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d2b\AC\Temp\"/>
    </mc:Choice>
  </mc:AlternateContent>
  <xr:revisionPtr revIDLastSave="5805" documentId="101_{CB5E88A5-A06E-40A0-BB95-3F7BF1722639}" xr6:coauthVersionLast="47" xr6:coauthVersionMax="47" xr10:uidLastSave="{7AE28C34-89F4-554B-9FE0-E7B4D116B31D}"/>
  <bookViews>
    <workbookView xWindow="-120" yWindow="-120" windowWidth="29040" windowHeight="15840" firstSheet="1" activeTab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0" r:id="rId6"/>
    <pivotCache cacheId="1" r:id="rId7"/>
    <pivotCache cacheId="2" r:id="rId8"/>
    <pivotCache cacheId="3" r:id="rId9"/>
    <pivotCache cacheId="4" r:id="rId10"/>
    <pivotCache cacheId="5" r:id="rId11"/>
    <pivotCache cacheId="6" r:id="rId12"/>
    <pivotCache cacheId="7" r:id="rId13"/>
    <pivotCache cacheId="8" r:id="rId14"/>
    <pivotCache cacheId="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905" i="3" l="1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04" i="3"/>
  <c r="AQ672" i="1"/>
  <c r="AQ671" i="1"/>
  <c r="AP672" i="1"/>
  <c r="AP671" i="1"/>
  <c r="D672" i="1"/>
  <c r="F672" i="1"/>
  <c r="H672" i="1"/>
  <c r="J672" i="1"/>
  <c r="D671" i="1"/>
  <c r="F671" i="1"/>
  <c r="H671" i="1"/>
  <c r="J671" i="1"/>
  <c r="I672" i="1"/>
  <c r="I671" i="1"/>
  <c r="F670" i="1"/>
  <c r="CA672" i="1"/>
  <c r="BY672" i="1"/>
  <c r="BW672" i="1"/>
  <c r="BU672" i="1"/>
  <c r="BS672" i="1"/>
  <c r="BQ672" i="1"/>
  <c r="BO672" i="1"/>
  <c r="BM672" i="1"/>
  <c r="BK672" i="1"/>
  <c r="BI672" i="1"/>
  <c r="BC672" i="1"/>
  <c r="BG672" i="1"/>
  <c r="BF672" i="1"/>
  <c r="BC671" i="1"/>
  <c r="BE672" i="1"/>
  <c r="BD672" i="1"/>
  <c r="BB672" i="1"/>
  <c r="BA672" i="1"/>
  <c r="AZ672" i="1"/>
  <c r="AY672" i="1"/>
  <c r="AW672" i="1"/>
  <c r="AV672" i="1"/>
  <c r="AU672" i="1"/>
  <c r="AT672" i="1"/>
  <c r="AR672" i="1"/>
  <c r="AN672" i="1"/>
  <c r="AM672" i="1"/>
  <c r="AL672" i="1"/>
  <c r="AK672" i="1"/>
  <c r="AD672" i="1"/>
  <c r="AI672" i="1"/>
  <c r="AD671" i="1"/>
  <c r="AE672" i="1"/>
  <c r="W672" i="1"/>
  <c r="AH672" i="1"/>
  <c r="AE671" i="1"/>
  <c r="AG672" i="1"/>
  <c r="AF672" i="1"/>
  <c r="AA672" i="1"/>
  <c r="AA671" i="1"/>
  <c r="AC672" i="1"/>
  <c r="AB672" i="1"/>
  <c r="Y672" i="1"/>
  <c r="W671" i="1"/>
  <c r="X672" i="1"/>
  <c r="U672" i="1"/>
  <c r="T672" i="1"/>
  <c r="S672" i="1"/>
  <c r="R672" i="1"/>
  <c r="Q672" i="1"/>
  <c r="P672" i="1"/>
  <c r="O672" i="1"/>
  <c r="N672" i="1"/>
  <c r="M672" i="1"/>
  <c r="L672" i="1"/>
  <c r="K672" i="1"/>
  <c r="CA671" i="1"/>
  <c r="BY671" i="1"/>
  <c r="BW671" i="1"/>
  <c r="BU671" i="1"/>
  <c r="BS671" i="1"/>
  <c r="BQ671" i="1"/>
  <c r="BO671" i="1"/>
  <c r="BM671" i="1"/>
  <c r="BK671" i="1"/>
  <c r="BI671" i="1"/>
  <c r="BG671" i="1"/>
  <c r="BF671" i="1"/>
  <c r="BC670" i="1"/>
  <c r="BE671" i="1"/>
  <c r="BD671" i="1"/>
  <c r="BB671" i="1"/>
  <c r="BA671" i="1"/>
  <c r="AZ671" i="1"/>
  <c r="AY671" i="1"/>
  <c r="AW671" i="1"/>
  <c r="AV671" i="1"/>
  <c r="AU671" i="1"/>
  <c r="AT671" i="1"/>
  <c r="AR671" i="1"/>
  <c r="AN671" i="1"/>
  <c r="AM671" i="1"/>
  <c r="AL671" i="1"/>
  <c r="AK671" i="1"/>
  <c r="AI671" i="1"/>
  <c r="AH671" i="1"/>
  <c r="AG671" i="1"/>
  <c r="AF671" i="1"/>
  <c r="AC671" i="1"/>
  <c r="AB671" i="1"/>
  <c r="Y671" i="1"/>
  <c r="X671" i="1"/>
  <c r="U671" i="1"/>
  <c r="T671" i="1"/>
  <c r="S671" i="1"/>
  <c r="R671" i="1"/>
  <c r="Q671" i="1"/>
  <c r="P671" i="1"/>
  <c r="O671" i="1"/>
  <c r="N671" i="1"/>
  <c r="M671" i="1"/>
  <c r="L671" i="1"/>
  <c r="K671" i="1"/>
  <c r="D13903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884" i="3"/>
  <c r="AQ670" i="1"/>
  <c r="AP670" i="1"/>
  <c r="J670" i="1"/>
  <c r="I670" i="1"/>
  <c r="H670" i="1"/>
  <c r="D670" i="1"/>
  <c r="K670" i="1"/>
  <c r="L670" i="1"/>
  <c r="M670" i="1"/>
  <c r="N670" i="1"/>
  <c r="O670" i="1"/>
  <c r="P670" i="1"/>
  <c r="Q670" i="1"/>
  <c r="R670" i="1"/>
  <c r="S670" i="1"/>
  <c r="T670" i="1"/>
  <c r="U670" i="1"/>
  <c r="W670" i="1"/>
  <c r="X670" i="1"/>
  <c r="Y670" i="1"/>
  <c r="AA670" i="1"/>
  <c r="AB670" i="1"/>
  <c r="AC670" i="1"/>
  <c r="AD670" i="1"/>
  <c r="AE670" i="1"/>
  <c r="AF670" i="1"/>
  <c r="AG670" i="1"/>
  <c r="AH670" i="1"/>
  <c r="AI670" i="1"/>
  <c r="AK670" i="1"/>
  <c r="AL670" i="1"/>
  <c r="AM670" i="1"/>
  <c r="AN670" i="1"/>
  <c r="AR670" i="1"/>
  <c r="AT670" i="1"/>
  <c r="AU670" i="1"/>
  <c r="AV670" i="1"/>
  <c r="AW670" i="1"/>
  <c r="AY670" i="1"/>
  <c r="AZ670" i="1"/>
  <c r="BA670" i="1"/>
  <c r="BB670" i="1"/>
  <c r="BF670" i="1"/>
  <c r="BG670" i="1"/>
  <c r="BI670" i="1"/>
  <c r="BK670" i="1"/>
  <c r="BM670" i="1"/>
  <c r="BO670" i="1"/>
  <c r="BQ670" i="1"/>
  <c r="BS670" i="1"/>
  <c r="BU670" i="1"/>
  <c r="BW670" i="1"/>
  <c r="BY670" i="1"/>
  <c r="CA670" i="1"/>
  <c r="D13883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64" i="3"/>
  <c r="AQ669" i="1"/>
  <c r="AP669" i="1"/>
  <c r="J669" i="1"/>
  <c r="I669" i="1"/>
  <c r="H669" i="1"/>
  <c r="F669" i="1"/>
  <c r="D669" i="1"/>
  <c r="K669" i="1"/>
  <c r="L669" i="1"/>
  <c r="M669" i="1"/>
  <c r="N669" i="1"/>
  <c r="O669" i="1"/>
  <c r="P669" i="1"/>
  <c r="Q669" i="1"/>
  <c r="R669" i="1"/>
  <c r="S669" i="1"/>
  <c r="T669" i="1"/>
  <c r="U669" i="1"/>
  <c r="W669" i="1"/>
  <c r="X669" i="1"/>
  <c r="Y669" i="1"/>
  <c r="AA669" i="1"/>
  <c r="AB669" i="1"/>
  <c r="AC669" i="1"/>
  <c r="AD669" i="1"/>
  <c r="AE669" i="1"/>
  <c r="AF669" i="1"/>
  <c r="AG669" i="1"/>
  <c r="AH669" i="1"/>
  <c r="AI669" i="1"/>
  <c r="AK669" i="1"/>
  <c r="AL669" i="1"/>
  <c r="AM669" i="1"/>
  <c r="AN669" i="1"/>
  <c r="AR669" i="1"/>
  <c r="AT669" i="1"/>
  <c r="AU669" i="1"/>
  <c r="AV669" i="1"/>
  <c r="AW669" i="1"/>
  <c r="AY669" i="1"/>
  <c r="AZ669" i="1"/>
  <c r="BA669" i="1"/>
  <c r="BB669" i="1"/>
  <c r="BC669" i="1"/>
  <c r="BF669" i="1"/>
  <c r="BG669" i="1"/>
  <c r="BI669" i="1"/>
  <c r="BK669" i="1"/>
  <c r="BM669" i="1"/>
  <c r="BO669" i="1"/>
  <c r="BQ669" i="1"/>
  <c r="BS669" i="1"/>
  <c r="BU669" i="1"/>
  <c r="BW669" i="1"/>
  <c r="BY669" i="1"/>
  <c r="CA669" i="1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44" i="3"/>
  <c r="AQ668" i="1"/>
  <c r="AP668" i="1"/>
  <c r="J668" i="1"/>
  <c r="I668" i="1"/>
  <c r="H668" i="1"/>
  <c r="F668" i="1"/>
  <c r="D668" i="1"/>
  <c r="K668" i="1"/>
  <c r="L668" i="1"/>
  <c r="M668" i="1"/>
  <c r="N668" i="1"/>
  <c r="O668" i="1"/>
  <c r="P668" i="1"/>
  <c r="Q668" i="1"/>
  <c r="R668" i="1"/>
  <c r="S668" i="1"/>
  <c r="T668" i="1"/>
  <c r="U668" i="1"/>
  <c r="W668" i="1"/>
  <c r="X668" i="1"/>
  <c r="Y668" i="1"/>
  <c r="AA668" i="1"/>
  <c r="AB668" i="1"/>
  <c r="AC668" i="1"/>
  <c r="AD668" i="1"/>
  <c r="AE668" i="1"/>
  <c r="AF668" i="1"/>
  <c r="AG668" i="1"/>
  <c r="AH668" i="1"/>
  <c r="AI668" i="1"/>
  <c r="AK668" i="1"/>
  <c r="AL668" i="1"/>
  <c r="AM668" i="1"/>
  <c r="AN668" i="1"/>
  <c r="AR668" i="1"/>
  <c r="AT668" i="1"/>
  <c r="AU668" i="1"/>
  <c r="AV668" i="1"/>
  <c r="AW668" i="1"/>
  <c r="AY668" i="1"/>
  <c r="AZ668" i="1"/>
  <c r="BA668" i="1"/>
  <c r="BB668" i="1"/>
  <c r="BC668" i="1"/>
  <c r="BF668" i="1"/>
  <c r="BG668" i="1"/>
  <c r="BI668" i="1"/>
  <c r="BK668" i="1"/>
  <c r="BM668" i="1"/>
  <c r="BO668" i="1"/>
  <c r="BQ668" i="1"/>
  <c r="BS668" i="1"/>
  <c r="BU668" i="1"/>
  <c r="BW668" i="1"/>
  <c r="BY668" i="1"/>
  <c r="CA668" i="1"/>
  <c r="D13843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24" i="3"/>
  <c r="AQ667" i="1"/>
  <c r="AP667" i="1"/>
  <c r="J667" i="1"/>
  <c r="I667" i="1"/>
  <c r="H667" i="1"/>
  <c r="F667" i="1"/>
  <c r="D667" i="1"/>
  <c r="K667" i="1"/>
  <c r="L667" i="1"/>
  <c r="M667" i="1"/>
  <c r="N667" i="1"/>
  <c r="O667" i="1"/>
  <c r="P667" i="1"/>
  <c r="Q667" i="1"/>
  <c r="R667" i="1"/>
  <c r="S667" i="1"/>
  <c r="T667" i="1"/>
  <c r="U667" i="1"/>
  <c r="W667" i="1"/>
  <c r="X667" i="1"/>
  <c r="Y667" i="1"/>
  <c r="AA667" i="1"/>
  <c r="AB667" i="1"/>
  <c r="AC667" i="1"/>
  <c r="AD667" i="1"/>
  <c r="AE667" i="1"/>
  <c r="AF667" i="1"/>
  <c r="AG667" i="1"/>
  <c r="AH667" i="1"/>
  <c r="AI667" i="1"/>
  <c r="AK667" i="1"/>
  <c r="AL667" i="1"/>
  <c r="AM667" i="1"/>
  <c r="AN667" i="1"/>
  <c r="AR667" i="1"/>
  <c r="AT667" i="1"/>
  <c r="AU667" i="1"/>
  <c r="AV667" i="1"/>
  <c r="AW667" i="1"/>
  <c r="AY667" i="1"/>
  <c r="AZ667" i="1"/>
  <c r="BA667" i="1"/>
  <c r="BB667" i="1"/>
  <c r="BC667" i="1"/>
  <c r="BF667" i="1"/>
  <c r="BG667" i="1"/>
  <c r="BI667" i="1"/>
  <c r="BK667" i="1"/>
  <c r="BM667" i="1"/>
  <c r="BO667" i="1"/>
  <c r="BQ667" i="1"/>
  <c r="BS667" i="1"/>
  <c r="BU667" i="1"/>
  <c r="BW667" i="1"/>
  <c r="BY667" i="1"/>
  <c r="CA667" i="1"/>
  <c r="D13823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04" i="3"/>
  <c r="AQ666" i="1"/>
  <c r="AP666" i="1"/>
  <c r="J666" i="1"/>
  <c r="I666" i="1"/>
  <c r="H666" i="1"/>
  <c r="F666" i="1"/>
  <c r="D666" i="1"/>
  <c r="K666" i="1"/>
  <c r="L666" i="1"/>
  <c r="M666" i="1"/>
  <c r="N666" i="1"/>
  <c r="O666" i="1"/>
  <c r="P666" i="1"/>
  <c r="Q666" i="1"/>
  <c r="R666" i="1"/>
  <c r="S666" i="1"/>
  <c r="T666" i="1"/>
  <c r="U666" i="1"/>
  <c r="W666" i="1"/>
  <c r="X666" i="1"/>
  <c r="Y666" i="1"/>
  <c r="AA666" i="1"/>
  <c r="AB666" i="1"/>
  <c r="AC666" i="1"/>
  <c r="AD666" i="1"/>
  <c r="AE666" i="1"/>
  <c r="AF666" i="1"/>
  <c r="AG666" i="1"/>
  <c r="AH666" i="1"/>
  <c r="AI666" i="1"/>
  <c r="AK666" i="1"/>
  <c r="AL666" i="1"/>
  <c r="AM666" i="1"/>
  <c r="AN666" i="1"/>
  <c r="AR666" i="1"/>
  <c r="AT666" i="1"/>
  <c r="AU666" i="1"/>
  <c r="AV666" i="1"/>
  <c r="AW666" i="1"/>
  <c r="AY666" i="1"/>
  <c r="AZ666" i="1"/>
  <c r="BA666" i="1"/>
  <c r="BB666" i="1"/>
  <c r="BC666" i="1"/>
  <c r="BF666" i="1"/>
  <c r="BG666" i="1"/>
  <c r="BI666" i="1"/>
  <c r="BK666" i="1"/>
  <c r="BM666" i="1"/>
  <c r="BO666" i="1"/>
  <c r="BQ666" i="1"/>
  <c r="BS666" i="1"/>
  <c r="BU666" i="1"/>
  <c r="BW666" i="1"/>
  <c r="BY666" i="1"/>
  <c r="CA666" i="1"/>
  <c r="D13803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78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64" i="3"/>
  <c r="AQ665" i="1"/>
  <c r="AQ664" i="1"/>
  <c r="AQ663" i="1"/>
  <c r="AP665" i="1"/>
  <c r="AP664" i="1"/>
  <c r="AP663" i="1"/>
  <c r="D665" i="1"/>
  <c r="F665" i="1"/>
  <c r="H665" i="1"/>
  <c r="J665" i="1"/>
  <c r="D664" i="1"/>
  <c r="F664" i="1"/>
  <c r="H664" i="1"/>
  <c r="J664" i="1"/>
  <c r="J663" i="1"/>
  <c r="I665" i="1"/>
  <c r="I664" i="1"/>
  <c r="I663" i="1"/>
  <c r="H663" i="1"/>
  <c r="F663" i="1"/>
  <c r="D663" i="1"/>
  <c r="D660" i="1"/>
  <c r="K665" i="1"/>
  <c r="L665" i="1"/>
  <c r="M665" i="1"/>
  <c r="N665" i="1"/>
  <c r="O665" i="1"/>
  <c r="P665" i="1"/>
  <c r="Q665" i="1"/>
  <c r="R665" i="1"/>
  <c r="S665" i="1"/>
  <c r="T665" i="1"/>
  <c r="U665" i="1"/>
  <c r="W665" i="1"/>
  <c r="W664" i="1"/>
  <c r="X665" i="1"/>
  <c r="Y665" i="1"/>
  <c r="AA665" i="1"/>
  <c r="AB665" i="1"/>
  <c r="AA664" i="1"/>
  <c r="AC665" i="1"/>
  <c r="AD665" i="1"/>
  <c r="AD664" i="1"/>
  <c r="AE665" i="1"/>
  <c r="AF665" i="1"/>
  <c r="AD663" i="1"/>
  <c r="AE664" i="1"/>
  <c r="AG665" i="1"/>
  <c r="AH665" i="1"/>
  <c r="AI665" i="1"/>
  <c r="AK665" i="1"/>
  <c r="AL665" i="1"/>
  <c r="AM665" i="1"/>
  <c r="AN665" i="1"/>
  <c r="AR665" i="1"/>
  <c r="AT665" i="1"/>
  <c r="AU665" i="1"/>
  <c r="AV665" i="1"/>
  <c r="AW665" i="1"/>
  <c r="AY665" i="1"/>
  <c r="AZ665" i="1"/>
  <c r="BA665" i="1"/>
  <c r="BB665" i="1"/>
  <c r="BC665" i="1"/>
  <c r="BC664" i="1"/>
  <c r="BD665" i="1"/>
  <c r="BE665" i="1"/>
  <c r="BF665" i="1"/>
  <c r="BG665" i="1"/>
  <c r="BI665" i="1"/>
  <c r="BK665" i="1"/>
  <c r="BM665" i="1"/>
  <c r="BO665" i="1"/>
  <c r="BQ665" i="1"/>
  <c r="BS665" i="1"/>
  <c r="BU665" i="1"/>
  <c r="BW665" i="1"/>
  <c r="BY665" i="1"/>
  <c r="CA665" i="1"/>
  <c r="K664" i="1"/>
  <c r="L664" i="1"/>
  <c r="M664" i="1"/>
  <c r="N664" i="1"/>
  <c r="O664" i="1"/>
  <c r="P664" i="1"/>
  <c r="Q664" i="1"/>
  <c r="R664" i="1"/>
  <c r="S664" i="1"/>
  <c r="T664" i="1"/>
  <c r="U664" i="1"/>
  <c r="W663" i="1"/>
  <c r="X664" i="1"/>
  <c r="Y664" i="1"/>
  <c r="AB664" i="1"/>
  <c r="AA663" i="1"/>
  <c r="AC664" i="1"/>
  <c r="AF664" i="1"/>
  <c r="AE663" i="1"/>
  <c r="AG664" i="1"/>
  <c r="AH664" i="1"/>
  <c r="AI664" i="1"/>
  <c r="AK664" i="1"/>
  <c r="AL664" i="1"/>
  <c r="AM664" i="1"/>
  <c r="AN664" i="1"/>
  <c r="AR664" i="1"/>
  <c r="AT664" i="1"/>
  <c r="AU664" i="1"/>
  <c r="AV664" i="1"/>
  <c r="AW664" i="1"/>
  <c r="AY664" i="1"/>
  <c r="AZ664" i="1"/>
  <c r="BA664" i="1"/>
  <c r="BB664" i="1"/>
  <c r="BC663" i="1"/>
  <c r="BD664" i="1"/>
  <c r="BE664" i="1"/>
  <c r="BF664" i="1"/>
  <c r="BG664" i="1"/>
  <c r="BI664" i="1"/>
  <c r="BK664" i="1"/>
  <c r="BM664" i="1"/>
  <c r="BO664" i="1"/>
  <c r="BQ664" i="1"/>
  <c r="BS664" i="1"/>
  <c r="BU664" i="1"/>
  <c r="BW664" i="1"/>
  <c r="BY664" i="1"/>
  <c r="CA664" i="1"/>
  <c r="K663" i="1"/>
  <c r="L663" i="1"/>
  <c r="M663" i="1"/>
  <c r="N663" i="1"/>
  <c r="O663" i="1"/>
  <c r="P663" i="1"/>
  <c r="Q663" i="1"/>
  <c r="R663" i="1"/>
  <c r="S663" i="1"/>
  <c r="T663" i="1"/>
  <c r="U663" i="1"/>
  <c r="X663" i="1"/>
  <c r="Y663" i="1"/>
  <c r="AB663" i="1"/>
  <c r="AC663" i="1"/>
  <c r="AF663" i="1"/>
  <c r="AG663" i="1"/>
  <c r="AH663" i="1"/>
  <c r="AI663" i="1"/>
  <c r="AK663" i="1"/>
  <c r="AL663" i="1"/>
  <c r="AM663" i="1"/>
  <c r="AN663" i="1"/>
  <c r="AR663" i="1"/>
  <c r="AT663" i="1"/>
  <c r="AU663" i="1"/>
  <c r="AV663" i="1"/>
  <c r="AW663" i="1"/>
  <c r="AY663" i="1"/>
  <c r="AZ663" i="1"/>
  <c r="BA663" i="1"/>
  <c r="BB663" i="1"/>
  <c r="BC662" i="1"/>
  <c r="BD663" i="1"/>
  <c r="BE663" i="1"/>
  <c r="BF663" i="1"/>
  <c r="BG663" i="1"/>
  <c r="BI663" i="1"/>
  <c r="BK663" i="1"/>
  <c r="BM663" i="1"/>
  <c r="BO663" i="1"/>
  <c r="BQ663" i="1"/>
  <c r="BS663" i="1"/>
  <c r="BU663" i="1"/>
  <c r="BW663" i="1"/>
  <c r="BY663" i="1"/>
  <c r="CA663" i="1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44" i="3"/>
  <c r="D13741" i="3"/>
  <c r="D13742" i="3"/>
  <c r="D13743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24" i="3"/>
  <c r="AQ662" i="1"/>
  <c r="AP662" i="1"/>
  <c r="J662" i="1"/>
  <c r="I662" i="1"/>
  <c r="H662" i="1"/>
  <c r="F662" i="1"/>
  <c r="D662" i="1"/>
  <c r="K662" i="1"/>
  <c r="L662" i="1"/>
  <c r="M662" i="1"/>
  <c r="N662" i="1"/>
  <c r="O662" i="1"/>
  <c r="P662" i="1"/>
  <c r="Q662" i="1"/>
  <c r="R662" i="1"/>
  <c r="S662" i="1"/>
  <c r="T662" i="1"/>
  <c r="U662" i="1"/>
  <c r="W662" i="1"/>
  <c r="X662" i="1"/>
  <c r="Y662" i="1"/>
  <c r="AA662" i="1"/>
  <c r="AB662" i="1"/>
  <c r="AC662" i="1"/>
  <c r="AD662" i="1"/>
  <c r="AE662" i="1"/>
  <c r="AF662" i="1"/>
  <c r="AG662" i="1"/>
  <c r="AH662" i="1"/>
  <c r="AI662" i="1"/>
  <c r="AK662" i="1"/>
  <c r="AL662" i="1"/>
  <c r="AM662" i="1"/>
  <c r="AN662" i="1"/>
  <c r="AR662" i="1"/>
  <c r="AT662" i="1"/>
  <c r="AU662" i="1"/>
  <c r="AV662" i="1"/>
  <c r="AW662" i="1"/>
  <c r="AY662" i="1"/>
  <c r="AZ662" i="1"/>
  <c r="BA662" i="1"/>
  <c r="BB662" i="1"/>
  <c r="BF662" i="1"/>
  <c r="BG662" i="1"/>
  <c r="BI662" i="1"/>
  <c r="BK662" i="1"/>
  <c r="BM662" i="1"/>
  <c r="BO662" i="1"/>
  <c r="BQ662" i="1"/>
  <c r="BS662" i="1"/>
  <c r="BU662" i="1"/>
  <c r="BW662" i="1"/>
  <c r="BY662" i="1"/>
  <c r="CA662" i="1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04" i="3"/>
  <c r="AQ661" i="1"/>
  <c r="AP661" i="1"/>
  <c r="J661" i="1"/>
  <c r="I661" i="1"/>
  <c r="H661" i="1"/>
  <c r="F661" i="1"/>
  <c r="D661" i="1"/>
  <c r="K661" i="1"/>
  <c r="L661" i="1"/>
  <c r="M661" i="1"/>
  <c r="N661" i="1"/>
  <c r="O661" i="1"/>
  <c r="P661" i="1"/>
  <c r="Q661" i="1"/>
  <c r="R661" i="1"/>
  <c r="S661" i="1"/>
  <c r="T661" i="1"/>
  <c r="U661" i="1"/>
  <c r="W661" i="1"/>
  <c r="X661" i="1"/>
  <c r="Y661" i="1"/>
  <c r="AA661" i="1"/>
  <c r="AB661" i="1"/>
  <c r="AC661" i="1"/>
  <c r="AD661" i="1"/>
  <c r="AE661" i="1"/>
  <c r="AF661" i="1"/>
  <c r="AG661" i="1"/>
  <c r="AH661" i="1"/>
  <c r="AI661" i="1"/>
  <c r="AK661" i="1"/>
  <c r="AL661" i="1"/>
  <c r="AM661" i="1"/>
  <c r="AN661" i="1"/>
  <c r="AR661" i="1"/>
  <c r="AT661" i="1"/>
  <c r="AU661" i="1"/>
  <c r="AV661" i="1"/>
  <c r="AW661" i="1"/>
  <c r="AY661" i="1"/>
  <c r="AZ661" i="1"/>
  <c r="BA661" i="1"/>
  <c r="BB661" i="1"/>
  <c r="BC661" i="1"/>
  <c r="BF661" i="1"/>
  <c r="BG661" i="1"/>
  <c r="BI661" i="1"/>
  <c r="BK661" i="1"/>
  <c r="BM661" i="1"/>
  <c r="BO661" i="1"/>
  <c r="BQ661" i="1"/>
  <c r="BS661" i="1"/>
  <c r="BU661" i="1"/>
  <c r="BW661" i="1"/>
  <c r="BY661" i="1"/>
  <c r="CA661" i="1"/>
  <c r="D13702" i="3"/>
  <c r="D13703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684" i="3"/>
  <c r="AQ660" i="1"/>
  <c r="AP660" i="1"/>
  <c r="I660" i="1"/>
  <c r="H660" i="1"/>
  <c r="J660" i="1"/>
  <c r="F660" i="1"/>
  <c r="K660" i="1"/>
  <c r="L660" i="1"/>
  <c r="M660" i="1"/>
  <c r="N660" i="1"/>
  <c r="O660" i="1"/>
  <c r="P660" i="1"/>
  <c r="Q660" i="1"/>
  <c r="R660" i="1"/>
  <c r="S660" i="1"/>
  <c r="T660" i="1"/>
  <c r="U660" i="1"/>
  <c r="W660" i="1"/>
  <c r="X660" i="1"/>
  <c r="Y660" i="1"/>
  <c r="AA660" i="1"/>
  <c r="AB660" i="1"/>
  <c r="AC660" i="1"/>
  <c r="AD660" i="1"/>
  <c r="AE660" i="1"/>
  <c r="AF660" i="1"/>
  <c r="AG660" i="1"/>
  <c r="AH660" i="1"/>
  <c r="AI660" i="1"/>
  <c r="AK660" i="1"/>
  <c r="AL660" i="1"/>
  <c r="AM660" i="1"/>
  <c r="AN660" i="1"/>
  <c r="AR660" i="1"/>
  <c r="AT660" i="1"/>
  <c r="AU660" i="1"/>
  <c r="AV660" i="1"/>
  <c r="AW660" i="1"/>
  <c r="AY660" i="1"/>
  <c r="AZ660" i="1"/>
  <c r="BA660" i="1"/>
  <c r="BB660" i="1"/>
  <c r="BC660" i="1"/>
  <c r="BF660" i="1"/>
  <c r="BG660" i="1"/>
  <c r="BI660" i="1"/>
  <c r="BK660" i="1"/>
  <c r="BM660" i="1"/>
  <c r="BO660" i="1"/>
  <c r="BQ660" i="1"/>
  <c r="BS660" i="1"/>
  <c r="BU660" i="1"/>
  <c r="BW660" i="1"/>
  <c r="BY660" i="1"/>
  <c r="CA660" i="1"/>
  <c r="D13682" i="3"/>
  <c r="D13683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64" i="3"/>
  <c r="D13662" i="3"/>
  <c r="D13663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44" i="3"/>
  <c r="I658" i="1"/>
  <c r="AQ659" i="1"/>
  <c r="AQ658" i="1"/>
  <c r="AQ657" i="1"/>
  <c r="AP659" i="1"/>
  <c r="AP658" i="1"/>
  <c r="AP657" i="1"/>
  <c r="D659" i="1"/>
  <c r="F659" i="1"/>
  <c r="H659" i="1"/>
  <c r="J659" i="1"/>
  <c r="D658" i="1"/>
  <c r="F658" i="1"/>
  <c r="H658" i="1"/>
  <c r="J658" i="1"/>
  <c r="J657" i="1"/>
  <c r="I659" i="1"/>
  <c r="I657" i="1"/>
  <c r="H657" i="1"/>
  <c r="F657" i="1"/>
  <c r="F656" i="1"/>
  <c r="D657" i="1"/>
  <c r="K659" i="1"/>
  <c r="L659" i="1"/>
  <c r="M659" i="1"/>
  <c r="N659" i="1"/>
  <c r="O659" i="1"/>
  <c r="P659" i="1"/>
  <c r="Q659" i="1"/>
  <c r="R659" i="1"/>
  <c r="S659" i="1"/>
  <c r="T659" i="1"/>
  <c r="U659" i="1"/>
  <c r="W659" i="1"/>
  <c r="W658" i="1"/>
  <c r="X659" i="1"/>
  <c r="Y659" i="1"/>
  <c r="AA659" i="1"/>
  <c r="AB659" i="1"/>
  <c r="AA658" i="1"/>
  <c r="AC659" i="1"/>
  <c r="AD659" i="1"/>
  <c r="AD658" i="1"/>
  <c r="AE659" i="1"/>
  <c r="AF659" i="1"/>
  <c r="AD657" i="1"/>
  <c r="AE658" i="1"/>
  <c r="AG659" i="1"/>
  <c r="AH659" i="1"/>
  <c r="AI659" i="1"/>
  <c r="AK659" i="1"/>
  <c r="AL659" i="1"/>
  <c r="AM659" i="1"/>
  <c r="AN659" i="1"/>
  <c r="AR659" i="1"/>
  <c r="AT659" i="1"/>
  <c r="AU659" i="1"/>
  <c r="AV659" i="1"/>
  <c r="AW659" i="1"/>
  <c r="AY659" i="1"/>
  <c r="AZ659" i="1"/>
  <c r="BA659" i="1"/>
  <c r="BB659" i="1"/>
  <c r="BC659" i="1"/>
  <c r="BC658" i="1"/>
  <c r="BD659" i="1"/>
  <c r="BE659" i="1"/>
  <c r="BF659" i="1"/>
  <c r="BG659" i="1"/>
  <c r="BI659" i="1"/>
  <c r="BK659" i="1"/>
  <c r="BM659" i="1"/>
  <c r="BO659" i="1"/>
  <c r="BQ659" i="1"/>
  <c r="BS659" i="1"/>
  <c r="BU659" i="1"/>
  <c r="BW659" i="1"/>
  <c r="BY659" i="1"/>
  <c r="CA659" i="1"/>
  <c r="K658" i="1"/>
  <c r="L658" i="1"/>
  <c r="M658" i="1"/>
  <c r="N658" i="1"/>
  <c r="O658" i="1"/>
  <c r="P658" i="1"/>
  <c r="Q658" i="1"/>
  <c r="R658" i="1"/>
  <c r="S658" i="1"/>
  <c r="T658" i="1"/>
  <c r="U658" i="1"/>
  <c r="W657" i="1"/>
  <c r="X658" i="1"/>
  <c r="Y658" i="1"/>
  <c r="AB658" i="1"/>
  <c r="AA657" i="1"/>
  <c r="AC658" i="1"/>
  <c r="AF658" i="1"/>
  <c r="AE657" i="1"/>
  <c r="AG658" i="1"/>
  <c r="AH658" i="1"/>
  <c r="AI658" i="1"/>
  <c r="AK658" i="1"/>
  <c r="AL658" i="1"/>
  <c r="AM658" i="1"/>
  <c r="AN658" i="1"/>
  <c r="AR658" i="1"/>
  <c r="AT658" i="1"/>
  <c r="AU658" i="1"/>
  <c r="AV658" i="1"/>
  <c r="AW658" i="1"/>
  <c r="AY658" i="1"/>
  <c r="AZ658" i="1"/>
  <c r="BA658" i="1"/>
  <c r="BB658" i="1"/>
  <c r="BC657" i="1"/>
  <c r="BD658" i="1"/>
  <c r="BE658" i="1"/>
  <c r="BF658" i="1"/>
  <c r="BG658" i="1"/>
  <c r="BI658" i="1"/>
  <c r="BK658" i="1"/>
  <c r="BM658" i="1"/>
  <c r="BO658" i="1"/>
  <c r="BQ658" i="1"/>
  <c r="BS658" i="1"/>
  <c r="BU658" i="1"/>
  <c r="BW658" i="1"/>
  <c r="BY658" i="1"/>
  <c r="CA658" i="1"/>
  <c r="K657" i="1"/>
  <c r="L657" i="1"/>
  <c r="M657" i="1"/>
  <c r="N657" i="1"/>
  <c r="O657" i="1"/>
  <c r="P657" i="1"/>
  <c r="Q657" i="1"/>
  <c r="R657" i="1"/>
  <c r="S657" i="1"/>
  <c r="T657" i="1"/>
  <c r="U657" i="1"/>
  <c r="X657" i="1"/>
  <c r="Y657" i="1"/>
  <c r="AB657" i="1"/>
  <c r="AC657" i="1"/>
  <c r="AF657" i="1"/>
  <c r="AG657" i="1"/>
  <c r="AH657" i="1"/>
  <c r="AI657" i="1"/>
  <c r="AK657" i="1"/>
  <c r="AL657" i="1"/>
  <c r="AM657" i="1"/>
  <c r="AN657" i="1"/>
  <c r="AR657" i="1"/>
  <c r="AT657" i="1"/>
  <c r="AU657" i="1"/>
  <c r="AV657" i="1"/>
  <c r="AW657" i="1"/>
  <c r="AY657" i="1"/>
  <c r="AZ657" i="1"/>
  <c r="BA657" i="1"/>
  <c r="BB657" i="1"/>
  <c r="BC656" i="1"/>
  <c r="BD657" i="1"/>
  <c r="BE657" i="1"/>
  <c r="BF657" i="1"/>
  <c r="BG657" i="1"/>
  <c r="BI657" i="1"/>
  <c r="BK657" i="1"/>
  <c r="BM657" i="1"/>
  <c r="BO657" i="1"/>
  <c r="BQ657" i="1"/>
  <c r="BS657" i="1"/>
  <c r="BU657" i="1"/>
  <c r="BW657" i="1"/>
  <c r="BY657" i="1"/>
  <c r="CA657" i="1"/>
  <c r="D13643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2" i="3"/>
  <c r="D13624" i="3"/>
  <c r="D13623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04" i="3"/>
  <c r="AQ656" i="1"/>
  <c r="AP656" i="1"/>
  <c r="J656" i="1"/>
  <c r="I656" i="1"/>
  <c r="H656" i="1"/>
  <c r="D656" i="1"/>
  <c r="K656" i="1"/>
  <c r="L656" i="1"/>
  <c r="M656" i="1"/>
  <c r="N656" i="1"/>
  <c r="O656" i="1"/>
  <c r="P656" i="1"/>
  <c r="Q656" i="1"/>
  <c r="R656" i="1"/>
  <c r="S656" i="1"/>
  <c r="T656" i="1"/>
  <c r="U656" i="1"/>
  <c r="W656" i="1"/>
  <c r="X656" i="1"/>
  <c r="Y656" i="1"/>
  <c r="AA656" i="1"/>
  <c r="AB656" i="1"/>
  <c r="AC656" i="1"/>
  <c r="AD656" i="1"/>
  <c r="AE656" i="1"/>
  <c r="AF656" i="1"/>
  <c r="AG656" i="1"/>
  <c r="AH656" i="1"/>
  <c r="AI656" i="1"/>
  <c r="AK656" i="1"/>
  <c r="AL656" i="1"/>
  <c r="AM656" i="1"/>
  <c r="AN656" i="1"/>
  <c r="AR656" i="1"/>
  <c r="AT656" i="1"/>
  <c r="AU656" i="1"/>
  <c r="AV656" i="1"/>
  <c r="AW656" i="1"/>
  <c r="AY656" i="1"/>
  <c r="AZ656" i="1"/>
  <c r="BA656" i="1"/>
  <c r="BB656" i="1"/>
  <c r="BF656" i="1"/>
  <c r="BG656" i="1"/>
  <c r="BI656" i="1"/>
  <c r="BK656" i="1"/>
  <c r="BM656" i="1"/>
  <c r="BO656" i="1"/>
  <c r="BQ656" i="1"/>
  <c r="BS656" i="1"/>
  <c r="BU656" i="1"/>
  <c r="BW656" i="1"/>
  <c r="BY656" i="1"/>
  <c r="CA656" i="1"/>
  <c r="D13602" i="3"/>
  <c r="D13603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584" i="3"/>
  <c r="AQ655" i="1"/>
  <c r="AP655" i="1"/>
  <c r="J655" i="1"/>
  <c r="I655" i="1"/>
  <c r="H655" i="1"/>
  <c r="F655" i="1"/>
  <c r="D655" i="1"/>
  <c r="K655" i="1"/>
  <c r="L655" i="1"/>
  <c r="M655" i="1"/>
  <c r="N655" i="1"/>
  <c r="O655" i="1"/>
  <c r="P655" i="1"/>
  <c r="Q655" i="1"/>
  <c r="R655" i="1"/>
  <c r="S655" i="1"/>
  <c r="T655" i="1"/>
  <c r="U655" i="1"/>
  <c r="W655" i="1"/>
  <c r="X655" i="1"/>
  <c r="Y655" i="1"/>
  <c r="AA655" i="1"/>
  <c r="AB655" i="1"/>
  <c r="AC655" i="1"/>
  <c r="AD655" i="1"/>
  <c r="AE655" i="1"/>
  <c r="AF655" i="1"/>
  <c r="AG655" i="1"/>
  <c r="AH655" i="1"/>
  <c r="AI655" i="1"/>
  <c r="AK655" i="1"/>
  <c r="AL655" i="1"/>
  <c r="AM655" i="1"/>
  <c r="AN655" i="1"/>
  <c r="AR655" i="1"/>
  <c r="AT655" i="1"/>
  <c r="AU655" i="1"/>
  <c r="AV655" i="1"/>
  <c r="AW655" i="1"/>
  <c r="AY655" i="1"/>
  <c r="AZ655" i="1"/>
  <c r="BA655" i="1"/>
  <c r="BB655" i="1"/>
  <c r="BC655" i="1"/>
  <c r="BF655" i="1"/>
  <c r="BG655" i="1"/>
  <c r="BI655" i="1"/>
  <c r="BK655" i="1"/>
  <c r="BM655" i="1"/>
  <c r="BO655" i="1"/>
  <c r="BQ655" i="1"/>
  <c r="BS655" i="1"/>
  <c r="BU655" i="1"/>
  <c r="BW655" i="1"/>
  <c r="BY655" i="1"/>
  <c r="CA655" i="1"/>
  <c r="D13581" i="3"/>
  <c r="D13582" i="3"/>
  <c r="D13583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64" i="3"/>
  <c r="D13562" i="3"/>
  <c r="D13563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9" i="3"/>
  <c r="D13560" i="3"/>
  <c r="D13561" i="3"/>
  <c r="D13544" i="3"/>
  <c r="AQ654" i="1"/>
  <c r="AP654" i="1"/>
  <c r="J654" i="1"/>
  <c r="I654" i="1"/>
  <c r="H654" i="1"/>
  <c r="F654" i="1"/>
  <c r="D654" i="1"/>
  <c r="K654" i="1"/>
  <c r="L654" i="1"/>
  <c r="M654" i="1"/>
  <c r="N654" i="1"/>
  <c r="O654" i="1"/>
  <c r="P654" i="1"/>
  <c r="Q654" i="1"/>
  <c r="R654" i="1"/>
  <c r="S654" i="1"/>
  <c r="T654" i="1"/>
  <c r="U654" i="1"/>
  <c r="W654" i="1"/>
  <c r="X654" i="1"/>
  <c r="Y654" i="1"/>
  <c r="AA654" i="1"/>
  <c r="AB654" i="1"/>
  <c r="AC654" i="1"/>
  <c r="AD654" i="1"/>
  <c r="AE654" i="1"/>
  <c r="AF654" i="1"/>
  <c r="AG654" i="1"/>
  <c r="AH654" i="1"/>
  <c r="AI654" i="1"/>
  <c r="AK654" i="1"/>
  <c r="AL654" i="1"/>
  <c r="AM654" i="1"/>
  <c r="AN654" i="1"/>
  <c r="AR654" i="1"/>
  <c r="AT654" i="1"/>
  <c r="AU654" i="1"/>
  <c r="AV654" i="1"/>
  <c r="AW654" i="1"/>
  <c r="AY654" i="1"/>
  <c r="AZ654" i="1"/>
  <c r="BA654" i="1"/>
  <c r="BB654" i="1"/>
  <c r="BC654" i="1"/>
  <c r="BC653" i="1"/>
  <c r="BD654" i="1"/>
  <c r="BE654" i="1"/>
  <c r="BF654" i="1"/>
  <c r="BG654" i="1"/>
  <c r="BI654" i="1"/>
  <c r="BK654" i="1"/>
  <c r="BM654" i="1"/>
  <c r="BO654" i="1"/>
  <c r="BQ654" i="1"/>
  <c r="BS654" i="1"/>
  <c r="BU654" i="1"/>
  <c r="BW654" i="1"/>
  <c r="BY654" i="1"/>
  <c r="CA654" i="1"/>
  <c r="AQ653" i="1"/>
  <c r="AP653" i="1"/>
  <c r="J653" i="1"/>
  <c r="I653" i="1"/>
  <c r="H653" i="1"/>
  <c r="F653" i="1"/>
  <c r="D653" i="1"/>
  <c r="K653" i="1"/>
  <c r="L653" i="1"/>
  <c r="M653" i="1"/>
  <c r="N653" i="1"/>
  <c r="O653" i="1"/>
  <c r="P653" i="1"/>
  <c r="Q653" i="1"/>
  <c r="R653" i="1"/>
  <c r="S653" i="1"/>
  <c r="T653" i="1"/>
  <c r="U653" i="1"/>
  <c r="W653" i="1"/>
  <c r="X653" i="1"/>
  <c r="Y653" i="1"/>
  <c r="AA653" i="1"/>
  <c r="AB653" i="1"/>
  <c r="AC653" i="1"/>
  <c r="AD653" i="1"/>
  <c r="AE653" i="1"/>
  <c r="AF653" i="1"/>
  <c r="AG653" i="1"/>
  <c r="AH653" i="1"/>
  <c r="AI653" i="1"/>
  <c r="AK653" i="1"/>
  <c r="AL653" i="1"/>
  <c r="AM653" i="1"/>
  <c r="AN653" i="1"/>
  <c r="AR653" i="1"/>
  <c r="AT653" i="1"/>
  <c r="AU653" i="1"/>
  <c r="AV653" i="1"/>
  <c r="AW653" i="1"/>
  <c r="AY653" i="1"/>
  <c r="AZ653" i="1"/>
  <c r="BA653" i="1"/>
  <c r="BB653" i="1"/>
  <c r="BF653" i="1"/>
  <c r="BG653" i="1"/>
  <c r="BI653" i="1"/>
  <c r="BK653" i="1"/>
  <c r="BM653" i="1"/>
  <c r="BO653" i="1"/>
  <c r="BQ653" i="1"/>
  <c r="BS653" i="1"/>
  <c r="BU653" i="1"/>
  <c r="BW653" i="1"/>
  <c r="BY653" i="1"/>
  <c r="CA653" i="1"/>
  <c r="D13542" i="3"/>
  <c r="D13543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24" i="3"/>
  <c r="AQ652" i="1"/>
  <c r="AP652" i="1"/>
  <c r="J652" i="1"/>
  <c r="I652" i="1"/>
  <c r="H652" i="1"/>
  <c r="F652" i="1"/>
  <c r="D652" i="1"/>
  <c r="K652" i="1"/>
  <c r="L652" i="1"/>
  <c r="M652" i="1"/>
  <c r="N652" i="1"/>
  <c r="O652" i="1"/>
  <c r="P652" i="1"/>
  <c r="Q652" i="1"/>
  <c r="R652" i="1"/>
  <c r="S652" i="1"/>
  <c r="T652" i="1"/>
  <c r="U652" i="1"/>
  <c r="W652" i="1"/>
  <c r="X652" i="1"/>
  <c r="Y652" i="1"/>
  <c r="AA652" i="1"/>
  <c r="AB652" i="1"/>
  <c r="AC652" i="1"/>
  <c r="AD652" i="1"/>
  <c r="AE652" i="1"/>
  <c r="AF652" i="1"/>
  <c r="AG652" i="1"/>
  <c r="AH652" i="1"/>
  <c r="AI652" i="1"/>
  <c r="AK652" i="1"/>
  <c r="AL652" i="1"/>
  <c r="AM652" i="1"/>
  <c r="AN652" i="1"/>
  <c r="AR652" i="1"/>
  <c r="AT652" i="1"/>
  <c r="AU652" i="1"/>
  <c r="AV652" i="1"/>
  <c r="AW652" i="1"/>
  <c r="AY652" i="1"/>
  <c r="AZ652" i="1"/>
  <c r="BA652" i="1"/>
  <c r="BB652" i="1"/>
  <c r="BC652" i="1"/>
  <c r="BF652" i="1"/>
  <c r="BG652" i="1"/>
  <c r="BI652" i="1"/>
  <c r="BK652" i="1"/>
  <c r="BM652" i="1"/>
  <c r="BO652" i="1"/>
  <c r="BQ652" i="1"/>
  <c r="BS652" i="1"/>
  <c r="BU652" i="1"/>
  <c r="BW652" i="1"/>
  <c r="BY652" i="1"/>
  <c r="CA652" i="1"/>
  <c r="D13523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04" i="3"/>
  <c r="AQ651" i="1"/>
  <c r="AQ650" i="1"/>
  <c r="AP651" i="1"/>
  <c r="AP650" i="1"/>
  <c r="D651" i="1"/>
  <c r="F651" i="1"/>
  <c r="H651" i="1"/>
  <c r="J651" i="1"/>
  <c r="J650" i="1"/>
  <c r="I651" i="1"/>
  <c r="I650" i="1"/>
  <c r="H650" i="1"/>
  <c r="F650" i="1"/>
  <c r="D650" i="1"/>
  <c r="K651" i="1"/>
  <c r="L651" i="1"/>
  <c r="M651" i="1"/>
  <c r="N651" i="1"/>
  <c r="O651" i="1"/>
  <c r="P651" i="1"/>
  <c r="Q651" i="1"/>
  <c r="R651" i="1"/>
  <c r="S651" i="1"/>
  <c r="T651" i="1"/>
  <c r="U651" i="1"/>
  <c r="W651" i="1"/>
  <c r="W650" i="1"/>
  <c r="X651" i="1"/>
  <c r="Y651" i="1"/>
  <c r="AA651" i="1"/>
  <c r="AB651" i="1"/>
  <c r="AA650" i="1"/>
  <c r="AC651" i="1"/>
  <c r="AD651" i="1"/>
  <c r="AD650" i="1"/>
  <c r="AE651" i="1"/>
  <c r="AF651" i="1"/>
  <c r="AE650" i="1"/>
  <c r="AG651" i="1"/>
  <c r="AH651" i="1"/>
  <c r="AI651" i="1"/>
  <c r="AK651" i="1"/>
  <c r="AL651" i="1"/>
  <c r="AM651" i="1"/>
  <c r="AN651" i="1"/>
  <c r="AR651" i="1"/>
  <c r="AT651" i="1"/>
  <c r="AU651" i="1"/>
  <c r="AV651" i="1"/>
  <c r="AW651" i="1"/>
  <c r="AY651" i="1"/>
  <c r="AZ651" i="1"/>
  <c r="BA651" i="1"/>
  <c r="BB651" i="1"/>
  <c r="BC651" i="1"/>
  <c r="BC650" i="1"/>
  <c r="BD651" i="1"/>
  <c r="BE651" i="1"/>
  <c r="BF651" i="1"/>
  <c r="BG651" i="1"/>
  <c r="BI651" i="1"/>
  <c r="BK651" i="1"/>
  <c r="BM651" i="1"/>
  <c r="BO651" i="1"/>
  <c r="BQ651" i="1"/>
  <c r="BS651" i="1"/>
  <c r="BU651" i="1"/>
  <c r="BW651" i="1"/>
  <c r="BY651" i="1"/>
  <c r="CA651" i="1"/>
  <c r="K650" i="1"/>
  <c r="L650" i="1"/>
  <c r="M650" i="1"/>
  <c r="N650" i="1"/>
  <c r="O650" i="1"/>
  <c r="P650" i="1"/>
  <c r="Q650" i="1"/>
  <c r="R650" i="1"/>
  <c r="S650" i="1"/>
  <c r="T650" i="1"/>
  <c r="U650" i="1"/>
  <c r="X650" i="1"/>
  <c r="Y650" i="1"/>
  <c r="AB650" i="1"/>
  <c r="AC650" i="1"/>
  <c r="AF650" i="1"/>
  <c r="AG650" i="1"/>
  <c r="AH650" i="1"/>
  <c r="AI650" i="1"/>
  <c r="AK650" i="1"/>
  <c r="AL650" i="1"/>
  <c r="AM650" i="1"/>
  <c r="AN650" i="1"/>
  <c r="AR650" i="1"/>
  <c r="AT650" i="1"/>
  <c r="AU650" i="1"/>
  <c r="AV650" i="1"/>
  <c r="AW650" i="1"/>
  <c r="AY650" i="1"/>
  <c r="AZ650" i="1"/>
  <c r="BA650" i="1"/>
  <c r="BB650" i="1"/>
  <c r="BC649" i="1"/>
  <c r="BD650" i="1"/>
  <c r="BE650" i="1"/>
  <c r="BF650" i="1"/>
  <c r="BG650" i="1"/>
  <c r="BI650" i="1"/>
  <c r="BK650" i="1"/>
  <c r="BM650" i="1"/>
  <c r="BO650" i="1"/>
  <c r="BQ650" i="1"/>
  <c r="BS650" i="1"/>
  <c r="BU650" i="1"/>
  <c r="BW650" i="1"/>
  <c r="BY650" i="1"/>
  <c r="CA650" i="1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484" i="3"/>
  <c r="D13481" i="3"/>
  <c r="D13482" i="3"/>
  <c r="D13483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64" i="3"/>
  <c r="D13463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44" i="3"/>
  <c r="AQ649" i="1"/>
  <c r="AP649" i="1"/>
  <c r="J649" i="1"/>
  <c r="I649" i="1"/>
  <c r="H649" i="1"/>
  <c r="F649" i="1"/>
  <c r="D649" i="1"/>
  <c r="K649" i="1"/>
  <c r="L649" i="1"/>
  <c r="M649" i="1"/>
  <c r="N649" i="1"/>
  <c r="O649" i="1"/>
  <c r="P649" i="1"/>
  <c r="Q649" i="1"/>
  <c r="R649" i="1"/>
  <c r="S649" i="1"/>
  <c r="T649" i="1"/>
  <c r="U649" i="1"/>
  <c r="W649" i="1"/>
  <c r="X649" i="1"/>
  <c r="Y649" i="1"/>
  <c r="AA649" i="1"/>
  <c r="AB649" i="1"/>
  <c r="AC649" i="1"/>
  <c r="AD649" i="1"/>
  <c r="AE649" i="1"/>
  <c r="AF649" i="1"/>
  <c r="AG649" i="1"/>
  <c r="AH649" i="1"/>
  <c r="AI649" i="1"/>
  <c r="AK649" i="1"/>
  <c r="AL649" i="1"/>
  <c r="AM649" i="1"/>
  <c r="AN649" i="1"/>
  <c r="AR649" i="1"/>
  <c r="AT649" i="1"/>
  <c r="AU649" i="1"/>
  <c r="AV649" i="1"/>
  <c r="AW649" i="1"/>
  <c r="AY649" i="1"/>
  <c r="AZ649" i="1"/>
  <c r="BA649" i="1"/>
  <c r="BB649" i="1"/>
  <c r="BF649" i="1"/>
  <c r="BG649" i="1"/>
  <c r="BI649" i="1"/>
  <c r="BK649" i="1"/>
  <c r="BM649" i="1"/>
  <c r="BO649" i="1"/>
  <c r="BQ649" i="1"/>
  <c r="BS649" i="1"/>
  <c r="BU649" i="1"/>
  <c r="BW649" i="1"/>
  <c r="BY649" i="1"/>
  <c r="CA649" i="1"/>
  <c r="D13442" i="3"/>
  <c r="D13443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24" i="3"/>
  <c r="AQ648" i="1"/>
  <c r="AP648" i="1"/>
  <c r="J648" i="1"/>
  <c r="I648" i="1"/>
  <c r="H648" i="1"/>
  <c r="F648" i="1"/>
  <c r="D648" i="1"/>
  <c r="K648" i="1"/>
  <c r="L648" i="1"/>
  <c r="M648" i="1"/>
  <c r="N648" i="1"/>
  <c r="O648" i="1"/>
  <c r="P648" i="1"/>
  <c r="Q648" i="1"/>
  <c r="R648" i="1"/>
  <c r="S648" i="1"/>
  <c r="T648" i="1"/>
  <c r="U648" i="1"/>
  <c r="W648" i="1"/>
  <c r="X648" i="1"/>
  <c r="Y648" i="1"/>
  <c r="AA648" i="1"/>
  <c r="AB648" i="1"/>
  <c r="AC648" i="1"/>
  <c r="AD648" i="1"/>
  <c r="AE648" i="1"/>
  <c r="AF648" i="1"/>
  <c r="AG648" i="1"/>
  <c r="AH648" i="1"/>
  <c r="AI648" i="1"/>
  <c r="AK648" i="1"/>
  <c r="AL648" i="1"/>
  <c r="AM648" i="1"/>
  <c r="AN648" i="1"/>
  <c r="AR648" i="1"/>
  <c r="AT648" i="1"/>
  <c r="AU648" i="1"/>
  <c r="AV648" i="1"/>
  <c r="AW648" i="1"/>
  <c r="AY648" i="1"/>
  <c r="AZ648" i="1"/>
  <c r="BA648" i="1"/>
  <c r="BB648" i="1"/>
  <c r="BC648" i="1"/>
  <c r="BF648" i="1"/>
  <c r="BG648" i="1"/>
  <c r="BI648" i="1"/>
  <c r="BK648" i="1"/>
  <c r="BM648" i="1"/>
  <c r="BO648" i="1"/>
  <c r="BQ648" i="1"/>
  <c r="BS648" i="1"/>
  <c r="BU648" i="1"/>
  <c r="BW648" i="1"/>
  <c r="BY648" i="1"/>
  <c r="CA648" i="1"/>
  <c r="AQ647" i="1"/>
  <c r="AP647" i="1"/>
  <c r="J647" i="1"/>
  <c r="I647" i="1"/>
  <c r="H647" i="1"/>
  <c r="F647" i="1"/>
  <c r="D647" i="1"/>
  <c r="K647" i="1"/>
  <c r="L647" i="1"/>
  <c r="M647" i="1"/>
  <c r="N647" i="1"/>
  <c r="O647" i="1"/>
  <c r="P647" i="1"/>
  <c r="Q647" i="1"/>
  <c r="R647" i="1"/>
  <c r="S647" i="1"/>
  <c r="T647" i="1"/>
  <c r="U647" i="1"/>
  <c r="W647" i="1"/>
  <c r="X647" i="1"/>
  <c r="Y647" i="1"/>
  <c r="AA647" i="1"/>
  <c r="AB647" i="1"/>
  <c r="AC647" i="1"/>
  <c r="AD647" i="1"/>
  <c r="AE647" i="1"/>
  <c r="AF647" i="1"/>
  <c r="AG647" i="1"/>
  <c r="AH647" i="1"/>
  <c r="AI647" i="1"/>
  <c r="AK647" i="1"/>
  <c r="AL647" i="1"/>
  <c r="AM647" i="1"/>
  <c r="AN647" i="1"/>
  <c r="AR647" i="1"/>
  <c r="AT647" i="1"/>
  <c r="AU647" i="1"/>
  <c r="AV647" i="1"/>
  <c r="AW647" i="1"/>
  <c r="AY647" i="1"/>
  <c r="AZ647" i="1"/>
  <c r="BA647" i="1"/>
  <c r="BB647" i="1"/>
  <c r="BC647" i="1"/>
  <c r="BF647" i="1"/>
  <c r="BG647" i="1"/>
  <c r="BI647" i="1"/>
  <c r="BK647" i="1"/>
  <c r="BM647" i="1"/>
  <c r="BO647" i="1"/>
  <c r="BQ647" i="1"/>
  <c r="BS647" i="1"/>
  <c r="BU647" i="1"/>
  <c r="BW647" i="1"/>
  <c r="BY647" i="1"/>
  <c r="CA647" i="1"/>
  <c r="D13422" i="3"/>
  <c r="D13423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04" i="3"/>
  <c r="AQ646" i="1"/>
  <c r="AP646" i="1"/>
  <c r="I646" i="1"/>
  <c r="H646" i="1"/>
  <c r="J646" i="1"/>
  <c r="F646" i="1"/>
  <c r="D646" i="1"/>
  <c r="K646" i="1"/>
  <c r="L646" i="1"/>
  <c r="M646" i="1"/>
  <c r="N646" i="1"/>
  <c r="O646" i="1"/>
  <c r="P646" i="1"/>
  <c r="Q646" i="1"/>
  <c r="R646" i="1"/>
  <c r="S646" i="1"/>
  <c r="T646" i="1"/>
  <c r="U646" i="1"/>
  <c r="W646" i="1"/>
  <c r="X646" i="1"/>
  <c r="Y646" i="1"/>
  <c r="AA646" i="1"/>
  <c r="AB646" i="1"/>
  <c r="AC646" i="1"/>
  <c r="AD646" i="1"/>
  <c r="AE646" i="1"/>
  <c r="AF646" i="1"/>
  <c r="AG646" i="1"/>
  <c r="AH646" i="1"/>
  <c r="AI646" i="1"/>
  <c r="AK646" i="1"/>
  <c r="AL646" i="1"/>
  <c r="AM646" i="1"/>
  <c r="AN646" i="1"/>
  <c r="AR646" i="1"/>
  <c r="AT646" i="1"/>
  <c r="AU646" i="1"/>
  <c r="AV646" i="1"/>
  <c r="AW646" i="1"/>
  <c r="AY646" i="1"/>
  <c r="AZ646" i="1"/>
  <c r="BA646" i="1"/>
  <c r="BB646" i="1"/>
  <c r="BC646" i="1"/>
  <c r="BF646" i="1"/>
  <c r="BG646" i="1"/>
  <c r="BI646" i="1"/>
  <c r="BK646" i="1"/>
  <c r="BM646" i="1"/>
  <c r="BO646" i="1"/>
  <c r="BQ646" i="1"/>
  <c r="BS646" i="1"/>
  <c r="BU646" i="1"/>
  <c r="BW646" i="1"/>
  <c r="BY646" i="1"/>
  <c r="CA646" i="1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384" i="3"/>
  <c r="AQ645" i="1"/>
  <c r="AP645" i="1"/>
  <c r="J645" i="1"/>
  <c r="I645" i="1"/>
  <c r="H645" i="1"/>
  <c r="F645" i="1"/>
  <c r="D645" i="1"/>
  <c r="K645" i="1"/>
  <c r="L645" i="1"/>
  <c r="M645" i="1"/>
  <c r="N645" i="1"/>
  <c r="O645" i="1"/>
  <c r="P645" i="1"/>
  <c r="Q645" i="1"/>
  <c r="R645" i="1"/>
  <c r="S645" i="1"/>
  <c r="T645" i="1"/>
  <c r="U645" i="1"/>
  <c r="W645" i="1"/>
  <c r="X645" i="1"/>
  <c r="Y645" i="1"/>
  <c r="AA645" i="1"/>
  <c r="AB645" i="1"/>
  <c r="AC645" i="1"/>
  <c r="AD645" i="1"/>
  <c r="AE645" i="1"/>
  <c r="AF645" i="1"/>
  <c r="AG645" i="1"/>
  <c r="AH645" i="1"/>
  <c r="AI645" i="1"/>
  <c r="AK645" i="1"/>
  <c r="AL645" i="1"/>
  <c r="AM645" i="1"/>
  <c r="AN645" i="1"/>
  <c r="AR645" i="1"/>
  <c r="AT645" i="1"/>
  <c r="AU645" i="1"/>
  <c r="AV645" i="1"/>
  <c r="AW645" i="1"/>
  <c r="AY645" i="1"/>
  <c r="AZ645" i="1"/>
  <c r="BA645" i="1"/>
  <c r="BB645" i="1"/>
  <c r="BC645" i="1"/>
  <c r="BF645" i="1"/>
  <c r="BG645" i="1"/>
  <c r="BI645" i="1"/>
  <c r="BK645" i="1"/>
  <c r="BM645" i="1"/>
  <c r="BO645" i="1"/>
  <c r="BQ645" i="1"/>
  <c r="BS645" i="1"/>
  <c r="BU645" i="1"/>
  <c r="BW645" i="1"/>
  <c r="BY645" i="1"/>
  <c r="CA645" i="1"/>
  <c r="CA644" i="1"/>
  <c r="D13381" i="3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J644" i="1"/>
  <c r="J643" i="1"/>
  <c r="I644" i="1"/>
  <c r="I643" i="1"/>
  <c r="H644" i="1"/>
  <c r="H643" i="1"/>
  <c r="F644" i="1"/>
  <c r="F643" i="1"/>
  <c r="D644" i="1"/>
  <c r="D643" i="1"/>
  <c r="K644" i="1"/>
  <c r="L644" i="1"/>
  <c r="M644" i="1"/>
  <c r="N644" i="1"/>
  <c r="O644" i="1"/>
  <c r="P644" i="1"/>
  <c r="Q644" i="1"/>
  <c r="R644" i="1"/>
  <c r="S644" i="1"/>
  <c r="T644" i="1"/>
  <c r="U644" i="1"/>
  <c r="W644" i="1"/>
  <c r="W643" i="1"/>
  <c r="X644" i="1"/>
  <c r="Y644" i="1"/>
  <c r="AA644" i="1"/>
  <c r="AB644" i="1"/>
  <c r="AA643" i="1"/>
  <c r="AC644" i="1"/>
  <c r="AD644" i="1"/>
  <c r="AD643" i="1"/>
  <c r="AE644" i="1"/>
  <c r="AF644" i="1"/>
  <c r="AE643" i="1"/>
  <c r="AG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K643" i="1"/>
  <c r="L643" i="1"/>
  <c r="M643" i="1"/>
  <c r="N643" i="1"/>
  <c r="O643" i="1"/>
  <c r="P643" i="1"/>
  <c r="Q643" i="1"/>
  <c r="R643" i="1"/>
  <c r="S643" i="1"/>
  <c r="T643" i="1"/>
  <c r="U643" i="1"/>
  <c r="X643" i="1"/>
  <c r="Y643" i="1"/>
  <c r="AB643" i="1"/>
  <c r="AC643" i="1"/>
  <c r="AF643" i="1"/>
  <c r="AG643" i="1"/>
  <c r="AH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I642" i="1"/>
  <c r="AD641" i="1"/>
  <c r="AE642" i="1"/>
  <c r="W642" i="1"/>
  <c r="AH642" i="1"/>
  <c r="AD640" i="1"/>
  <c r="AE641" i="1"/>
  <c r="AG642" i="1"/>
  <c r="AF642" i="1"/>
  <c r="AA642" i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E638" i="1"/>
  <c r="AG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H638" i="1"/>
  <c r="AG638" i="1"/>
  <c r="AF638" i="1"/>
  <c r="AC638" i="1"/>
  <c r="AB638" i="1"/>
  <c r="Y638" i="1"/>
  <c r="X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  <c r="BD645" i="1"/>
  <c r="BE645" i="1"/>
  <c r="BD646" i="1"/>
  <c r="BE646" i="1"/>
  <c r="BD648" i="1"/>
  <c r="BE648" i="1"/>
  <c r="BD647" i="1"/>
  <c r="BE647" i="1"/>
  <c r="BD649" i="1"/>
  <c r="BE649" i="1"/>
  <c r="BD652" i="1"/>
  <c r="BE652" i="1"/>
  <c r="BD653" i="1"/>
  <c r="BE653" i="1"/>
  <c r="BD655" i="1"/>
  <c r="BE655" i="1"/>
  <c r="BD656" i="1"/>
  <c r="BE656" i="1"/>
  <c r="BD660" i="1"/>
  <c r="BE660" i="1"/>
  <c r="BD661" i="1"/>
  <c r="BE661" i="1"/>
  <c r="BD662" i="1"/>
  <c r="BE662" i="1"/>
  <c r="BD666" i="1"/>
  <c r="BE666" i="1"/>
  <c r="BD668" i="1"/>
  <c r="BE668" i="1"/>
  <c r="BD667" i="1"/>
  <c r="BE667" i="1"/>
  <c r="BD669" i="1"/>
  <c r="BE669" i="1"/>
  <c r="BD670" i="1"/>
  <c r="BE670" i="1"/>
</calcChain>
</file>

<file path=xl/sharedStrings.xml><?xml version="1.0" encoding="utf-8"?>
<sst xmlns="http://schemas.openxmlformats.org/spreadsheetml/2006/main" count="19638" uniqueCount="1969">
  <si>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</si>
  <si>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</si>
  <si>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</si>
  <si>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</si>
  <si>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</si>
  <si>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</si>
  <si>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</si>
  <si>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</si>
  <si>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</si>
  <si>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</si>
  <si>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</si>
  <si>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</si>
  <si>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</si>
  <si>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</si>
  <si>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</si>
  <si>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</si>
  <si>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</si>
  <si>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</si>
  <si>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</si>
  <si>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</si>
  <si>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</si>
  <si>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</si>
  <si>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</si>
  <si>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</si>
  <si>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</si>
  <si>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</si>
  <si>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</si>
  <si>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</si>
  <si>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</si>
  <si>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</si>
  <si>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</si>
  <si>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</si>
  <si>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</si>
  <si>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</si>
  <si>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</si>
  <si>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</si>
  <si>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</si>
  <si>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</si>
  <si>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</si>
  <si>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</si>
  <si>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</si>
  <si>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</si>
  <si>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</si>
  <si>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</si>
  <si>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</si>
  <si>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</si>
  <si>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</si>
  <si>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</si>
  <si>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</si>
  <si>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</si>
  <si>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</si>
  <si>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</si>
  <si>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</si>
  <si>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</si>
  <si>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</si>
  <si>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</si>
  <si>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</si>
  <si>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</si>
  <si>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</si>
  <si>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</si>
  <si>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</si>
  <si>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</si>
  <si>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</si>
  <si>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</si>
  <si>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</si>
  <si>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</si>
  <si>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</si>
  <si>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</si>
  <si>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</si>
  <si>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</si>
  <si>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</si>
  <si>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</si>
  <si>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</si>
  <si>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</si>
  <si>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</si>
  <si>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</si>
  <si>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</si>
  <si>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</si>
  <si>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</si>
  <si>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</si>
  <si>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</si>
  <si>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</si>
  <si>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</si>
  <si>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</si>
  <si>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</si>
  <si>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</si>
  <si>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</si>
  <si>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</si>
  <si>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</si>
  <si>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</si>
  <si>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</si>
  <si>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</si>
  <si>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</si>
  <si>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</si>
  <si>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</si>
  <si>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</si>
  <si>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</si>
  <si>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</si>
  <si>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</si>
  <si>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</si>
  <si>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</si>
  <si>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</si>
  <si>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</si>
  <si>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</si>
  <si>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</si>
  <si>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</si>
  <si>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</si>
  <si>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</si>
  <si>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</si>
  <si>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</si>
  <si>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</si>
  <si>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</si>
  <si>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</si>
  <si>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</si>
  <si>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</si>
  <si>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</si>
  <si>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</si>
  <si>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</si>
  <si>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</si>
  <si>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</si>
  <si>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</si>
  <si>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</si>
  <si>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</si>
  <si>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</si>
  <si>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</si>
  <si>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</si>
  <si>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</si>
  <si>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</si>
  <si>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</si>
  <si>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</si>
  <si>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</si>
  <si>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</si>
  <si>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</si>
  <si>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</si>
  <si>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</si>
  <si>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</si>
  <si>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</si>
  <si>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</si>
  <si>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</si>
  <si>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</si>
  <si>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</si>
  <si>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</si>
  <si>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</si>
  <si>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</si>
  <si>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</si>
  <si>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</si>
  <si>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</si>
  <si>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</si>
  <si>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</si>
  <si>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</si>
  <si>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</si>
  <si>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</si>
  <si>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</si>
  <si>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</si>
  <si>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</si>
  <si>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</si>
  <si>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</si>
  <si>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</si>
  <si>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</si>
  <si>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</si>
  <si>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</si>
  <si>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</si>
  <si>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</si>
  <si>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</si>
  <si>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</si>
  <si>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</si>
  <si>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</si>
  <si>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</si>
  <si>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</si>
  <si>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</si>
  <si>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</si>
  <si>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</si>
  <si>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</si>
  <si>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</si>
  <si>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</si>
  <si>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</si>
  <si>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</si>
  <si>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</si>
  <si>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</si>
  <si>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</si>
  <si>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</si>
  <si>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</si>
  <si>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</si>
  <si>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</si>
  <si>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</si>
  <si>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</si>
  <si>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</si>
  <si>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</si>
  <si>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</si>
  <si>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</si>
  <si>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</si>
  <si>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</si>
  <si>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</si>
  <si>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</si>
  <si>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</si>
  <si>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</si>
  <si>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</si>
  <si>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</si>
  <si>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</si>
  <si>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</si>
  <si>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</si>
  <si>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</si>
  <si>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</si>
  <si>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</si>
  <si>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</si>
  <si>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</si>
  <si>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</si>
  <si>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</si>
  <si>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</si>
  <si>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</si>
  <si>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</si>
  <si>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</si>
  <si>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</si>
  <si>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</si>
  <si>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</si>
  <si>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</si>
  <si>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</si>
  <si>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</si>
  <si>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</si>
  <si>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</si>
  <si>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</si>
  <si>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</si>
  <si>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</si>
  <si>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</si>
  <si>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</si>
  <si>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</si>
  <si>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</si>
  <si>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</si>
  <si>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</si>
  <si>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</si>
  <si>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</si>
  <si>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</si>
  <si>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</si>
  <si>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</si>
  <si>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</si>
  <si>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</si>
  <si>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</si>
  <si>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</si>
  <si>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</si>
  <si>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</si>
  <si>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</si>
  <si>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</si>
  <si>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</si>
  <si>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</si>
  <si>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</si>
  <si>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</si>
  <si>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</si>
  <si>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</si>
  <si>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</si>
  <si>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</si>
  <si>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</si>
  <si>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</si>
  <si>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</si>
  <si>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</si>
  <si>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</si>
  <si>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</si>
  <si>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</si>
  <si>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</si>
  <si>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</si>
  <si>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</si>
  <si>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</si>
  <si>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</si>
  <si>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</si>
  <si>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</si>
  <si>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</si>
  <si>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</si>
  <si>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</si>
  <si>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</si>
  <si>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</si>
  <si>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</si>
  <si>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</si>
  <si>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</si>
  <si>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</si>
  <si>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</si>
  <si>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</si>
  <si>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</si>
  <si>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</si>
  <si>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</si>
  <si>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</si>
  <si>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</si>
  <si>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</si>
  <si>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</si>
  <si>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</si>
  <si>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</si>
  <si>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</si>
  <si>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</si>
  <si>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</si>
  <si>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</si>
  <si>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</si>
  <si>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</si>
  <si>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</si>
  <si>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</si>
  <si>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</si>
  <si>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</si>
  <si>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</si>
  <si>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</si>
  <si>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</si>
  <si>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</si>
  <si>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</si>
  <si>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</si>
  <si>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</si>
  <si>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</si>
  <si>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</si>
  <si>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</si>
  <si>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</si>
  <si>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</si>
  <si>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</si>
  <si>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</si>
  <si>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</si>
  <si>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</si>
  <si>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</si>
  <si>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</si>
  <si>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</si>
  <si>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</si>
  <si>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</si>
  <si>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</si>
  <si>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</si>
  <si>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</si>
  <si>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</si>
  <si>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</si>
  <si>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</si>
  <si>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</si>
  <si>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</si>
  <si>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</si>
  <si>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</si>
  <si>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</si>
  <si>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</si>
  <si>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</si>
  <si>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</si>
  <si>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</si>
  <si>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</si>
  <si>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</si>
  <si>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</si>
  <si>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</si>
  <si>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</si>
  <si>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</si>
  <si>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</si>
  <si>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</si>
  <si>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</si>
  <si>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</si>
  <si>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</si>
  <si>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</si>
  <si>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</si>
  <si>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</si>
  <si>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</si>
  <si>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</si>
  <si>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</si>
  <si>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</si>
  <si>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</si>
  <si>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</si>
  <si>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</si>
  <si>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</si>
  <si>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</si>
  <si>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</si>
  <si>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</si>
  <si>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</si>
  <si>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</si>
  <si>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</si>
  <si>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</si>
  <si>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</si>
  <si>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</si>
  <si>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</si>
  <si>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</si>
  <si>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</si>
  <si>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</si>
  <si>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</si>
  <si>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</si>
  <si>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</si>
  <si>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</si>
  <si>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</si>
  <si>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</si>
  <si>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</si>
  <si>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</si>
  <si>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</si>
  <si>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</si>
  <si>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</si>
  <si>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</si>
  <si>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</si>
  <si>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</si>
  <si>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</si>
  <si>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</si>
  <si>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</si>
  <si>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</si>
  <si>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</si>
  <si>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</si>
  <si>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</si>
  <si>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</si>
  <si>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</si>
  <si>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</si>
  <si>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</si>
  <si>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</si>
  <si>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</si>
  <si>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</si>
  <si>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</si>
  <si>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</si>
  <si>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</si>
  <si>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</si>
  <si>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</si>
  <si>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</si>
  <si>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</si>
  <si>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</si>
  <si>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</si>
  <si>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</si>
  <si>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</si>
  <si>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</si>
  <si>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</si>
  <si>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</si>
  <si>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</si>
  <si>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</si>
  <si>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</si>
  <si>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</si>
  <si>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</si>
  <si>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</si>
  <si>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</si>
  <si>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</si>
  <si>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</si>
  <si>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</si>
  <si>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</si>
  <si>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</si>
  <si>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</si>
  <si>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</si>
  <si>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</si>
  <si>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</si>
  <si>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</si>
  <si>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</si>
  <si>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</si>
  <si>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</si>
  <si>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</si>
  <si>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</si>
  <si>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</si>
  <si>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</si>
  <si>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</si>
  <si>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</si>
  <si>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</si>
  <si>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</si>
  <si>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</si>
  <si>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</si>
  <si>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</si>
  <si>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</si>
  <si>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</si>
  <si>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</si>
  <si>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</si>
  <si>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</si>
  <si>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</si>
  <si>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</si>
  <si>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</si>
  <si>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</si>
  <si>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</si>
  <si>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</si>
  <si>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</si>
  <si>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</si>
  <si>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</si>
  <si>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</si>
  <si>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</si>
  <si>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</si>
  <si>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</si>
  <si>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</si>
  <si>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</si>
  <si>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</si>
  <si>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</si>
  <si>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</si>
  <si>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</si>
  <si>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</si>
  <si>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</si>
  <si>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</si>
  <si>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</si>
  <si>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</si>
  <si>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</si>
  <si>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</si>
  <si>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</si>
  <si>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</si>
  <si>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</si>
  <si>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</si>
  <si>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</si>
  <si>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</si>
  <si>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</si>
  <si>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</si>
  <si>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</si>
  <si>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</si>
  <si>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</si>
  <si>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</si>
  <si>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</si>
  <si>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</si>
  <si>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</si>
  <si>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</si>
  <si>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</si>
  <si>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</si>
  <si>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</si>
  <si>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</si>
  <si>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</si>
  <si>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</si>
  <si>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</si>
  <si>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</si>
  <si>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</si>
  <si>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</si>
  <si>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</si>
  <si>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</si>
  <si>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</si>
  <si>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</si>
  <si>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</si>
  <si>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</si>
  <si>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</si>
  <si>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</si>
  <si>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</si>
  <si>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</si>
  <si>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</si>
  <si>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</si>
  <si>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</si>
  <si>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</si>
  <si>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</si>
  <si>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</si>
  <si>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</si>
  <si>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</si>
  <si>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</si>
  <si>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</si>
  <si>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</si>
  <si>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</si>
  <si>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</si>
  <si>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</si>
  <si>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</si>
  <si>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</si>
  <si>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</si>
  <si>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</si>
  <si>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</si>
  <si>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</si>
  <si>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</si>
  <si>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</si>
  <si>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</si>
  <si>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</si>
  <si>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</si>
  <si>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</si>
  <si>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</si>
  <si>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</si>
  <si>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</si>
  <si>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</si>
  <si>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</si>
  <si>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</si>
  <si>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</si>
  <si>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</si>
  <si>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</si>
  <si>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</si>
  <si>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</si>
  <si>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</si>
  <si>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</si>
  <si>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</si>
  <si>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</si>
  <si>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</si>
  <si>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</si>
  <si>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</si>
  <si>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</si>
  <si>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</si>
  <si>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</si>
  <si>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</si>
  <si>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</si>
  <si>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</si>
  <si>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</si>
  <si>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</si>
  <si>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</si>
  <si>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</si>
  <si>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</si>
  <si>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</si>
  <si>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</si>
  <si>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</si>
  <si>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</si>
  <si>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</si>
  <si>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</si>
  <si>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</si>
  <si>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</si>
  <si>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</si>
  <si>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</si>
  <si>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</si>
  <si>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</si>
  <si>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</si>
  <si>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</si>
  <si>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</si>
  <si>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</si>
  <si>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</si>
  <si>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</si>
  <si>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</si>
  <si>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</si>
  <si>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</si>
  <si>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</si>
  <si>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</si>
  <si>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</si>
  <si>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</si>
  <si>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</si>
  <si>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</si>
  <si>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</si>
  <si>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</si>
  <si>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</si>
  <si>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</si>
  <si>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</si>
  <si>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</si>
  <si>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</si>
  <si>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</si>
  <si>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</si>
  <si>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</si>
  <si>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</si>
  <si>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</si>
  <si>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</si>
  <si>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</si>
  <si>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</si>
  <si>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</si>
  <si>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</si>
  <si>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</si>
  <si>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</si>
  <si>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</si>
  <si>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</si>
  <si>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</si>
  <si>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</si>
  <si>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</si>
  <si>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</si>
  <si>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</si>
  <si>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</si>
  <si>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</si>
  <si>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</si>
  <si>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</si>
  <si>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</si>
  <si>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</si>
  <si>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</si>
  <si>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</si>
  <si>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</si>
  <si>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</si>
  <si>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</si>
  <si>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</si>
  <si>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</si>
  <si>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</si>
  <si>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</si>
  <si>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</si>
  <si>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</si>
  <si>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</si>
  <si>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</si>
  <si>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</si>
  <si>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</si>
  <si>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</si>
  <si>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</si>
  <si>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</si>
  <si>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</si>
  <si>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</si>
  <si>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</si>
  <si>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</si>
  <si>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</si>
  <si>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</si>
  <si>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</si>
  <si>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</si>
  <si>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</si>
  <si>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</si>
  <si>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</si>
  <si>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</si>
  <si>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</si>
  <si>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</si>
  <si>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</si>
  <si>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</si>
  <si>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</si>
  <si>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</si>
  <si>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</si>
  <si>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</si>
  <si>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</si>
  <si>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</si>
  <si>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</si>
  <si>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</si>
  <si>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</si>
  <si>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</si>
  <si>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</si>
  <si>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</si>
  <si>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</si>
  <si>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</si>
  <si>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</si>
  <si>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</si>
  <si>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</si>
  <si>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</si>
  <si>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</si>
  <si>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</si>
  <si>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</si>
  <si>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</si>
  <si>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</si>
  <si>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</si>
  <si>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</si>
  <si>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</si>
  <si>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</si>
  <si>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</si>
  <si>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</si>
  <si>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</si>
  <si>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</si>
  <si>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</si>
  <si>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</si>
  <si>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</si>
  <si>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</si>
  <si>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</si>
  <si>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</si>
  <si>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</si>
  <si>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</si>
  <si>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</si>
  <si>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</si>
  <si>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</si>
  <si>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</si>
  <si>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</si>
  <si>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</si>
  <si>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</si>
  <si>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</si>
  <si>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</si>
  <si>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</si>
  <si>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</si>
  <si>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</si>
  <si>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</si>
  <si>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</si>
  <si>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</si>
  <si>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</si>
  <si>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</si>
  <si>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</si>
  <si>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</si>
  <si>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</si>
  <si>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</si>
  <si>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</si>
  <si>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</si>
  <si>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</si>
  <si>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</si>
  <si>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</si>
  <si>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</si>
  <si>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</si>
  <si>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</si>
  <si>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</si>
  <si>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</si>
  <si>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</si>
  <si>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</si>
  <si>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</si>
  <si>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</si>
  <si>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</si>
  <si>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</si>
  <si>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</si>
  <si>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</si>
  <si>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</si>
  <si>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</si>
  <si>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</si>
  <si>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</si>
  <si>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</si>
  <si>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</si>
  <si>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</si>
  <si>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</si>
  <si>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</si>
  <si>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</si>
  <si>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</si>
  <si>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</si>
  <si>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</si>
  <si>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</si>
  <si>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</si>
  <si>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</si>
  <si>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</si>
  <si>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</si>
  <si>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</si>
  <si>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</si>
  <si>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</si>
  <si>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</si>
  <si>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</si>
  <si>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</si>
  <si>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</si>
  <si>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</si>
  <si>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</si>
  <si>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</si>
  <si>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</si>
  <si>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</si>
  <si>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</si>
  <si>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</si>
  <si>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</si>
  <si>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</si>
  <si>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</si>
  <si>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</si>
  <si>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</si>
  <si>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</si>
  <si>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</si>
  <si>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</si>
  <si>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</si>
  <si>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</si>
  <si>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</si>
  <si>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</si>
  <si>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</si>
  <si>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</si>
  <si>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</si>
  <si>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</si>
  <si>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</si>
  <si>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</si>
  <si>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</si>
  <si>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</si>
  <si>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</si>
  <si>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</si>
  <si>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</si>
  <si>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</si>
  <si>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</si>
  <si>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</si>
  <si>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</si>
  <si>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</si>
  <si>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</si>
  <si>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</si>
  <si>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</si>
  <si>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</si>
  <si>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</si>
  <si>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</si>
  <si>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</si>
  <si>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</si>
  <si>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</si>
  <si>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</si>
  <si>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</si>
  <si>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</si>
  <si>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</si>
  <si>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</si>
  <si>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</si>
  <si>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</si>
  <si>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</si>
  <si>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</si>
  <si>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</si>
  <si>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</si>
  <si>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</si>
  <si>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</si>
  <si>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</si>
  <si>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</si>
  <si>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</si>
  <si>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</si>
  <si>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</si>
  <si>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</si>
  <si>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</si>
  <si>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</si>
  <si>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</si>
  <si>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</si>
  <si>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</si>
  <si>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</si>
  <si>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</si>
  <si>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</si>
  <si>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</si>
  <si>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</si>
  <si>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</si>
  <si>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</si>
  <si>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</si>
  <si>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</si>
  <si>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</si>
  <si>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</si>
  <si>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</si>
  <si>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</si>
  <si>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</si>
  <si>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</si>
  <si>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</si>
  <si>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</si>
  <si>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</si>
  <si>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</si>
  <si>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</si>
  <si>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</si>
  <si>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</si>
  <si>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</si>
  <si>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</si>
  <si>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</si>
  <si>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</si>
  <si>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</si>
  <si>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</si>
  <si>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</si>
  <si>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</si>
  <si>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</si>
  <si>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</si>
  <si>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</si>
  <si>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</si>
  <si>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</si>
  <si>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</si>
  <si>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</si>
  <si>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</si>
  <si>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</si>
  <si>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</si>
  <si>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</si>
  <si>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</si>
  <si>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</si>
  <si>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</si>
  <si>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</si>
  <si>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</si>
  <si>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</si>
  <si>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</si>
  <si>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</si>
  <si>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</si>
  <si>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</si>
  <si>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</si>
  <si>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</si>
  <si>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</si>
  <si>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</si>
  <si>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</si>
  <si>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</si>
  <si>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</si>
  <si>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</si>
  <si>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</si>
  <si>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</si>
  <si>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</si>
  <si>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</si>
  <si>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</si>
  <si>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</si>
  <si>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</si>
  <si>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</si>
  <si>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</si>
  <si>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</si>
  <si>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</si>
  <si>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</si>
  <si>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</si>
  <si>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</si>
  <si>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</si>
  <si>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</si>
  <si>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</si>
  <si>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</si>
  <si>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</si>
  <si>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</si>
  <si>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</si>
  <si>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</si>
  <si>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</si>
  <si>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</si>
  <si>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</si>
  <si>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</si>
  <si>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</si>
  <si>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</si>
  <si>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</si>
  <si>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</si>
  <si>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</si>
  <si>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</si>
  <si>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</si>
  <si>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</si>
  <si>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</si>
  <si>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</si>
  <si>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</si>
  <si>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</si>
  <si>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</si>
  <si>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</si>
  <si>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</si>
  <si>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</si>
  <si>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</si>
  <si>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</si>
  <si>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</si>
  <si>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</si>
  <si>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</si>
  <si>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</si>
  <si>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</si>
  <si>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</si>
  <si>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</si>
  <si>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</si>
  <si>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</si>
  <si>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</si>
  <si>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</si>
  <si>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</si>
  <si>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</si>
  <si>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</si>
  <si>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</si>
  <si>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</si>
  <si>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</si>
  <si>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</si>
  <si>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</si>
  <si>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</si>
  <si>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</si>
  <si>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</si>
  <si>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</si>
  <si>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</si>
  <si>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</si>
  <si>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</si>
  <si>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</si>
  <si>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</si>
  <si>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</si>
  <si>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</si>
  <si>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</si>
  <si>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</si>
  <si>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</si>
  <si>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</si>
  <si>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</si>
  <si>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</si>
  <si>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</si>
  <si>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</si>
  <si>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</si>
  <si>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</si>
  <si>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</si>
  <si>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</si>
  <si>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</si>
  <si>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</si>
  <si>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</si>
  <si>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</si>
  <si>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</si>
  <si>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</si>
  <si>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</si>
  <si>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</si>
  <si>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</si>
  <si>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</si>
  <si>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</si>
  <si>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</si>
  <si>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</si>
  <si>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</si>
  <si>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</si>
  <si>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</si>
  <si>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</si>
  <si>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</si>
  <si>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</si>
  <si>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</si>
  <si>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</si>
  <si>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</si>
  <si>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</si>
  <si>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</si>
  <si>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</si>
  <si>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</si>
  <si>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</si>
  <si>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</si>
  <si>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</si>
  <si>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</si>
  <si>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</si>
  <si>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</si>
  <si>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</si>
  <si>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</si>
  <si>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</si>
  <si>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</si>
  <si>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</si>
  <si>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</si>
  <si>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</si>
  <si>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</si>
  <si>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</si>
  <si>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</si>
  <si>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</si>
  <si>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</si>
  <si>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</si>
  <si>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</si>
  <si>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</si>
  <si>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</si>
  <si>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</si>
  <si>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</si>
  <si>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</si>
  <si>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</si>
  <si>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</si>
  <si>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</si>
  <si>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</si>
  <si>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</si>
  <si>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</si>
  <si>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</si>
  <si>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</si>
  <si>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</si>
  <si>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</si>
  <si>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</si>
  <si>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</si>
  <si>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</si>
  <si>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</si>
  <si>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</si>
  <si>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</si>
  <si>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</si>
  <si>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</si>
  <si>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</si>
  <si>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</si>
  <si>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</si>
  <si>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</si>
  <si>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</si>
  <si>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</si>
  <si>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</si>
  <si>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</si>
  <si>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</si>
  <si>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</si>
  <si>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</si>
  <si>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</si>
  <si>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</si>
  <si>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</si>
  <si>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</si>
  <si>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</si>
  <si>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</si>
  <si>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</si>
  <si>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</si>
  <si>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</si>
  <si>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</si>
  <si>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</si>
  <si>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</si>
  <si>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</si>
  <si>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</si>
  <si>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</si>
  <si>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</si>
  <si>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</si>
  <si>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</si>
  <si>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</si>
  <si>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</si>
  <si>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</si>
  <si>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</si>
  <si>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</si>
  <si>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</si>
  <si>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</si>
  <si>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</si>
  <si>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</si>
  <si>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</si>
  <si>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</si>
  <si>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</si>
  <si>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</si>
  <si>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</si>
  <si>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</si>
  <si>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</si>
  <si>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</si>
  <si>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</si>
  <si>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</si>
  <si>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</si>
  <si>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</si>
  <si>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</si>
  <si>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</si>
  <si>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</si>
  <si>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</si>
  <si>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</si>
  <si>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</si>
  <si>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</si>
  <si>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</si>
  <si>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</si>
  <si>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</si>
  <si>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</si>
  <si>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</si>
  <si>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</si>
  <si>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</si>
  <si>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</si>
  <si>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</si>
  <si>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</si>
  <si>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</si>
  <si>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</si>
  <si>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</si>
  <si>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</si>
  <si>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</si>
  <si>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</si>
  <si>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</si>
  <si>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</si>
  <si>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</si>
  <si>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</si>
  <si>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</si>
  <si>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</si>
  <si>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</si>
  <si>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</si>
  <si>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</si>
  <si>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</si>
  <si>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</si>
  <si>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</si>
  <si>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</si>
  <si>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</si>
  <si>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</si>
  <si>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</si>
  <si>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</si>
  <si>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</si>
  <si>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</si>
  <si>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</si>
  <si>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</si>
  <si>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</si>
  <si>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</si>
  <si>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</si>
  <si>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</si>
  <si>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</si>
  <si>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</si>
  <si>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</si>
  <si>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</si>
  <si>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</si>
  <si>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</si>
  <si>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</si>
  <si>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</si>
  <si>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</si>
  <si>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</si>
  <si>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</si>
  <si>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</si>
  <si>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</si>
  <si>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</si>
  <si>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</si>
  <si>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</si>
  <si>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</si>
  <si>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</si>
  <si>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</si>
  <si>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</si>
  <si>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</si>
  <si>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</si>
  <si>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</si>
  <si>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</si>
  <si>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</si>
  <si>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</si>
  <si>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</si>
  <si>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</si>
  <si>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</si>
  <si>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</si>
  <si>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</si>
  <si>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</si>
  <si>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</si>
  <si>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</si>
  <si>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</si>
  <si>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</si>
  <si>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</si>
  <si>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</si>
  <si>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</si>
  <si>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</si>
  <si>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</si>
  <si>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</si>
  <si>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</si>
  <si>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</si>
  <si>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</si>
  <si>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</si>
  <si>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</si>
  <si>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</si>
  <si>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</si>
  <si>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</si>
  <si>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</si>
  <si>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</si>
  <si>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</si>
  <si>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</si>
  <si>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</si>
  <si>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</si>
  <si>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</si>
  <si>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</si>
  <si>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</si>
  <si>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</si>
  <si>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</si>
  <si>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</si>
  <si>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</si>
  <si>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</si>
  <si>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</si>
  <si>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</si>
  <si>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</si>
  <si>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</si>
  <si>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</si>
  <si>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</si>
  <si>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</si>
  <si>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</si>
  <si>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</si>
  <si>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</si>
  <si>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</si>
  <si>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</si>
  <si>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</si>
  <si>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</si>
  <si>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</si>
  <si>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</si>
  <si>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</si>
  <si>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</si>
  <si>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</si>
  <si>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</si>
  <si>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</si>
  <si>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</si>
  <si>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</si>
  <si>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</si>
  <si>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</si>
  <si>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</si>
  <si>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</si>
  <si>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</si>
  <si>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</si>
  <si>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</si>
  <si>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</si>
  <si>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</si>
  <si>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</si>
  <si>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</si>
  <si>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</si>
  <si>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</si>
  <si>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</si>
  <si>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</si>
  <si>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</si>
  <si>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</si>
  <si>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</si>
  <si>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</si>
  <si>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</si>
  <si>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</si>
  <si>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</si>
  <si>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</si>
  <si>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</si>
  <si>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</si>
  <si>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</si>
  <si>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</si>
  <si>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</si>
  <si>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</si>
  <si>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</si>
  <si>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</si>
  <si>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</si>
  <si>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</si>
  <si>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</si>
  <si>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</si>
  <si>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</si>
  <si>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</si>
  <si>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</si>
  <si>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</si>
  <si>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</si>
  <si>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</si>
  <si>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</si>
  <si>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</si>
  <si>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</si>
  <si>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</si>
  <si>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</si>
  <si>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</si>
  <si>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</si>
  <si>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</si>
  <si>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</si>
  <si>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</si>
  <si>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</si>
  <si>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</si>
  <si>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</si>
  <si>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</si>
  <si>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</si>
  <si>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</si>
  <si>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</si>
  <si>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</si>
  <si>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</si>
  <si>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</si>
  <si>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</si>
  <si>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</si>
  <si>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</si>
  <si>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</si>
  <si>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</si>
  <si>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</si>
  <si>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</si>
  <si>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</si>
  <si>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</si>
  <si>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</si>
  <si>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</si>
  <si>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</si>
  <si>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</si>
  <si>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</si>
  <si>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</si>
  <si>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</si>
  <si>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</si>
  <si>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</si>
  <si>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</si>
  <si>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</si>
  <si>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</si>
  <si>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</si>
  <si>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</si>
  <si>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</si>
  <si>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</si>
  <si>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</si>
  <si>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</si>
  <si>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</si>
  <si>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</si>
  <si>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</si>
  <si>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</si>
  <si>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</si>
  <si>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</si>
  <si>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</si>
  <si>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</si>
  <si>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</si>
  <si>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</si>
  <si>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</si>
  <si>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</si>
  <si>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</si>
  <si>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</si>
  <si>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</si>
  <si>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</si>
  <si>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</si>
  <si>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</si>
  <si>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</si>
  <si>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</si>
  <si>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</si>
  <si>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</si>
  <si>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</si>
  <si>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</si>
  <si>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</si>
  <si>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</si>
  <si>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</si>
  <si>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</si>
  <si>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</si>
  <si>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</si>
  <si>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</si>
  <si>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</si>
  <si>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</si>
  <si>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</si>
  <si>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</si>
  <si>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</si>
  <si>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</si>
  <si>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</si>
  <si>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</si>
  <si>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</si>
  <si>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</si>
  <si>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</si>
  <si>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</si>
  <si>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</si>
  <si>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</si>
  <si>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</si>
  <si>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</si>
  <si>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</si>
  <si>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</si>
  <si>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</si>
  <si>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</si>
  <si>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</si>
  <si>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</si>
  <si>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</si>
  <si>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</si>
  <si>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</si>
  <si>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</si>
  <si>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</si>
  <si>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</si>
  <si>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</si>
  <si>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</si>
  <si>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</si>
  <si>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</si>
  <si>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</si>
  <si>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</si>
  <si>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</si>
  <si>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</si>
  <si>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</si>
  <si>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</si>
  <si>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</si>
  <si>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</si>
  <si>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</si>
  <si>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</si>
  <si>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</si>
  <si>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</si>
  <si>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</si>
  <si>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</si>
  <si>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</si>
  <si>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</si>
  <si>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</si>
  <si>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</si>
  <si>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</si>
  <si>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</si>
  <si>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</si>
  <si>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</si>
  <si>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</si>
  <si>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</si>
  <si>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</si>
  <si>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</si>
  <si>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</si>
  <si>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</si>
  <si>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</si>
  <si>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</si>
  <si>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</si>
  <si>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</si>
  <si>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</si>
  <si>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</si>
  <si>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</si>
  <si>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</si>
  <si>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</si>
  <si>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</si>
  <si>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</si>
  <si>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</si>
  <si>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</si>
  <si>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</si>
  <si>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</si>
  <si>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</si>
  <si>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</si>
  <si>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</si>
  <si>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</si>
  <si>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</si>
  <si>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</si>
  <si>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</si>
  <si>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</si>
  <si>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</si>
  <si>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</si>
  <si>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</si>
  <si>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</si>
  <si>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</si>
  <si>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</si>
  <si>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</si>
  <si>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</si>
  <si>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</si>
  <si>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</si>
  <si>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</si>
  <si>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</si>
  <si>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</si>
  <si>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</si>
  <si>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</si>
  <si>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</si>
  <si>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</si>
  <si>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</si>
  <si>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</si>
  <si>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</si>
  <si>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</si>
  <si>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</si>
  <si>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</si>
  <si>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</si>
  <si>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</si>
  <si>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</si>
  <si>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</si>
  <si>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</si>
  <si>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</si>
  <si>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</si>
  <si>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</si>
  <si>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</si>
  <si>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</si>
  <si>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</si>
  <si>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</si>
  <si>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</si>
  <si>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</si>
  <si>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</si>
  <si>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</si>
  <si>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</si>
  <si>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</si>
  <si>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</si>
  <si>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</si>
  <si>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</si>
  <si>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</si>
  <si>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</si>
  <si>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</si>
  <si>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</si>
  <si>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</si>
  <si>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</si>
  <si>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</si>
  <si>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</si>
  <si>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</si>
  <si>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</si>
  <si>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</si>
  <si>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</si>
  <si>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</si>
  <si>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</si>
  <si>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</si>
  <si>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</si>
  <si>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</si>
  <si>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</si>
  <si>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</si>
  <si>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</si>
  <si>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</si>
  <si>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</si>
  <si>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</si>
  <si>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</si>
  <si>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</si>
  <si>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</si>
  <si>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</si>
  <si>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</si>
  <si>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</si>
  <si>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</si>
  <si>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</si>
  <si>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</si>
  <si>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</si>
  <si>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</si>
  <si>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</si>
  <si>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</si>
  <si>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</si>
  <si>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</si>
  <si>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</si>
  <si>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</si>
  <si>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</si>
  <si>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</si>
  <si>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</si>
  <si>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</si>
  <si>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</si>
  <si>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</si>
  <si>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</si>
  <si>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</si>
  <si>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</si>
  <si>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</si>
  <si>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</si>
  <si>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</si>
  <si>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</si>
  <si>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</si>
  <si>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</si>
  <si>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</si>
  <si>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</si>
  <si>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</si>
  <si>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</si>
  <si>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</si>
  <si>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</si>
  <si>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</si>
  <si>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</si>
  <si>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</si>
  <si>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</si>
  <si>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</si>
  <si>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</si>
  <si>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</si>
  <si>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</si>
  <si>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</si>
  <si>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</si>
  <si>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</si>
  <si>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</si>
  <si>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</si>
  <si>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</si>
  <si>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</si>
  <si>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</si>
  <si>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San martín de porres</t>
  </si>
  <si>
    <t>San josé del general (cabecera)</t>
  </si>
  <si>
    <t>Nuevo emperador</t>
  </si>
  <si>
    <t>Cerro punta</t>
  </si>
  <si>
    <t>San juan de dios</t>
  </si>
  <si>
    <t>Las minas (cabecera)</t>
  </si>
  <si>
    <t>puerto piña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</si>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</sst>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32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40" borderId="0" xfId="0" applyNumberFormat="1" applyFill="1"/>
    <xf numFmtId="0" fontId="0" fillId="40" borderId="0" xfId="0" applyNumberFormat="1" applyFill="1" applyAlignment="1">
      <alignment vertical="center"/>
    </xf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0" fillId="36" borderId="0" xfId="0" applyNumberFormat="1" applyFill="1"/>
    <xf numFmtId="0" fontId="0" fillId="36" borderId="0" xfId="0" applyNumberFormat="1" applyFill="1" applyAlignment="1">
      <alignment vertical="center"/>
    </xf>
  </cellXfs>
  <cellStyles count="2">
    <cellStyle name="Millares [0]" xfId="1" builtinId="6"/>
    <cellStyle name="Normal" xfId="0" builtinId="0"/>
  </cellStyles>
  <dxfs count="74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72" totalsRowShown="0">
  <autoFilter ref="B1:CA672" xr:uid="{43A4EA99-D30C-4593-B4E9-BC228D6A71B3}"/>
  <tableColumns count="78">
    <tableColumn id="1" xr3:uid="{B43CE6CF-A682-4EDB-9879-C83EE5B60C32}" name="Fecha" dataDxfId="744"/>
    <tableColumn id="2" xr3:uid="{973902F0-2D6C-40A2-BFE7-09B21A33165E}" name="Confirmados Acumulados" dataDxfId="743"/>
    <tableColumn id="3" xr3:uid="{40A6486D-313D-495E-B390-825D23DB0A59}" name="Nuevos Confirmados"/>
    <tableColumn id="4" xr3:uid="{40D3D6E3-850F-4C5A-B130-A86751451D00}" name="Fallecidos Acumulados" dataDxfId="742"/>
    <tableColumn id="5" xr3:uid="{B7E20309-518B-468C-A592-39469F86B5D6}" name="Nuevos Fallecidos"/>
    <tableColumn id="6" xr3:uid="{F2FD374F-A063-484D-A17D-CE2074ED1517}" name="Recuperados Acumulados" dataDxfId="741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40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39">
      <calculatedColumnFormula>+IFERROR(C2/3.974,"")</calculatedColumnFormula>
    </tableColumn>
    <tableColumn id="18" xr3:uid="{C5C9CF84-1193-446D-A50A-629502575AA8}" name="Fallecidos/1MM hab" dataDxfId="738">
      <calculatedColumnFormula>+IFERROR(E2/3.974,"")</calculatedColumnFormula>
    </tableColumn>
    <tableColumn id="19" xr3:uid="{5653A491-563D-4A51-9E51-434E50B0C11C}" name="Recuperados/1 MM hab" dataDxfId="737">
      <calculatedColumnFormula>+IFERROR(G2/3.974,"")</calculatedColumnFormula>
    </tableColumn>
    <tableColumn id="20" xr3:uid="{1087D488-7D9C-4D7D-A189-4EB560CA2E3B}" name="Activos/1MM hab" dataDxfId="736">
      <calculatedColumnFormula>+IFERROR(I2/3.974,"")</calculatedColumnFormula>
    </tableColumn>
    <tableColumn id="21" xr3:uid="{5D7DE319-4187-4EA4-B571-D2695154EE4A}" name="Pruebas Realizadas" dataDxfId="735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34">
      <calculatedColumnFormula>IFERROR(W2-W1,0)</calculatedColumnFormula>
    </tableColumn>
    <tableColumn id="64" xr3:uid="{28C993C8-E8F5-4F99-B9F6-92E744E1DC2E}" name="Pruebas Realizadas/1MM hab" dataDxfId="733">
      <calculatedColumnFormula>IFERROR(V2/3.974,0)</calculatedColumnFormula>
    </tableColumn>
    <tableColumn id="23" xr3:uid="{42A45A33-4E21-48F2-A8AE-E198D98F66C3}" name="Pruebas Negativas" dataDxfId="732"/>
    <tableColumn id="24" xr3:uid="{BA3C3DC5-E194-4738-BE0D-9C065CE37FC0}" name="Pruebas Negativas Diarias" dataDxfId="731">
      <calculatedColumnFormula>Z2-Z1</calculatedColumnFormula>
    </tableColumn>
    <tableColumn id="55" xr3:uid="{969B6342-94BE-4968-955F-55616C0B80F9}" name="% Pruebas Negativas" dataDxfId="730">
      <calculatedColumnFormula>IFERROR(Z2/V2,0)</calculatedColumnFormula>
    </tableColumn>
    <tableColumn id="58" xr3:uid="{DCF2DC84-6E8B-433D-8BEE-4F9909314B95}" name="Variación Pruebas Negativas Diarias" dataDxfId="729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728">
      <calculatedColumnFormula>IFERROR(AD2/V2,0)</calculatedColumnFormula>
    </tableColumn>
    <tableColumn id="59" xr3:uid="{879AC419-6349-4CF2-ABE6-2CAB27EB4896}" name="Variación Pruebas Positivas Diarias" dataDxfId="727">
      <calculatedColumnFormula>IFERROR(AE2-AE1,0)</calculatedColumnFormula>
    </tableColumn>
    <tableColumn id="74" xr3:uid="{766B1DB5-FDE4-4BD7-BF8F-4B01095F7E3F}" name="%Variación Pruebas Positivas Diarias" dataDxfId="726">
      <calculatedColumnFormula>IFERROR(AE2/W2,0)</calculatedColumnFormula>
    </tableColumn>
    <tableColumn id="65" xr3:uid="{7C3592F6-C716-42D3-A5A1-47E150686978}" name="Pruebas Positivas/1MM hab" dataDxfId="725">
      <calculatedColumnFormula>IFERROR(AD2/3.974,0)</calculatedColumnFormula>
    </tableColumn>
    <tableColumn id="27" xr3:uid="{D8610871-ABDD-4D27-8EF9-5CB022075A3B}" name="Aislamiento Domiciliario" dataDxfId="724"/>
    <tableColumn id="28" xr3:uid="{C675257E-C6CD-4E20-B674-42EE821FE46A}" name="Variación Aislamiento Domiciliario" dataDxfId="723">
      <calculatedColumnFormula>AJ2-AJ1</calculatedColumnFormula>
    </tableColumn>
    <tableColumn id="60" xr3:uid="{0AA8EE78-AA2C-434E-B362-741D9FFB5ECC}" name="%Variación Aislamiento Domiciliario" dataDxfId="722">
      <calculatedColumnFormula>IFERROR(AJ2/AJ1,0)-1</calculatedColumnFormula>
    </tableColumn>
    <tableColumn id="66" xr3:uid="{625EE28F-4964-4F45-905B-130058A50F50}" name="Aislamiento Domiciliario/1MM hab" dataDxfId="721">
      <calculatedColumnFormula>IFERROR(AJ2/3.974,0)</calculatedColumnFormula>
    </tableColumn>
    <tableColumn id="75" xr3:uid="{1B2C3CAE-97BE-4952-B951-5007AB5414DD}" name="%Aislamiento Domiciliario de Confirmados" dataDxfId="720">
      <calculatedColumnFormula>IFERROR(AJ2/C2," ")</calculatedColumnFormula>
    </tableColumn>
    <tableColumn id="29" xr3:uid="{DC317B66-599C-42F1-AA24-36DEE1345EB4}" name="Aislamiento en Hoteles" dataDxfId="719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718">
      <calculatedColumnFormula>IFERROR(AO2/3.974,0)</calculatedColumnFormula>
    </tableColumn>
    <tableColumn id="31" xr3:uid="{E736287B-0930-4006-9282-9CA033399912}" name="Hospitalizados en Sala" dataDxfId="717"/>
    <tableColumn id="32" xr3:uid="{BF98C05B-A67B-4900-B05E-627F032DC39A}" name="Variación Hospitalizados en Sala" dataDxfId="716">
      <calculatedColumnFormula>AS2-AS1</calculatedColumnFormula>
    </tableColumn>
    <tableColumn id="62" xr3:uid="{7C747F0E-AA13-4E3C-9C50-8538E30CAC79}" name="%Variación Hospitalizados en Sala" dataDxfId="715">
      <calculatedColumnFormula>IFERROR(AS2/AS1,0)-1</calculatedColumnFormula>
    </tableColumn>
    <tableColumn id="68" xr3:uid="{7DBCF1EA-926B-4AAD-A90A-BB75D656AD64}" name="Hospitalizados en Sala/1MM hab" dataDxfId="714">
      <calculatedColumnFormula>IFERROR(AS2/3.974,0)</calculatedColumnFormula>
    </tableColumn>
    <tableColumn id="76" xr3:uid="{48762F93-20F9-4E34-8048-CC45B397DC24}" name="%Hospitalizados en Sala de Confirmados" dataDxfId="713">
      <calculatedColumnFormula>IFERROR(AS2/C2," ")</calculatedColumnFormula>
    </tableColumn>
    <tableColumn id="33" xr3:uid="{71350F5A-09D2-45C4-9CCF-A9A5B2880119}" name="Hospitalizados en UCI" dataDxfId="712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711">
      <calculatedColumnFormula>IFERROR(AX2/AX1,0)-1</calculatedColumnFormula>
    </tableColumn>
    <tableColumn id="69" xr3:uid="{BB3ED07D-4978-4E45-9048-715100C1C4CE}" name="Hospitalización en UCI/1MM hab" dataDxfId="710">
      <calculatedColumnFormula>IFERROR(AX2/3.974,0)</calculatedColumnFormula>
    </tableColumn>
    <tableColumn id="77" xr3:uid="{3689B571-2CEF-4D6C-80EA-D42E9AFA4249}" name="%Hospitalizados en UCI de Confirmados" dataDxfId="709">
      <calculatedColumnFormula>IFERROR(AX2/C2," ")</calculatedColumnFormula>
    </tableColumn>
    <tableColumn id="70" xr3:uid="{D4D326CA-71CB-4808-8398-2DF20427ACD9}" name="Personas con Medidas Sanitarias" dataDxfId="708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707">
      <calculatedColumnFormula>IFERROR(BC2-BC1,0)</calculatedColumnFormula>
    </tableColumn>
    <tableColumn id="73" xr3:uid="{FEEEA9CC-4A2C-4532-89AC-8AEE99F07A1C}" name="%Variación Personas con Medidas Sanitarias" dataDxfId="706">
      <calculatedColumnFormula>IFERROR(BC2/BC1,0)-1</calculatedColumnFormula>
    </tableColumn>
    <tableColumn id="71" xr3:uid="{76D989EB-1454-4A9F-BCC9-9DBAAC8EC62A}" name="Personas con Medidas Sanitarias/1MM hab" dataDxfId="705">
      <calculatedColumnFormula>IFERROR(BC2/3.974,0)</calculatedColumnFormula>
    </tableColumn>
    <tableColumn id="78" xr3:uid="{B0368274-1320-4455-B61E-287DF6AFDB6B}" name="%Personas con Medidas Sanitarias de Confirmados" dataDxfId="704">
      <calculatedColumnFormula>IFERROR(BC2/C2," ")</calculatedColumnFormula>
    </tableColumn>
    <tableColumn id="35" xr3:uid="{812A1327-1CEB-4F00-A13E-00131E30B078}" name="Casos 0-19 años" dataDxfId="703"/>
    <tableColumn id="45" xr3:uid="{D49F4BCD-7029-445D-AC3D-4C3AEC95E978}" name="Variación Casos 0-19 años" dataDxfId="702">
      <calculatedColumnFormula>IFERROR((BH2-BH1), 0)</calculatedColumnFormula>
    </tableColumn>
    <tableColumn id="36" xr3:uid="{8F490D8C-4F99-4584-94BF-093E46E47157}" name="Casos 20-39 años" dataDxfId="701"/>
    <tableColumn id="46" xr3:uid="{9C4B1D6F-5802-43AD-98C0-AEA0FDA3361D}" name="Variación Casos 20-39 años" dataDxfId="700">
      <calculatedColumnFormula>IFERROR((BJ2-BJ1),0)</calculatedColumnFormula>
    </tableColumn>
    <tableColumn id="37" xr3:uid="{DF499F72-1046-478E-9D20-9E9A85F8F2A0}" name="Casos 40-59 años" dataDxfId="699"/>
    <tableColumn id="47" xr3:uid="{22260EC0-BDDF-44F7-B25B-AFAE05653A98}" name="Variación Casos 40-59 años" dataDxfId="698">
      <calculatedColumnFormula>IFERROR((BL2-BL1),0)</calculatedColumnFormula>
    </tableColumn>
    <tableColumn id="38" xr3:uid="{B47F6D70-7358-41E8-BBF0-59C40B173663}" name="Casos 60-79 años" dataDxfId="697"/>
    <tableColumn id="48" xr3:uid="{4065D1A3-12CB-4A14-940C-EB27E5C02B72}" name="Variación Casos 60-79 años" dataDxfId="696">
      <calculatedColumnFormula>IFERROR((BN2-BN1),0)</calculatedColumnFormula>
    </tableColumn>
    <tableColumn id="39" xr3:uid="{38A3E542-9026-45A2-AA92-EA50BF06321F}" name="Casos &gt;80 años" dataDxfId="695"/>
    <tableColumn id="49" xr3:uid="{BFA963DD-6022-44F5-9960-C736B4C44A1A}" name="Variación Casos &gt;80 años" dataDxfId="694">
      <calculatedColumnFormula>IFERROR((BP2-BP1),0)</calculatedColumnFormula>
    </tableColumn>
    <tableColumn id="40" xr3:uid="{1917D601-1805-47AD-9379-0623CBEC8677}" name="Defunciones 0-19 años" dataDxfId="693"/>
    <tableColumn id="50" xr3:uid="{8744BA87-2371-4F50-83CA-FB01532B438D}" name="Variación Defunciones 0-19 años" dataDxfId="692">
      <calculatedColumnFormula>IFERROR((BR2-BR1),0)</calculatedColumnFormula>
    </tableColumn>
    <tableColumn id="41" xr3:uid="{E100BA7E-AC43-4F84-BB57-F3B1C999E447}" name="Defunciones 20-39 años" dataDxfId="691"/>
    <tableColumn id="51" xr3:uid="{5ADE2D23-1839-4D7C-BC42-D37F14B85BCE}" name="Variación Defunciones 20-39 años" dataDxfId="690">
      <calculatedColumnFormula>IFERROR((BT2-BT1),0)</calculatedColumnFormula>
    </tableColumn>
    <tableColumn id="42" xr3:uid="{6D91C00A-6C34-4D4A-A359-17834D08F9AC}" name="Defunciones 40-59 años" dataDxfId="689"/>
    <tableColumn id="52" xr3:uid="{D3AA20D4-C41F-4432-8393-B25AEC78A2DB}" name="Variación Defunciones 40-59 años" dataDxfId="688">
      <calculatedColumnFormula>IFERROR((BV2-BV1),0)</calculatedColumnFormula>
    </tableColumn>
    <tableColumn id="43" xr3:uid="{2CA0667B-9C43-4BBC-86DB-8FAB27AFB550}" name="Defunciones 60-79 años" dataDxfId="687"/>
    <tableColumn id="53" xr3:uid="{843753A8-D098-4442-9CE7-4D0740DBFC73}" name="Variación Defunciones 60-79 años" dataDxfId="686">
      <calculatedColumnFormula>IFERROR((BX2-BX1),0)</calculatedColumnFormula>
    </tableColumn>
    <tableColumn id="44" xr3:uid="{D016D264-D612-4CEE-90C5-04781F606E63}" name="Defunciones &gt;80 años" dataDxfId="685"/>
    <tableColumn id="54" xr3:uid="{6F890B89-015E-4A8B-A0DA-D93D3532FA3C}" name="Variación Defunciones &gt;80 años" dataDxfId="684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ZB14" totalsRowShown="0" headerRowDxfId="683" dataDxfId="682" tableBorderDxfId="681">
  <autoFilter ref="A2:ZB14" xr:uid="{C6EF20C8-2E87-478F-A58D-DE695835A216}"/>
  <tableColumns count="678">
    <tableColumn id="4" xr3:uid="{765879BA-8DCF-4052-AB89-2B4AD27A001D}" name="Provincia" dataDxfId="680"/>
    <tableColumn id="5" xr3:uid="{3352C9CB-4127-4F58-90A8-1453E6CF0C56}" name="43899" dataDxfId="679"/>
    <tableColumn id="6" xr3:uid="{12F0C70E-F5C7-4266-A274-FD10149CCC98}" name="43900" dataDxfId="678"/>
    <tableColumn id="7" xr3:uid="{A64E4841-B026-4073-AFB2-C5F030FBB5F5}" name="43901" dataDxfId="677"/>
    <tableColumn id="8" xr3:uid="{ADE55176-02C2-4C38-897D-CF5227D91B9F}" name="43902" dataDxfId="676"/>
    <tableColumn id="9" xr3:uid="{648D9B7C-6DE4-42DF-9F27-46E3989BEA07}" name="43903" dataDxfId="675"/>
    <tableColumn id="10" xr3:uid="{EB2B3D53-6117-4902-B2DC-C83B6B53F389}" name="43904" dataDxfId="674"/>
    <tableColumn id="11" xr3:uid="{D8E1C440-D35C-423B-A4D1-C8C39C19D486}" name="43905" dataDxfId="673"/>
    <tableColumn id="12" xr3:uid="{4ADF750C-28B5-413F-87BE-18902C3D8E69}" name="43906" dataDxfId="672"/>
    <tableColumn id="13" xr3:uid="{FE35E118-C52A-4173-9B27-88BD311B49B5}" name="43907" dataDxfId="671"/>
    <tableColumn id="14" xr3:uid="{401F7E16-4F4E-48E5-9245-649D6E1A0EB0}" name="43908" dataDxfId="670"/>
    <tableColumn id="15" xr3:uid="{B7196AD3-9D8B-4C62-859D-94FED122F589}" name="43909" dataDxfId="669"/>
    <tableColumn id="16" xr3:uid="{344E20C9-0BBC-4DFB-BBBD-FF5F38CBCB54}" name="43910" dataDxfId="668"/>
    <tableColumn id="17" xr3:uid="{38F09500-7345-4789-B4EC-0FA21D486420}" name="43911" dataDxfId="667"/>
    <tableColumn id="18" xr3:uid="{12C1E6E5-9422-4A04-BB6B-D3A059A27CE8}" name="43912" dataDxfId="666"/>
    <tableColumn id="19" xr3:uid="{FF307B3F-3AEC-4E43-9CC2-3CBAE276FA01}" name="43913" dataDxfId="665"/>
    <tableColumn id="20" xr3:uid="{1E28C10A-0681-4B2C-9A41-CB807206FC47}" name="43914" dataDxfId="664"/>
    <tableColumn id="21" xr3:uid="{B113954B-16E0-4E35-B266-0D8B6189EA44}" name="43915" dataDxfId="663"/>
    <tableColumn id="22" xr3:uid="{2B7B0AFF-A682-45F2-A9AE-84A940E5B632}" name="43916" dataDxfId="662"/>
    <tableColumn id="23" xr3:uid="{E9577EC4-FDD1-4B6C-9E0F-5C569E84FC36}" name="43917" dataDxfId="661"/>
    <tableColumn id="24" xr3:uid="{2A843D44-5106-4B42-BFB1-3C362429700D}" name="43918" dataDxfId="660"/>
    <tableColumn id="25" xr3:uid="{1FE91CC7-6160-44D3-9CC2-F1A694FAE757}" name="43919" dataDxfId="659"/>
    <tableColumn id="26" xr3:uid="{D0EDC143-D30C-4E84-BD3F-387107DCF908}" name="43920" dataDxfId="658"/>
    <tableColumn id="27" xr3:uid="{AE349E1B-4915-4305-B4E3-EF97F5E00296}" name="43921" dataDxfId="657"/>
    <tableColumn id="28" xr3:uid="{307EA066-0890-4442-9F04-2BF581405480}" name="43922" dataDxfId="656"/>
    <tableColumn id="29" xr3:uid="{D9500029-8168-46E3-BEA9-A5B3E69C6B1B}" name="43923" dataDxfId="655"/>
    <tableColumn id="30" xr3:uid="{8B80B088-FF2D-4A56-B03A-851737F1DEF1}" name="43924" dataDxfId="654"/>
    <tableColumn id="31" xr3:uid="{42EBA189-80C8-4669-BF70-5FAD0FA59FFD}" name="43925" dataDxfId="653"/>
    <tableColumn id="32" xr3:uid="{5A0217B6-EE4F-4DFB-AA5D-D2AA7890684E}" name="43926" dataDxfId="652"/>
    <tableColumn id="33" xr3:uid="{80494473-B83C-4E6F-ACF3-6D67B08FA829}" name="43927" dataDxfId="651"/>
    <tableColumn id="34" xr3:uid="{A2CD0341-AF6B-478A-9413-1E78EF8A20D2}" name="43928" dataDxfId="650"/>
    <tableColumn id="35" xr3:uid="{E784049B-97F2-474E-8B9F-D1566704CD9A}" name="43929" dataDxfId="649"/>
    <tableColumn id="36" xr3:uid="{AB499987-B5F7-4605-A19F-C195D6CCBD35}" name="43930" dataDxfId="648"/>
    <tableColumn id="37" xr3:uid="{675C6505-C25C-474B-899D-930181F7D671}" name="43931" dataDxfId="647"/>
    <tableColumn id="38" xr3:uid="{A81C6677-2130-43E9-8AEB-0C9B69DADA0C}" name="43932" dataDxfId="646"/>
    <tableColumn id="39" xr3:uid="{2731D843-1630-4EFF-A68B-65FDD105A5E7}" name="43933" dataDxfId="645"/>
    <tableColumn id="40" xr3:uid="{92B8791A-E4B5-4B8F-AE8E-F866FD79AEDD}" name="43934" dataDxfId="644"/>
    <tableColumn id="41" xr3:uid="{2AD5A25E-D86C-4D4E-9F91-59AE7EF946A6}" name="43935" dataDxfId="643"/>
    <tableColumn id="42" xr3:uid="{E013F3C7-5054-48AC-851F-D814AB8AC3A2}" name="43936" dataDxfId="642"/>
    <tableColumn id="43" xr3:uid="{D5F5111C-467D-4244-AD59-5F39FD19070D}" name="43937" dataDxfId="641"/>
    <tableColumn id="44" xr3:uid="{030EE634-9664-4982-AA90-7887AAECFD10}" name="43938" dataDxfId="640"/>
    <tableColumn id="45" xr3:uid="{3DE40F66-F985-4993-9118-043168F5D70F}" name="43939" dataDxfId="639"/>
    <tableColumn id="46" xr3:uid="{A8CF25CA-F267-4FAD-9D1B-C67EA6F6BE00}" name="43940" dataDxfId="638"/>
    <tableColumn id="47" xr3:uid="{E459BD59-2606-4083-B6A9-20DD2CDD32F4}" name="43941" dataDxfId="637"/>
    <tableColumn id="48" xr3:uid="{A6767933-3394-48D8-89AA-8321B2AEF72B}" name="43942" dataDxfId="636"/>
    <tableColumn id="49" xr3:uid="{05C1EFE0-CBE3-44AB-923F-5185432A7360}" name="43943" dataDxfId="635"/>
    <tableColumn id="50" xr3:uid="{D210EDBE-9657-4479-9054-2D45110C64AA}" name="43944" dataDxfId="634"/>
    <tableColumn id="51" xr3:uid="{51F03E10-85F7-4679-B802-1462DAF7213E}" name="43945" dataDxfId="633"/>
    <tableColumn id="52" xr3:uid="{72170D7C-E14B-4D44-9E35-EAAA3DD04A15}" name="43946" dataDxfId="632"/>
    <tableColumn id="53" xr3:uid="{0661233D-9ED5-4DCB-93F3-57B6E3CFDC78}" name="43947" dataDxfId="631"/>
    <tableColumn id="54" xr3:uid="{DD48C584-311E-42DA-9F5E-05C6D9FBC6AF}" name="43948" dataDxfId="630"/>
    <tableColumn id="55" xr3:uid="{7A75BAF7-F93E-4084-B112-4615040CF046}" name="43949" dataDxfId="629"/>
    <tableColumn id="56" xr3:uid="{49FB2C18-6CBB-4A65-917C-52D228A80A10}" name="43950" dataDxfId="628"/>
    <tableColumn id="57" xr3:uid="{35E5240A-AE8D-498B-B25D-872E35182C68}" name="43951" dataDxfId="627"/>
    <tableColumn id="58" xr3:uid="{AF61700D-11E4-42D5-BE75-5574AADBADC5}" name="43952" dataDxfId="626"/>
    <tableColumn id="59" xr3:uid="{A9F4E0A7-B26E-45DA-886D-DF969D82C4DD}" name="43953" dataDxfId="625"/>
    <tableColumn id="60" xr3:uid="{49E48378-4D7E-4189-9B29-25A72E3C6B7C}" name="43954" dataDxfId="624"/>
    <tableColumn id="61" xr3:uid="{6ECB12D6-C283-4255-AF54-C51C23AFEBEE}" name="43955" dataDxfId="623"/>
    <tableColumn id="62" xr3:uid="{6EA1A9E5-52F5-454B-9AF5-53733F9701BB}" name="43956" dataDxfId="622"/>
    <tableColumn id="63" xr3:uid="{6B3788C8-B163-4BE0-9C4F-AA69E0837300}" name="43957" dataDxfId="621"/>
    <tableColumn id="64" xr3:uid="{02F91992-11A2-49A3-B948-E48134CE6C24}" name="43958" dataDxfId="620"/>
    <tableColumn id="65" xr3:uid="{89BFB68D-150B-4F96-B470-C36455B39688}" name="43959" dataDxfId="619"/>
    <tableColumn id="66" xr3:uid="{B5DD6847-EE60-4E8D-BEF3-35A6D0E2A8DC}" name="43960" dataDxfId="618"/>
    <tableColumn id="67" xr3:uid="{A94E4EA2-EA8B-4015-8894-3991B05ED12D}" name="43961" dataDxfId="617"/>
    <tableColumn id="68" xr3:uid="{2960B632-CF28-4D60-951C-CBF837F1575D}" name="43962" dataDxfId="616"/>
    <tableColumn id="69" xr3:uid="{D87D9C09-7A3B-40BA-92A7-8E7F2869AC17}" name="43963" dataDxfId="615"/>
    <tableColumn id="70" xr3:uid="{1C8C04A9-0FFD-44FE-8D14-8B1B8AAD7EA8}" name="43964" dataDxfId="614"/>
    <tableColumn id="71" xr3:uid="{F58A3117-8F44-4931-85D7-4F5A827482CD}" name="43965" dataDxfId="613"/>
    <tableColumn id="72" xr3:uid="{E404BFE0-6B00-4798-9736-F9FF43BAAAFA}" name="43966" dataDxfId="612"/>
    <tableColumn id="73" xr3:uid="{981520FD-4CDD-47ED-9112-CF639B1F1EAC}" name="43967" dataDxfId="611"/>
    <tableColumn id="74" xr3:uid="{34A95A8B-4CF0-46DB-A572-C70E62067A08}" name="43968" dataDxfId="610"/>
    <tableColumn id="75" xr3:uid="{636DC1A9-8668-44AE-8E02-A5605314E91B}" name="43969" dataDxfId="609"/>
    <tableColumn id="76" xr3:uid="{B3CA1D35-3870-437E-B50B-3C60017B47BF}" name="43970" dataDxfId="608"/>
    <tableColumn id="77" xr3:uid="{A7AF76A8-DFDE-4EB8-99A7-6DBE6190A703}" name="43971" dataDxfId="607"/>
    <tableColumn id="78" xr3:uid="{90563A05-7C7F-4A99-8CDB-30ABD4271123}" name="43972" dataDxfId="606"/>
    <tableColumn id="79" xr3:uid="{27454170-895A-4840-9B3B-D0BAC0B00483}" name="43973" dataDxfId="605"/>
    <tableColumn id="80" xr3:uid="{8E7F9C15-4775-4617-860B-EE07392F3C5D}" name="43974" dataDxfId="604"/>
    <tableColumn id="81" xr3:uid="{F50989AD-B6F0-4D75-8E57-105403B4F4E1}" name="43975" dataDxfId="603"/>
    <tableColumn id="82" xr3:uid="{589D105B-836F-4457-9C37-D817568D146B}" name="43976" dataDxfId="602"/>
    <tableColumn id="83" xr3:uid="{0E63692A-1082-4D14-A038-E215FFA7FD0E}" name="43977" dataDxfId="601"/>
    <tableColumn id="84" xr3:uid="{D8F9E4E5-FA69-4BD2-B785-D095EA74ECA2}" name="43978" dataDxfId="600"/>
    <tableColumn id="85" xr3:uid="{2DBC02C5-0642-4BCF-8137-FE911EDE0238}" name="43979" dataDxfId="599"/>
    <tableColumn id="86" xr3:uid="{9C1EA665-A323-40F2-B85B-28BE5A1DCCB8}" name="43980" dataDxfId="598"/>
    <tableColumn id="87" xr3:uid="{80E926DE-5668-4563-B2A9-676A0E195748}" name="43981" dataDxfId="597"/>
    <tableColumn id="88" xr3:uid="{AA8BB0A7-BD4C-4A1F-968A-899652AC1ACF}" name="43982" dataDxfId="596"/>
    <tableColumn id="89" xr3:uid="{8A039DDA-A2A8-48DE-937C-A56FCFF5B38E}" name="43983" dataDxfId="595"/>
    <tableColumn id="90" xr3:uid="{109758CC-9275-4E84-A5A7-81EB347FB692}" name="43984" dataDxfId="594"/>
    <tableColumn id="91" xr3:uid="{63EA52FE-FB8F-4FCE-8252-22966BBB2B73}" name="43985" dataDxfId="593"/>
    <tableColumn id="92" xr3:uid="{B24B0EE3-4C0E-43F0-A0A5-5160D7E5ACF2}" name="43986" dataDxfId="592"/>
    <tableColumn id="93" xr3:uid="{8AE86E07-A86F-441D-BA17-F52EFD96FAA5}" name="43987" dataDxfId="591"/>
    <tableColumn id="94" xr3:uid="{ACB1187F-0F0D-4FF3-9FC0-F37F7CE98A5E}" name="43988" dataDxfId="590"/>
    <tableColumn id="95" xr3:uid="{CB2A8B46-F9C9-4CE0-9F35-0675533C9B27}" name="43989" dataDxfId="589"/>
    <tableColumn id="96" xr3:uid="{B9DEA2FA-E110-4F4A-BD5E-48E2C9490E4F}" name="43990" dataDxfId="588"/>
    <tableColumn id="97" xr3:uid="{903A0E62-65D9-4FB8-B083-E10A526F6C84}" name="43991" dataDxfId="587"/>
    <tableColumn id="98" xr3:uid="{0DA3417A-7674-4801-A4B7-0AD3B18D0335}" name="43992" dataDxfId="586"/>
    <tableColumn id="99" xr3:uid="{452AA6E9-28EC-434E-9887-44A6C6D30340}" name="43993" dataDxfId="585"/>
    <tableColumn id="100" xr3:uid="{16A17C20-1BE0-424B-AD32-63A037A11257}" name="43994" dataDxfId="584"/>
    <tableColumn id="101" xr3:uid="{8380B275-05C0-45E0-BFF0-2952B12B0CC8}" name="43995" dataDxfId="583"/>
    <tableColumn id="102" xr3:uid="{E6EFCBA1-932B-4234-BCAA-32D061081919}" name="43996" dataDxfId="582"/>
    <tableColumn id="103" xr3:uid="{186FA354-F09B-481B-AE23-CD182D2260AE}" name="43997" dataDxfId="581"/>
    <tableColumn id="104" xr3:uid="{B81D7363-781B-4B4C-900C-EA2068BC9C69}" name="43998" dataDxfId="580"/>
    <tableColumn id="105" xr3:uid="{12E8750B-9E3C-419A-B519-6F4366AA212D}" name="43999" dataDxfId="579"/>
    <tableColumn id="106" xr3:uid="{5AF274F4-85D8-4121-91EE-54BED9F1115A}" name="44000" dataDxfId="578"/>
    <tableColumn id="107" xr3:uid="{21ACDF8D-988A-40B5-9DA3-0148353689F5}" name="44001" dataDxfId="577"/>
    <tableColumn id="108" xr3:uid="{8134B091-7382-4DC4-B7DA-C968F6E65EE9}" name="44002" dataDxfId="576"/>
    <tableColumn id="109" xr3:uid="{633D7104-449D-496B-9CD5-0E6C6851AF00}" name="44003" dataDxfId="575"/>
    <tableColumn id="110" xr3:uid="{77CA0D62-98B9-448E-9C7C-56A5EE36903E}" name="44004" dataDxfId="574"/>
    <tableColumn id="111" xr3:uid="{5DC58669-8AC3-43CB-9145-7AD9AFE11850}" name="44005" dataDxfId="573"/>
    <tableColumn id="112" xr3:uid="{5A7A4144-4751-4F1F-A783-2AF6390AFE28}" name="44006" dataDxfId="572"/>
    <tableColumn id="113" xr3:uid="{09604F3F-5A34-46FE-B61F-4A115A711D32}" name="44007" dataDxfId="571"/>
    <tableColumn id="114" xr3:uid="{FDC8376D-CAD9-4C76-9DD4-B0DC95B75C52}" name="44008" dataDxfId="570"/>
    <tableColumn id="115" xr3:uid="{A93D1144-5AFC-4BE2-8497-FC756E8F4120}" name="44009" dataDxfId="569"/>
    <tableColumn id="116" xr3:uid="{EB17E1E9-D330-48BE-A410-ED1357EE78E7}" name="44010" dataDxfId="568"/>
    <tableColumn id="117" xr3:uid="{70FD402F-57A0-48CE-8841-324FBEE75D35}" name="44011" dataDxfId="567"/>
    <tableColumn id="118" xr3:uid="{13DFC9EB-DFC7-42E4-9055-399B58EC62F8}" name="44012" dataDxfId="566"/>
    <tableColumn id="119" xr3:uid="{D412C252-9E59-4301-A89B-28A91B642AC8}" name="44013" dataDxfId="565"/>
    <tableColumn id="120" xr3:uid="{27E82679-5A30-4871-B3C7-DEB2B15AABF0}" name="44014" dataDxfId="564"/>
    <tableColumn id="121" xr3:uid="{8712E876-BEB3-491F-B6E9-2BD2DADF40C3}" name="44015" dataDxfId="563"/>
    <tableColumn id="122" xr3:uid="{709545DA-9410-4C81-8E1D-5DC4E9F8C5D3}" name="44016" dataDxfId="562"/>
    <tableColumn id="123" xr3:uid="{A5FF5756-320E-4E86-B38E-38789C387875}" name="44017" dataDxfId="561"/>
    <tableColumn id="124" xr3:uid="{D43E697B-7643-460F-822F-0B0A650DC391}" name="44018" dataDxfId="560"/>
    <tableColumn id="125" xr3:uid="{3F90FC21-DBB6-40CB-9874-BADF37894490}" name="44019" dataDxfId="559"/>
    <tableColumn id="126" xr3:uid="{036A8BBC-876A-4801-9081-70944EA60135}" name="44020" dataDxfId="558"/>
    <tableColumn id="127" xr3:uid="{84980FA4-19AE-48E9-A02D-B8302A473CB4}" name="44021" dataDxfId="557"/>
    <tableColumn id="128" xr3:uid="{9B52A0BB-E46A-4673-9B40-3AD990871E07}" name="44022" dataDxfId="556"/>
    <tableColumn id="129" xr3:uid="{3A17CE50-7DDE-4B5E-870F-69BC9E3F2B31}" name="44023" dataDxfId="555"/>
    <tableColumn id="130" xr3:uid="{4A86EADD-A232-4C45-8C36-C001F3BCEEA0}" name="44024" dataDxfId="554"/>
    <tableColumn id="131" xr3:uid="{83544ADC-60DF-401A-8310-55F31D33D854}" name="44025" dataDxfId="553"/>
    <tableColumn id="132" xr3:uid="{A51AA602-D95A-4EA2-9A7F-14402E25400D}" name="44026" dataDxfId="552"/>
    <tableColumn id="133" xr3:uid="{0AC45394-B747-4993-AB2D-C4DE46364FED}" name="44027" dataDxfId="551"/>
    <tableColumn id="134" xr3:uid="{2DA3B3DE-74EF-4284-A62F-849689A4C6C1}" name="44028" dataDxfId="550"/>
    <tableColumn id="135" xr3:uid="{A04B5DF0-C21F-44C3-8FA2-1D5BDA6239AE}" name="44029" dataDxfId="549"/>
    <tableColumn id="136" xr3:uid="{A5CC02F0-87D1-4572-89FF-EBCCCB7A8137}" name="44030" dataDxfId="548"/>
    <tableColumn id="137" xr3:uid="{B10A5404-7767-40FF-84F9-8F602FE7D7A2}" name="44031" dataDxfId="547"/>
    <tableColumn id="138" xr3:uid="{1758C88B-5245-4DD6-90D8-54AD0B769AD4}" name="44032" dataDxfId="546"/>
    <tableColumn id="139" xr3:uid="{A7F7B92F-8EB5-47EE-9111-9120D259B8B5}" name="44033" dataDxfId="545"/>
    <tableColumn id="140" xr3:uid="{D22C163B-A029-4932-8C2C-7FDF0346720C}" name="44034" dataDxfId="544"/>
    <tableColumn id="141" xr3:uid="{137AB19F-292F-46A9-B7A3-DAC519AB1416}" name="44035" dataDxfId="543"/>
    <tableColumn id="142" xr3:uid="{C5E219BA-C934-4D8C-8EF8-740A83ACAA4F}" name="44036" dataDxfId="542"/>
    <tableColumn id="143" xr3:uid="{9AB2EED9-1352-4996-B8D5-2412F57A7745}" name="44037" dataDxfId="541"/>
    <tableColumn id="144" xr3:uid="{1DB7B06B-06D2-45C4-B75B-BE6A7DAD7385}" name="44038" dataDxfId="540"/>
    <tableColumn id="145" xr3:uid="{7C7002D7-F285-4D23-8F5A-EE2BF3794382}" name="44039" dataDxfId="539"/>
    <tableColumn id="146" xr3:uid="{44744CAA-2BA4-4BDF-AEE9-23A0382918C6}" name="44040" dataDxfId="538"/>
    <tableColumn id="147" xr3:uid="{AE31D33D-BB29-43D8-8229-4D89E6EF6FCC}" name="44041" dataDxfId="537"/>
    <tableColumn id="148" xr3:uid="{C09E4008-BF46-4CF6-9F9F-7B9BBA37957A}" name="44042" dataDxfId="536"/>
    <tableColumn id="149" xr3:uid="{8FFE82AA-C8C9-44F0-9161-478FA927327D}" name="44043" dataDxfId="535"/>
    <tableColumn id="150" xr3:uid="{FE0F7B35-FBD7-4E19-9D96-FB0804EB0672}" name="44044" dataDxfId="534"/>
    <tableColumn id="151" xr3:uid="{9C96F92C-872D-4BD1-A896-D2394DC21CD7}" name="44045" dataDxfId="533"/>
    <tableColumn id="152" xr3:uid="{02AC61DF-3849-4D30-959C-F5D7DD540E02}" name="44046" dataDxfId="532"/>
    <tableColumn id="153" xr3:uid="{C026A73A-902E-4FF4-9609-ECAAAA25CFDE}" name="44047" dataDxfId="531"/>
    <tableColumn id="154" xr3:uid="{DE38D4B5-2995-4E9D-A635-F9AB58987498}" name="44048" dataDxfId="530"/>
    <tableColumn id="155" xr3:uid="{B92AF093-13B4-491F-B1C6-A282587962C8}" name="44049" dataDxfId="529"/>
    <tableColumn id="156" xr3:uid="{C841ADB9-A25C-47B5-9C27-4AD28ADCEDEB}" name="44050" dataDxfId="528"/>
    <tableColumn id="157" xr3:uid="{5ECC8921-55F2-4107-B47E-6826E5029067}" name="44051" dataDxfId="527"/>
    <tableColumn id="158" xr3:uid="{89FBAEF2-8E18-41C5-9023-8A3D0D3C43DE}" name="44052" dataDxfId="526"/>
    <tableColumn id="159" xr3:uid="{4E5AB9FA-1C76-4AD6-8CEC-4789FA2DFCAE}" name="44053" dataDxfId="525"/>
    <tableColumn id="160" xr3:uid="{69012237-1C46-471E-BC75-FB3D1F5DC42D}" name="44054" dataDxfId="524"/>
    <tableColumn id="161" xr3:uid="{C8D66799-6DD1-4073-9093-3B727046E7FB}" name="44055" dataDxfId="523"/>
    <tableColumn id="162" xr3:uid="{4CB5CF89-F7E6-49BC-8128-FA3C5037B006}" name="44056" dataDxfId="522"/>
    <tableColumn id="163" xr3:uid="{36B87738-8901-45CC-8BEE-0A46472DDB27}" name="44057" dataDxfId="521"/>
    <tableColumn id="164" xr3:uid="{2275C0F9-6725-4EE3-9A91-B560CF4C8FF0}" name="44058" dataDxfId="520"/>
    <tableColumn id="165" xr3:uid="{035DC266-7E7E-400B-9751-ED5CA9D98DFC}" name="44059" dataDxfId="519"/>
    <tableColumn id="166" xr3:uid="{7FA9FF86-8EEE-423B-A8DD-159979899E39}" name="44060" dataDxfId="518"/>
    <tableColumn id="167" xr3:uid="{63D830AE-3C04-4E1E-A971-525FD5B27A04}" name="44061" dataDxfId="517"/>
    <tableColumn id="168" xr3:uid="{5D5A69E7-DF23-4FC3-90C8-143FD342BD8D}" name="44062" dataDxfId="516"/>
    <tableColumn id="169" xr3:uid="{2EDBF94A-3197-4141-A5DA-CDCFB8577700}" name="44063" dataDxfId="515"/>
    <tableColumn id="170" xr3:uid="{F35D6674-9424-4CF0-BB5B-537CC073B22C}" name="44064" dataDxfId="514"/>
    <tableColumn id="171" xr3:uid="{65DEC438-4D19-44E1-85C0-82372E86EB00}" name="44065" dataDxfId="513"/>
    <tableColumn id="172" xr3:uid="{E0CD3592-C7F8-49A0-B573-E4F80BB3B223}" name="44066" dataDxfId="512"/>
    <tableColumn id="173" xr3:uid="{317CE59D-1EA7-4F5E-9573-1079B84117DD}" name="44067" dataDxfId="511"/>
    <tableColumn id="174" xr3:uid="{EA35E843-60EB-41CA-B4A5-B52CAF85107A}" name="44068" dataDxfId="510"/>
    <tableColumn id="175" xr3:uid="{4165FDFD-BEAA-4DCF-9AE3-2D945A046F15}" name="44069" dataDxfId="509"/>
    <tableColumn id="176" xr3:uid="{947CB599-64D4-403C-A5F8-D6D8447BA9EC}" name="44070" dataDxfId="508"/>
    <tableColumn id="177" xr3:uid="{2EF04D7B-B47B-4179-84BA-784DE2784892}" name="44071" dataDxfId="507"/>
    <tableColumn id="178" xr3:uid="{FA089EE9-CE93-4BD8-8907-9F8E04A38A22}" name="44072" dataDxfId="506"/>
    <tableColumn id="179" xr3:uid="{B03B1FCC-1D6C-4815-B5FD-897B60618B88}" name="44073" dataDxfId="505"/>
    <tableColumn id="180" xr3:uid="{D22632EB-4CE6-4740-A0D6-CFA68EAF31C5}" name="44074" dataDxfId="504"/>
    <tableColumn id="181" xr3:uid="{82AAFFC5-C250-42BA-A39F-AC5FDCC641C0}" name="44075" dataDxfId="503"/>
    <tableColumn id="182" xr3:uid="{E3B98EA1-FA1F-4849-A91A-5F5770BDBB6E}" name="44076" dataDxfId="502"/>
    <tableColumn id="183" xr3:uid="{5E61F58B-A7C4-469F-87B6-DA3EFD891CFB}" name="44077" dataDxfId="501"/>
    <tableColumn id="184" xr3:uid="{6FAD3218-60EA-4F4C-A758-53B71EC6128B}" name="44078" dataDxfId="500"/>
    <tableColumn id="185" xr3:uid="{FAF73161-03CB-4AA0-B09F-AB145E6FA615}" name="44079" dataDxfId="499"/>
    <tableColumn id="186" xr3:uid="{45477FFF-F0E1-425B-92FF-51D648BFF458}" name="44080" dataDxfId="498"/>
    <tableColumn id="187" xr3:uid="{3385A166-1718-4DCC-B023-03F957986C0D}" name="44081" dataDxfId="497"/>
    <tableColumn id="188" xr3:uid="{B9D98FEB-07D4-4C62-AFE6-A84D8403AE7B}" name="44082" dataDxfId="496"/>
    <tableColumn id="189" xr3:uid="{C8F8C83C-95C9-4C10-B7A6-4B65792C4A62}" name="44083" dataDxfId="495"/>
    <tableColumn id="190" xr3:uid="{1BA108FD-2F40-4E3A-8D84-309CF8111B81}" name="44084" dataDxfId="494"/>
    <tableColumn id="191" xr3:uid="{C3886F77-9195-49F0-929C-0BF45E7133CE}" name="44085" dataDxfId="493"/>
    <tableColumn id="192" xr3:uid="{0AB49ACA-5775-49D8-AD26-6D02200C3C57}" name="44086" dataDxfId="492"/>
    <tableColumn id="193" xr3:uid="{F9CAD974-E9BE-49FE-BA57-45D96B796768}" name="44087" dataDxfId="491"/>
    <tableColumn id="194" xr3:uid="{8AE7E330-C506-4B18-9B2D-38514187D4FE}" name="44088" dataDxfId="490"/>
    <tableColumn id="195" xr3:uid="{87183E15-B18C-42C7-97A9-4B18B5617F4C}" name="44089" dataDxfId="489"/>
    <tableColumn id="196" xr3:uid="{24627689-53EB-4BC9-9171-1A348D40E3C5}" name="44090" dataDxfId="488"/>
    <tableColumn id="197" xr3:uid="{E8CF8478-40FF-4D6C-9EAF-5A1E8A42FAB4}" name="44091" dataDxfId="487"/>
    <tableColumn id="198" xr3:uid="{6589DA74-34D2-4A4F-8103-00107A1FB676}" name="44092" dataDxfId="486"/>
    <tableColumn id="199" xr3:uid="{180C5CDE-810C-4B4B-8E92-0A571A1B864A}" name="44093" dataDxfId="485"/>
    <tableColumn id="200" xr3:uid="{DF794FF4-CA27-4077-9E82-78FA11A378B6}" name="44094" dataDxfId="484"/>
    <tableColumn id="201" xr3:uid="{90878D0C-D326-426E-BD9B-DF8717C3BE0B}" name="44095" dataDxfId="483"/>
    <tableColumn id="202" xr3:uid="{0E6082AD-0D09-491F-AAE9-61510D62A4C7}" name="44096" dataDxfId="482"/>
    <tableColumn id="203" xr3:uid="{47B3FDBB-A2AE-4476-AA1F-88A75EB97938}" name="44097" dataDxfId="481"/>
    <tableColumn id="204" xr3:uid="{647EBDCD-81C6-4805-98BF-426DEA8841ED}" name="44098" dataDxfId="480"/>
    <tableColumn id="205" xr3:uid="{B7B23B8D-E2F5-4C9B-B59F-80D271D8C87C}" name="44099" dataDxfId="479"/>
    <tableColumn id="206" xr3:uid="{4920E81B-A5A6-491F-8F22-7C785E1893C2}" name="44100" dataDxfId="478"/>
    <tableColumn id="207" xr3:uid="{7795BC8E-3A89-483F-985B-C8B3215B5970}" name="44101" dataDxfId="477"/>
    <tableColumn id="208" xr3:uid="{F10DC2EA-8F3F-4EBF-BFD2-582FCB7D1D1C}" name="44102" dataDxfId="476"/>
    <tableColumn id="209" xr3:uid="{BE07EF4B-1F09-4465-9FC5-A1E25ECD2552}" name="44103" dataDxfId="475"/>
    <tableColumn id="210" xr3:uid="{46869880-41E5-4242-8DF8-9891185C565B}" name="44104" dataDxfId="474"/>
    <tableColumn id="211" xr3:uid="{338F0C7F-D1B5-4F0F-969B-4D5ABAA5B298}" name="44105" dataDxfId="473"/>
    <tableColumn id="212" xr3:uid="{2E72EDF3-1FA7-4817-AD8A-5627B47F3DBD}" name="44106" dataDxfId="472"/>
    <tableColumn id="213" xr3:uid="{9B6598D1-E259-48E0-85CB-EE1D7FD13BDD}" name="44107" dataDxfId="471"/>
    <tableColumn id="214" xr3:uid="{53A57368-7F54-4F31-B90F-EDA34542B5B6}" name="44108" dataDxfId="470"/>
    <tableColumn id="215" xr3:uid="{42AFF287-8BA4-4B02-A0BE-5EA4B0C9BA88}" name="44109" dataDxfId="469"/>
    <tableColumn id="216" xr3:uid="{E6B8179E-4C90-4B7E-9E3F-B61CAF2A9B8C}" name="44110" dataDxfId="468"/>
    <tableColumn id="217" xr3:uid="{DC202B46-9E7D-4BD5-B769-33EF4DD24705}" name="44111" dataDxfId="467"/>
    <tableColumn id="218" xr3:uid="{D9ED2812-BB4C-4FEB-8DB8-0528A71B0DAC}" name="44112" dataDxfId="466"/>
    <tableColumn id="219" xr3:uid="{8D248EB5-0267-4450-96D2-CB04AA3E6EC5}" name="44113" dataDxfId="465"/>
    <tableColumn id="220" xr3:uid="{99E99312-F8D6-4342-BF86-8D65C74888F9}" name="44114" dataDxfId="464"/>
    <tableColumn id="221" xr3:uid="{A0CFFBDF-4733-4457-8732-58C2D5586C5F}" name="44115" dataDxfId="463"/>
    <tableColumn id="222" xr3:uid="{7E21824E-30BC-46FD-9F24-1CD63911EEB6}" name="44116" dataDxfId="462"/>
    <tableColumn id="223" xr3:uid="{DE2DFAA2-3E11-40B0-B68D-B884E2B11AF3}" name="44117" dataDxfId="461"/>
    <tableColumn id="224" xr3:uid="{6636652E-0D03-42AF-B9B0-B985D4B98D27}" name="44118" dataDxfId="460"/>
    <tableColumn id="225" xr3:uid="{0FEE27AD-9A77-412A-A934-6B3641075BE8}" name="44119" dataDxfId="459"/>
    <tableColumn id="226" xr3:uid="{C1F01C7D-1655-4A28-A309-4B804EEEC466}" name="44120" dataDxfId="458"/>
    <tableColumn id="227" xr3:uid="{48E1BA72-E835-427B-9784-32CB81A51BB7}" name="44121" dataDxfId="457"/>
    <tableColumn id="228" xr3:uid="{9F569C04-A5F2-47C1-9BDE-519EFF856AF0}" name="44122" dataDxfId="456"/>
    <tableColumn id="229" xr3:uid="{53C09D44-0B33-4249-83C0-3655EB81E380}" name="44123" dataDxfId="455"/>
    <tableColumn id="230" xr3:uid="{E7700B3E-6A9E-48ED-AEA4-4E04F769E726}" name="44124" dataDxfId="454"/>
    <tableColumn id="231" xr3:uid="{31B035F5-6E98-42DF-B385-A97CF4EDDAEC}" name="44125" dataDxfId="453"/>
    <tableColumn id="232" xr3:uid="{A45BE5E8-E96A-40D7-AE30-260B8D169F67}" name="44126" dataDxfId="452"/>
    <tableColumn id="233" xr3:uid="{BF487A99-FDC1-43D8-9336-57EE88F5397A}" name="44127" dataDxfId="451"/>
    <tableColumn id="234" xr3:uid="{7032611B-0EDF-4340-AD6C-9B4559C31D04}" name="44128" dataDxfId="450"/>
    <tableColumn id="235" xr3:uid="{CD10FDA4-5321-4CDF-B896-B7A05DA0CDDE}" name="44129" dataDxfId="449"/>
    <tableColumn id="236" xr3:uid="{CF17BC4E-A8B6-45BC-9B73-2863A08D88BC}" name="44130" dataDxfId="448"/>
    <tableColumn id="237" xr3:uid="{21B37EAE-0612-4714-9EC2-4BAC766B7CBE}" name="44131" dataDxfId="447"/>
    <tableColumn id="238" xr3:uid="{CCD9C04D-C660-4F94-969D-009D7E25CDB6}" name="44132" dataDxfId="446"/>
    <tableColumn id="239" xr3:uid="{4CB09411-FC84-4879-80C0-14A6E2F7DF3E}" name="44133" dataDxfId="445"/>
    <tableColumn id="240" xr3:uid="{F5D5760A-1055-4ADD-89F7-CA998AE1DFA3}" name="44134" dataDxfId="444"/>
    <tableColumn id="241" xr3:uid="{B930BFED-B0BA-4A9D-A61A-7B4A966FB3D0}" name="44135" dataDxfId="443"/>
    <tableColumn id="242" xr3:uid="{6352B3B1-82E2-44BE-BE4D-D9488B93D7D2}" name="44136" dataDxfId="442"/>
    <tableColumn id="243" xr3:uid="{51FB7FE6-E32F-4F74-89FD-E18C215A2644}" name="44137" dataDxfId="441"/>
    <tableColumn id="244" xr3:uid="{760C45B1-D707-4816-843A-903E1CEDFC3D}" name="44138" dataDxfId="440"/>
    <tableColumn id="245" xr3:uid="{7A00C61E-1D87-46B4-9DFC-41D0B875FDAF}" name="44139" dataDxfId="439"/>
    <tableColumn id="246" xr3:uid="{8282CF60-789B-491A-9480-F144AA93190A}" name="44140" dataDxfId="438"/>
    <tableColumn id="247" xr3:uid="{167CF8ED-A1B3-44DE-898B-765DCC73628A}" name="44141" dataDxfId="437"/>
    <tableColumn id="248" xr3:uid="{6C0DA59F-FC7A-4232-A0EA-655C7E87C2E0}" name="44142" dataDxfId="436"/>
    <tableColumn id="249" xr3:uid="{1294122E-6B8A-4CE0-AEEE-DD2EBEF0369D}" name="44143" dataDxfId="435"/>
    <tableColumn id="250" xr3:uid="{7FB89233-5768-4089-A5F4-5BAE2D6A47DE}" name="44144" dataDxfId="434"/>
    <tableColumn id="251" xr3:uid="{A479F95C-6057-402F-AE5B-916BED09365A}" name="44145" dataDxfId="433"/>
    <tableColumn id="252" xr3:uid="{FB7B6D03-7320-4CD8-BDAF-21ACAC473E8A}" name="44146" dataDxfId="432"/>
    <tableColumn id="253" xr3:uid="{56B541BA-38A4-4FE7-B6F3-CEDB916F850B}" name="44147" dataDxfId="431"/>
    <tableColumn id="254" xr3:uid="{F5094021-DD4B-4754-B969-3405BF99C052}" name="44148" dataDxfId="430"/>
    <tableColumn id="255" xr3:uid="{88E5E757-5D4F-4D11-B997-BC1CD1DA34AD}" name="44149" dataDxfId="429"/>
    <tableColumn id="256" xr3:uid="{E6C1211F-DDF6-4DB6-B27B-B7BB539E381C}" name="44150" dataDxfId="428"/>
    <tableColumn id="257" xr3:uid="{2051A244-986F-441F-AA4C-07AE88D766CD}" name="44151" dataDxfId="427"/>
    <tableColumn id="258" xr3:uid="{E5936442-0A54-4C32-85C0-330B98D64C08}" name="44152" dataDxfId="426"/>
    <tableColumn id="259" xr3:uid="{E07652FC-EAA5-4CA9-BC74-E9B663C501F3}" name="44153" dataDxfId="425"/>
    <tableColumn id="260" xr3:uid="{BE147590-B224-43D6-AEC1-F4BD6592DFFD}" name="44154" dataDxfId="424"/>
    <tableColumn id="261" xr3:uid="{3E681CE4-DBEB-4EAC-9E2C-1AD0CC368638}" name="44155" dataDxfId="423"/>
    <tableColumn id="262" xr3:uid="{42E41D65-434D-4911-ADE3-70D4B1D3CEEA}" name="44156" dataDxfId="422"/>
    <tableColumn id="263" xr3:uid="{1F14E9F2-B3E5-44C4-9F73-3D1E20CDF221}" name="44157" dataDxfId="421"/>
    <tableColumn id="264" xr3:uid="{B3B52C70-7DFF-47E2-824D-7AF875A64A09}" name="44158" dataDxfId="420"/>
    <tableColumn id="265" xr3:uid="{FA995C75-5F2F-4797-BB85-37F3B6A18FE4}" name="44159" dataDxfId="419"/>
    <tableColumn id="266" xr3:uid="{80D64DFD-7791-4DA3-B77F-C315381A4ECA}" name="44160" dataDxfId="418"/>
    <tableColumn id="267" xr3:uid="{C1E4B89C-08C3-428F-9C15-A4EECD21E5EB}" name="44161" dataDxfId="417"/>
    <tableColumn id="268" xr3:uid="{34E26DDB-70CA-4648-B19A-986704120CA3}" name="44162" dataDxfId="416"/>
    <tableColumn id="269" xr3:uid="{1108C098-D8AF-4E6D-9525-673A1EFFBEBD}" name="44163" dataDxfId="415"/>
    <tableColumn id="270" xr3:uid="{4F256555-6157-4E69-BA4E-A53728CA2E3F}" name="44164" dataDxfId="414"/>
    <tableColumn id="271" xr3:uid="{700F6088-2377-424C-810D-D729BB0315EF}" name="44165" dataDxfId="413"/>
    <tableColumn id="272" xr3:uid="{CFAEC19B-76F2-4CFC-A3CD-267F426126FD}" name="44166" dataDxfId="412"/>
    <tableColumn id="273" xr3:uid="{F34BC7E7-E68C-49F2-84C2-44CA2F0EB0F5}" name="44167" dataDxfId="411"/>
    <tableColumn id="274" xr3:uid="{7C9E736C-EA5F-407A-A616-306EF4BCC05C}" name="44168" dataDxfId="410"/>
    <tableColumn id="275" xr3:uid="{478ED317-7024-420E-B2EB-BB1BCC1B00EA}" name="44169" dataDxfId="409"/>
    <tableColumn id="276" xr3:uid="{2CC21428-3FB1-4DA9-A621-EAE8D6904740}" name="44170" dataDxfId="408"/>
    <tableColumn id="277" xr3:uid="{694ED04E-2F1E-4978-A072-F0B5A786E37F}" name="44171" dataDxfId="407"/>
    <tableColumn id="278" xr3:uid="{6511DF19-4DDA-49C2-8FCA-6EDBDB9C2E3C}" name="44172" dataDxfId="406"/>
    <tableColumn id="279" xr3:uid="{A7BFFC74-6BA3-4C97-BC4D-E4E9E42F2B62}" name="44173" dataDxfId="405"/>
    <tableColumn id="280" xr3:uid="{1EC71897-BC8B-453A-8671-F559E0E445BB}" name="44174" dataDxfId="404"/>
    <tableColumn id="281" xr3:uid="{3A9D7D2A-3FCF-4CD9-B6CA-5744C386BDA9}" name="44175" dataDxfId="403"/>
    <tableColumn id="282" xr3:uid="{FEBAFE9D-0CD0-4F29-B765-F39C4730CDEE}" name="44176" dataDxfId="402"/>
    <tableColumn id="283" xr3:uid="{AAE9D40F-1295-4A10-891B-04F7E341EA84}" name="44177" dataDxfId="401"/>
    <tableColumn id="284" xr3:uid="{83C6E478-DEB7-46E4-AB2E-D6F214F7AA08}" name="44178" dataDxfId="400"/>
    <tableColumn id="285" xr3:uid="{8DD5E8E3-D02C-4333-A020-1C888A8376B4}" name="44179" dataDxfId="399"/>
    <tableColumn id="286" xr3:uid="{2698AA87-4DE0-46AC-8A3F-C9993CE723B0}" name="44180" dataDxfId="398"/>
    <tableColumn id="287" xr3:uid="{DB31470F-35D0-4FDE-8DF3-E803F5ED29D9}" name="44181" dataDxfId="397"/>
    <tableColumn id="288" xr3:uid="{D6753642-81D2-483B-AA5D-A9153FE21BBD}" name="44182" dataDxfId="396"/>
    <tableColumn id="289" xr3:uid="{3C9CB348-ACA4-457C-A3C8-67B60BD52B68}" name="44183" dataDxfId="395"/>
    <tableColumn id="290" xr3:uid="{9AC7152E-0504-418C-98BE-9FF860E5EE46}" name="44184" dataDxfId="394"/>
    <tableColumn id="291" xr3:uid="{EC269969-A651-45B3-A33B-D519AB3BF3DE}" name="44185" dataDxfId="393"/>
    <tableColumn id="292" xr3:uid="{D4D8A410-D644-442C-888E-7ABC0E56351A}" name="44186" dataDxfId="392"/>
    <tableColumn id="293" xr3:uid="{EE760CF5-9A78-40E1-A1AD-B4133C68D4B7}" name="44187" dataDxfId="391"/>
    <tableColumn id="294" xr3:uid="{5FB3D989-08C9-4A81-9CC5-1FF1CB39C2CB}" name="44188" dataDxfId="390"/>
    <tableColumn id="295" xr3:uid="{8E5FFC6B-2371-4503-978B-04F56F3BB8CF}" name="44189" dataDxfId="389"/>
    <tableColumn id="296" xr3:uid="{F60C0C67-89B6-4952-A7A7-CB02033800D8}" name="44190" dataDxfId="388"/>
    <tableColumn id="297" xr3:uid="{F16C7CE9-2CE2-4CD4-AEAD-9B88FD909D0E}" name="44191" dataDxfId="387"/>
    <tableColumn id="298" xr3:uid="{FF4B5761-3855-4489-8C1D-870CB75F6762}" name="44192" dataDxfId="386"/>
    <tableColumn id="299" xr3:uid="{877F3C3B-7784-4D20-83C4-387032E63D24}" name="44193" dataDxfId="385"/>
    <tableColumn id="300" xr3:uid="{C218EE99-3308-4EF6-B206-D10F20E60001}" name="44194" dataDxfId="384"/>
    <tableColumn id="301" xr3:uid="{D2838AC2-0C2C-4530-A31B-9C14BD210040}" name="44195" dataDxfId="383"/>
    <tableColumn id="302" xr3:uid="{B7B140A0-1B73-4B46-8EC1-D608439B8EE8}" name="44196" dataDxfId="382"/>
    <tableColumn id="303" xr3:uid="{585D6CF5-BCE3-4896-8C96-AF4DC5C1A46E}" name="44197" dataDxfId="381"/>
    <tableColumn id="304" xr3:uid="{6A44B3BD-923F-47F1-A9FA-1DA6FC215A19}" name="44198" dataDxfId="380"/>
    <tableColumn id="305" xr3:uid="{30F9BC4F-BE4F-4A1E-A178-900011D994F3}" name="44199" dataDxfId="379"/>
    <tableColumn id="306" xr3:uid="{A72CA44D-69B8-4695-A75B-0AA0654F577F}" name="44200" dataDxfId="378"/>
    <tableColumn id="307" xr3:uid="{6A9CE4CE-6591-4862-BA02-007F2169CC80}" name="44201" dataDxfId="377"/>
    <tableColumn id="308" xr3:uid="{D44DF3A1-B712-4DD1-8D5D-EE7DFE3368D7}" name="44202" dataDxfId="376"/>
    <tableColumn id="309" xr3:uid="{72A23075-5393-484D-BED5-44A8A67E857E}" name="44203" dataDxfId="375"/>
    <tableColumn id="310" xr3:uid="{089B8010-8C42-4F2B-80E0-38107221BAE4}" name="44204" dataDxfId="374"/>
    <tableColumn id="311" xr3:uid="{1CACCF8C-CDAC-4D2C-BCC3-8CA7489B12B1}" name="44205" dataDxfId="373"/>
    <tableColumn id="312" xr3:uid="{6896C412-F45D-42D8-9D2D-7DFDC4129B19}" name="44206" dataDxfId="372"/>
    <tableColumn id="313" xr3:uid="{208F7961-4D13-4370-A661-B9F22DE003D6}" name="44207" dataDxfId="371"/>
    <tableColumn id="314" xr3:uid="{B84FFA3F-B0B2-4535-B04C-573FB4519BA4}" name="44208" dataDxfId="370"/>
    <tableColumn id="315" xr3:uid="{8369E129-CB8D-4B55-A128-D7BDC88F10E0}" name="44209" dataDxfId="369"/>
    <tableColumn id="316" xr3:uid="{82591A2A-47DA-4D6E-8985-34D662D5E427}" name="44210" dataDxfId="368"/>
    <tableColumn id="317" xr3:uid="{BE729CC0-8FB9-4A12-A221-F117585C9F17}" name="44211" dataDxfId="367"/>
    <tableColumn id="318" xr3:uid="{CB8CE732-6616-4909-A3A4-2B2493A5A35F}" name="44212" dataDxfId="366"/>
    <tableColumn id="319" xr3:uid="{F0B7D594-1085-43BE-8E20-26A3B238E838}" name="44213" dataDxfId="365"/>
    <tableColumn id="320" xr3:uid="{70428F99-E0E6-498C-8C4D-BA9095CB0B04}" name="44214" dataDxfId="364"/>
    <tableColumn id="321" xr3:uid="{8F1AFA7F-CCAC-444E-89F3-6B5601A1CBBC}" name="44215" dataDxfId="363"/>
    <tableColumn id="322" xr3:uid="{501845FE-AC67-46F8-B852-A438AF015CD9}" name="44216" dataDxfId="362"/>
    <tableColumn id="323" xr3:uid="{E786236E-6E96-4E60-ABC8-3FF7F66799CC}" name="44217" dataDxfId="361"/>
    <tableColumn id="324" xr3:uid="{E3AD3DD8-7D3A-4062-9E96-11964C9D388B}" name="44218" dataDxfId="360"/>
    <tableColumn id="325" xr3:uid="{FB386008-1C52-40CE-B069-AFF540217463}" name="44219" dataDxfId="359"/>
    <tableColumn id="326" xr3:uid="{52E0E669-9759-4865-A655-8847E409920F}" name="44220" dataDxfId="358"/>
    <tableColumn id="327" xr3:uid="{640F6AEA-124B-4166-A20C-47F0A43E39D9}" name="44221" dataDxfId="357"/>
    <tableColumn id="328" xr3:uid="{E1AAB617-4D91-4316-94E2-1F0D57EE0980}" name="44222" dataDxfId="356"/>
    <tableColumn id="329" xr3:uid="{F71EF41E-A2D7-4CAD-9141-36E55B6910C4}" name="44223" dataDxfId="355"/>
    <tableColumn id="330" xr3:uid="{551927FF-1F89-4856-B56C-737132B75EEE}" name="44224" dataDxfId="354"/>
    <tableColumn id="331" xr3:uid="{E93378DE-97BD-4C6E-8C2E-6D0176EA440A}" name="44225" dataDxfId="353"/>
    <tableColumn id="332" xr3:uid="{C4712DF3-6EFC-41EF-8AC5-4A492BD8FEB0}" name="44226" dataDxfId="352"/>
    <tableColumn id="333" xr3:uid="{E57B0C0A-A0AA-49D6-8541-A82DE7C9C1E5}" name="44227" dataDxfId="351"/>
    <tableColumn id="334" xr3:uid="{153DE979-CFA8-4FBB-8294-0495676E6711}" name="44228" dataDxfId="350"/>
    <tableColumn id="335" xr3:uid="{7E742C8F-2FFC-422D-B020-24351CDABAB1}" name="44229" dataDxfId="349"/>
    <tableColumn id="336" xr3:uid="{A2D64B70-1986-4C38-8670-FA2C8EBD480F}" name="44230" dataDxfId="348"/>
    <tableColumn id="337" xr3:uid="{EB42681B-146B-47F3-ACD3-303928FB3091}" name="44231" dataDxfId="347"/>
    <tableColumn id="338" xr3:uid="{2D0B795D-64A0-4341-826A-5934DB6B9867}" name="44232" dataDxfId="346"/>
    <tableColumn id="339" xr3:uid="{468B3C9D-D606-4771-A8CE-8AA96DA7CDFF}" name="44233" dataDxfId="345"/>
    <tableColumn id="340" xr3:uid="{849C6A14-16D3-4E4B-93B3-43684FD0DB67}" name="44234" dataDxfId="344"/>
    <tableColumn id="341" xr3:uid="{CBB94492-F281-41C1-9ADE-D960861D4888}" name="44235" dataDxfId="343"/>
    <tableColumn id="342" xr3:uid="{5CE405C7-D817-43C8-9E7B-3860F505F4C9}" name="44236" dataDxfId="342"/>
    <tableColumn id="343" xr3:uid="{138FE790-8644-4187-BA24-7576B2CA1DA1}" name="44237" dataDxfId="341"/>
    <tableColumn id="344" xr3:uid="{72EC98F8-3AC9-47CF-8336-2750217E19AE}" name="44238" dataDxfId="340"/>
    <tableColumn id="345" xr3:uid="{35B0C247-AF36-4016-85C1-392F1DEE232C}" name="44239" dataDxfId="339"/>
    <tableColumn id="346" xr3:uid="{AA05DB00-7305-4139-A000-C689CE6B7D31}" name="44240" dataDxfId="338"/>
    <tableColumn id="347" xr3:uid="{EE1F0821-8659-4B65-B5CF-82C8D38A489A}" name="44241" dataDxfId="337"/>
    <tableColumn id="348" xr3:uid="{6EBAB1CB-5477-4080-A918-D7A1554CD060}" name="44242" dataDxfId="336"/>
    <tableColumn id="349" xr3:uid="{F7F81CEF-402E-4191-86BD-A454C25221E1}" name="44243" dataDxfId="335"/>
    <tableColumn id="350" xr3:uid="{E1E19A9F-7D01-409A-9F60-4265BE543E26}" name="44244" dataDxfId="334"/>
    <tableColumn id="351" xr3:uid="{99178DE1-6428-463F-AA9E-55F3C0E51A1D}" name="44245" dataDxfId="333"/>
    <tableColumn id="352" xr3:uid="{A1C2A9C9-AB4A-42B7-AC27-BBA2F84F5968}" name="44246" dataDxfId="332"/>
    <tableColumn id="353" xr3:uid="{E14199D9-F352-4E9F-8EFC-169F30245D01}" name="44247" dataDxfId="331"/>
    <tableColumn id="354" xr3:uid="{5981E3B6-FD51-4998-8982-76C89A3E14EB}" name="44248" dataDxfId="330"/>
    <tableColumn id="355" xr3:uid="{C6495249-AD77-48E7-8093-64E95CB3F7FA}" name="44249" dataDxfId="329"/>
    <tableColumn id="356" xr3:uid="{7E4B5719-7D4B-407B-81BC-F2E9FFE54927}" name="44250" dataDxfId="328"/>
    <tableColumn id="357" xr3:uid="{38502289-F2BA-4685-A72D-EFF557E2C806}" name="44251" dataDxfId="327"/>
    <tableColumn id="358" xr3:uid="{2FD0C156-8C2B-4D54-AE7C-00F4342DBB47}" name="44252" dataDxfId="326"/>
    <tableColumn id="359" xr3:uid="{197F1802-EBD2-4511-AAA3-1D512F78D864}" name="44253" dataDxfId="325"/>
    <tableColumn id="360" xr3:uid="{6B60041C-52D8-4CD4-ABFE-C36F7E4AA8E9}" name="44254" dataDxfId="324"/>
    <tableColumn id="361" xr3:uid="{C4DF5A5D-8A88-4294-94B6-C6AEEE45F91F}" name="44255" dataDxfId="323"/>
    <tableColumn id="362" xr3:uid="{E0897AB0-3A5F-41BC-ACCD-6B15C59A15D2}" name="44256" dataDxfId="322"/>
    <tableColumn id="363" xr3:uid="{9EE8AFF8-B541-47C1-A69C-6D838675D8D6}" name="44257" dataDxfId="321"/>
    <tableColumn id="364" xr3:uid="{E6BCAC20-C0B4-4621-8747-F3339A7EBCC4}" name="44258" dataDxfId="320"/>
    <tableColumn id="365" xr3:uid="{02F1BC85-8964-4C1D-A435-71546E67EF77}" name="44259" dataDxfId="319"/>
    <tableColumn id="366" xr3:uid="{2FC77AA9-6C86-4679-9426-A7827DD29F90}" name="44260" dataDxfId="318"/>
    <tableColumn id="367" xr3:uid="{B7A85B9A-0C3C-41CF-96C8-33A0B2D791CA}" name="44261" dataDxfId="317"/>
    <tableColumn id="368" xr3:uid="{9E3EF0E9-56DE-4224-A9BF-640C6365443A}" name="44262" dataDxfId="316"/>
    <tableColumn id="369" xr3:uid="{F795B1DE-6707-4BC0-B580-C26865F968B4}" name="44263" dataDxfId="315"/>
    <tableColumn id="370" xr3:uid="{6B3AA100-BE82-4799-BBF1-6F059F495B89}" name="44264" dataDxfId="314"/>
    <tableColumn id="371" xr3:uid="{57F049EE-81F8-40DE-8FC7-F9C37655394C}" name="44265" dataDxfId="313"/>
    <tableColumn id="372" xr3:uid="{2645A210-9429-4701-85CB-A102FB5B9113}" name="44266" dataDxfId="312"/>
    <tableColumn id="373" xr3:uid="{B9B0D768-3E17-44F6-8921-A07F228979B0}" name="44267" dataDxfId="311"/>
    <tableColumn id="374" xr3:uid="{CA434886-0E33-4DF7-B2C8-430616F8251D}" name="44268" dataDxfId="310"/>
    <tableColumn id="375" xr3:uid="{246E38F3-9F62-4EA5-9E1C-BD8F7A0FBB49}" name="44269" dataDxfId="309"/>
    <tableColumn id="376" xr3:uid="{23B10D48-2A84-4234-A509-BF7F12499B35}" name="44270" dataDxfId="308"/>
    <tableColumn id="377" xr3:uid="{E493352F-39DF-471C-B344-7D8C01768678}" name="44271" dataDxfId="307"/>
    <tableColumn id="378" xr3:uid="{21C4A636-F56F-4425-AEA8-6D061B983A24}" name="44272" dataDxfId="306"/>
    <tableColumn id="379" xr3:uid="{13B214DE-499F-47D3-A9E1-39804C57D6B1}" name="44273" dataDxfId="305"/>
    <tableColumn id="380" xr3:uid="{8550154F-3DF3-44AF-A88B-E7CD1AB48A73}" name="44274" dataDxfId="304"/>
    <tableColumn id="381" xr3:uid="{9E2E0BE9-B2FD-4E9B-86CC-280FAC4D6244}" name="44275" dataDxfId="303"/>
    <tableColumn id="382" xr3:uid="{3FF32CF0-5830-47D7-8544-D0E1C3BD3A52}" name="44276" dataDxfId="302"/>
    <tableColumn id="383" xr3:uid="{EEA09618-9C9C-4C37-B75A-B00FA1079AF0}" name="44277" dataDxfId="301"/>
    <tableColumn id="384" xr3:uid="{B1BD2F0A-EC36-4DBA-B4FA-D4C263119AA5}" name="44278" dataDxfId="300"/>
    <tableColumn id="385" xr3:uid="{95AF8D9F-727F-4C26-88A7-9B47645E2F68}" name="44279" dataDxfId="299"/>
    <tableColumn id="386" xr3:uid="{C7DC5D7A-3B88-46F2-8205-364DF5B0AF5F}" name="44280" dataDxfId="298"/>
    <tableColumn id="387" xr3:uid="{4F2C5C05-6FE8-48D5-AE57-39C3EDA6E1D4}" name="44281" dataDxfId="297"/>
    <tableColumn id="388" xr3:uid="{3D742AC7-ADB8-4B7A-BF7E-BEF2406138E1}" name="44282" dataDxfId="296"/>
    <tableColumn id="389" xr3:uid="{AB8FB7A1-919C-484A-982E-1E6CCD56BADA}" name="44283" dataDxfId="295"/>
    <tableColumn id="390" xr3:uid="{8FA4A279-26E6-4ECB-8C2D-82F548E0D3E0}" name="44284" dataDxfId="294"/>
    <tableColumn id="391" xr3:uid="{700769E3-CC4E-4AA3-809B-C2450B42EFE7}" name="44285" dataDxfId="293"/>
    <tableColumn id="392" xr3:uid="{9B67468B-45A2-4093-A173-D7ECE2A5AE2D}" name="44286" dataDxfId="292"/>
    <tableColumn id="393" xr3:uid="{4CCE3B1C-DFBA-49E6-B31B-AD3F1F922C2B}" name="44287" dataDxfId="291"/>
    <tableColumn id="394" xr3:uid="{997C6696-3835-4947-8128-F70CDD33AEF8}" name="44288" dataDxfId="290"/>
    <tableColumn id="395" xr3:uid="{0C68BB0D-2FA8-4A2D-8C5A-4193D5540452}" name="44289" dataDxfId="289"/>
    <tableColumn id="396" xr3:uid="{FE407B8C-5053-480B-BE83-6B36E215DB97}" name="44290" dataDxfId="288"/>
    <tableColumn id="397" xr3:uid="{D59CF6AF-B227-4439-859A-D84D6C39CAE7}" name="44291" dataDxfId="287"/>
    <tableColumn id="398" xr3:uid="{DEE9D0C7-7854-4FF0-8BE7-55EC25DA0DE4}" name="44292" dataDxfId="286"/>
    <tableColumn id="399" xr3:uid="{E644C895-B179-47DF-B2B8-55AEA6F0AFF0}" name="44293" dataDxfId="285"/>
    <tableColumn id="400" xr3:uid="{7469D56C-9629-4516-B483-8BCDC65516FC}" name="44294" dataDxfId="284"/>
    <tableColumn id="401" xr3:uid="{E53E0327-9795-4ED8-862F-F5FD030BE1E5}" name="44295" dataDxfId="283"/>
    <tableColumn id="402" xr3:uid="{4B6E1E96-A61D-4E92-A383-7E2C1319B017}" name="44296" dataDxfId="282"/>
    <tableColumn id="403" xr3:uid="{D75959A3-BD81-4612-B984-41E2023CB440}" name="44297" dataDxfId="281"/>
    <tableColumn id="404" xr3:uid="{0A868F4C-CDC2-4452-8906-CC61D6BEE63F}" name="44298" dataDxfId="280"/>
    <tableColumn id="405" xr3:uid="{A9E25D46-7FAE-4E81-ABF8-63B339F923C7}" name="44299" dataDxfId="279"/>
    <tableColumn id="406" xr3:uid="{101266DF-AB05-4BF5-B163-790347FD755C}" name="44300" dataDxfId="278"/>
    <tableColumn id="407" xr3:uid="{6FEE6624-3E57-4C86-9714-69DF315BEA3A}" name="44301" dataDxfId="277"/>
    <tableColumn id="408" xr3:uid="{CC9DF33C-CB41-4561-8F49-607F131A6386}" name="44302" dataDxfId="276"/>
    <tableColumn id="409" xr3:uid="{8F5C9B7C-8246-4C29-A297-F6A8EE1E50D2}" name="44303" dataDxfId="275"/>
    <tableColumn id="410" xr3:uid="{C9DA4D59-8632-4AA2-B772-1B5E06071D48}" name="44304" dataDxfId="274"/>
    <tableColumn id="411" xr3:uid="{978BC9CB-8752-41EB-A5C8-4775BE5CBC91}" name="44305" dataDxfId="273"/>
    <tableColumn id="412" xr3:uid="{D784658E-7445-4BFE-B78C-E3314ED77211}" name="44306" dataDxfId="272"/>
    <tableColumn id="413" xr3:uid="{170AE33D-AE3C-4026-ADD3-41256D5A7054}" name="44307" dataDxfId="271"/>
    <tableColumn id="414" xr3:uid="{116C6DD2-F63A-4A36-8430-C12FFBA9673D}" name="44308" dataDxfId="270"/>
    <tableColumn id="415" xr3:uid="{7CE86100-8F45-4EBE-86F1-E755C32B2F29}" name="44309" dataDxfId="269"/>
    <tableColumn id="416" xr3:uid="{AC6A3A9A-2328-48FA-9C48-823BBB5F20BD}" name="44310" dataDxfId="268"/>
    <tableColumn id="417" xr3:uid="{28469A98-E885-473C-8001-CE0AA1A46A3E}" name="44311" dataDxfId="267"/>
    <tableColumn id="418" xr3:uid="{CD923802-8567-4150-97A2-452A818DCD68}" name="44312" dataDxfId="266"/>
    <tableColumn id="419" xr3:uid="{44CEEB9B-B507-4E27-83ED-CC4E30991849}" name="44313" dataDxfId="265"/>
    <tableColumn id="420" xr3:uid="{57485253-90EA-4354-AD53-FB635D60085D}" name="44314" dataDxfId="264"/>
    <tableColumn id="421" xr3:uid="{5825FC43-5767-4586-8743-5FBA8FAE4000}" name="44315" dataDxfId="263"/>
    <tableColumn id="422" xr3:uid="{5E51F846-CA1A-46E5-9B1D-A0F74FC9928B}" name="44316" dataDxfId="262"/>
    <tableColumn id="423" xr3:uid="{7A6F0942-E971-4A14-905B-7173990216CC}" name="44317" dataDxfId="261"/>
    <tableColumn id="424" xr3:uid="{B4D41CE2-9C2B-4296-B227-337ADDA00440}" name="44318" dataDxfId="260"/>
    <tableColumn id="425" xr3:uid="{0B0451EB-AD38-467F-B4C7-19EACFB36F7A}" name="44319" dataDxfId="259"/>
    <tableColumn id="426" xr3:uid="{BC7A2E56-C305-46F3-B729-BA3CDB826969}" name="44320" dataDxfId="258"/>
    <tableColumn id="427" xr3:uid="{2F8D8B6D-A258-40AD-B5EC-56C42F845146}" name="44321" dataDxfId="257"/>
    <tableColumn id="428" xr3:uid="{E86AC641-2929-4AEC-9C52-EDDC17696A13}" name="44322" dataDxfId="256"/>
    <tableColumn id="429" xr3:uid="{96A85F1C-33C1-4093-A768-7800E16AE59A}" name="44323" dataDxfId="255"/>
    <tableColumn id="430" xr3:uid="{076933C9-5B52-4BEB-8E06-74370BD25311}" name="44324" dataDxfId="254"/>
    <tableColumn id="431" xr3:uid="{B62A3404-0978-4CFA-81DC-C7D95EDFD587}" name="44325" dataDxfId="253"/>
    <tableColumn id="432" xr3:uid="{D4360CDB-1989-4166-8433-13D26782DD53}" name="44326" dataDxfId="252"/>
    <tableColumn id="433" xr3:uid="{64FF9822-2EBD-45E5-96BC-C28033D984BC}" name="44327" dataDxfId="251"/>
    <tableColumn id="434" xr3:uid="{8587A483-6E94-4303-9766-C234E2F0DF9F}" name="44328" dataDxfId="250"/>
    <tableColumn id="435" xr3:uid="{F6908600-D137-45CF-96BE-BFECBE5226F5}" name="44329" dataDxfId="249"/>
    <tableColumn id="436" xr3:uid="{8165D425-A0FA-438F-AEC8-AC822CDC6230}" name="44330" dataDxfId="248"/>
    <tableColumn id="437" xr3:uid="{F4324886-8025-4EB5-BCAE-E196F53A4E64}" name="44331" dataDxfId="247"/>
    <tableColumn id="438" xr3:uid="{98A4A256-556E-4F38-B11C-F36D9FA5BB24}" name="44332" dataDxfId="246"/>
    <tableColumn id="439" xr3:uid="{DE441905-0EBA-4217-9E15-626415136F15}" name="44333" dataDxfId="245"/>
    <tableColumn id="440" xr3:uid="{006B86E1-3C2F-4903-9644-5AD7C7966DA1}" name="44334" dataDxfId="244"/>
    <tableColumn id="441" xr3:uid="{5AF24115-CF2F-4A7F-9CD5-1683ABF6B5AA}" name="44335" dataDxfId="243"/>
    <tableColumn id="442" xr3:uid="{B631DA99-C75B-4E1D-BC29-C08BD86592B5}" name="44336" dataDxfId="242"/>
    <tableColumn id="443" xr3:uid="{889D00C7-550B-457C-B13A-5C08A033DDEB}" name="44337" dataDxfId="241"/>
    <tableColumn id="444" xr3:uid="{F9D5FA70-D0D9-45D9-A8E9-9FCA60414B99}" name="44338" dataDxfId="240"/>
    <tableColumn id="445" xr3:uid="{13B2E188-F66A-4A5F-948D-35BE84EEBB95}" name="44339" dataDxfId="239"/>
    <tableColumn id="446" xr3:uid="{7615CA21-0463-4945-816B-477AF9BD2983}" name="44340" dataDxfId="238"/>
    <tableColumn id="447" xr3:uid="{DFD55CC3-21F6-43AE-BE4E-978716F4BB5E}" name="44341" dataDxfId="237"/>
    <tableColumn id="448" xr3:uid="{D764A311-79F5-43F5-8A31-D6C50F15E9C1}" name="44342" dataDxfId="236"/>
    <tableColumn id="449" xr3:uid="{74FE909D-43AB-417C-9CBB-42109C88E336}" name="44343" dataDxfId="235"/>
    <tableColumn id="450" xr3:uid="{8A1C2852-7C44-483A-9E6F-457DF391D379}" name="44344" dataDxfId="234"/>
    <tableColumn id="451" xr3:uid="{F2264125-ACE5-4203-A0CB-C70F1977E45F}" name="44345" dataDxfId="233"/>
    <tableColumn id="452" xr3:uid="{5A9741FF-C75B-4BE2-8AE3-106A0601AF92}" name="44346" dataDxfId="232"/>
    <tableColumn id="453" xr3:uid="{25B745BC-0FE2-4EAF-A195-0FB125361A4B}" name="44347" dataDxfId="231"/>
    <tableColumn id="454" xr3:uid="{ACEDC73E-EC94-4A3F-9573-08970FF6EF34}" name="44348" dataDxfId="230"/>
    <tableColumn id="455" xr3:uid="{C39203D8-E7D0-436A-A197-27593B549E1B}" name="44349" dataDxfId="229"/>
    <tableColumn id="456" xr3:uid="{8BB71634-32EE-4361-87ED-D1307CD664B0}" name="44350" dataDxfId="228"/>
    <tableColumn id="457" xr3:uid="{54B4BC4E-A39F-4360-AA1D-DC8E0DDF1EE6}" name="44351" dataDxfId="227"/>
    <tableColumn id="458" xr3:uid="{E158E35D-9552-4D6C-8189-2E02023DFD3E}" name="44352" dataDxfId="226"/>
    <tableColumn id="459" xr3:uid="{DAA058E5-6F1B-4CB7-A59E-0624B789A099}" name="44353" dataDxfId="225"/>
    <tableColumn id="460" xr3:uid="{0BB48C28-6C72-41D8-AA67-1E92835AC85C}" name="44354" dataDxfId="224"/>
    <tableColumn id="461" xr3:uid="{8E02F6A2-5BE5-4621-A033-06BA6EC09BF6}" name="44355" dataDxfId="223"/>
    <tableColumn id="462" xr3:uid="{6C5F5386-20D1-4FFF-8427-0E41C5B6E792}" name="44356" dataDxfId="222"/>
    <tableColumn id="463" xr3:uid="{562614E0-FB1D-4462-8F26-925BE9C494FB}" name="44357" dataDxfId="221"/>
    <tableColumn id="464" xr3:uid="{E09CF35E-846A-4CA1-8661-C475B6A241C9}" name="44358" dataDxfId="220"/>
    <tableColumn id="465" xr3:uid="{A1AE9053-01A3-4C4D-BFE3-D4A81D50AA17}" name="44359" dataDxfId="219"/>
    <tableColumn id="466" xr3:uid="{6556BD91-6634-48D1-AB0C-FBA92EF1B9AE}" name="44360" dataDxfId="218"/>
    <tableColumn id="467" xr3:uid="{71E310A1-E49D-4DF2-85F1-F75EBCCB1E03}" name="44361" dataDxfId="217"/>
    <tableColumn id="468" xr3:uid="{BA1C6A4E-F082-477C-8283-356D21EB193C}" name="44362" dataDxfId="216"/>
    <tableColumn id="469" xr3:uid="{2D819747-85D1-465F-80AC-D30506C951D7}" name="44363" dataDxfId="215"/>
    <tableColumn id="470" xr3:uid="{6BDAB379-17D7-452C-926D-BB9A33A6CA0A}" name="44364" dataDxfId="214"/>
    <tableColumn id="471" xr3:uid="{DF119340-835A-4BBB-8A0F-4AC9D205BFE4}" name="44365" dataDxfId="213"/>
    <tableColumn id="472" xr3:uid="{F3021B82-4228-4DDD-BC1A-7EC98AF45C73}" name="44366" dataDxfId="212"/>
    <tableColumn id="473" xr3:uid="{5A27AE99-DB1A-4AE4-9C52-1B23CDECCE62}" name="44367" dataDxfId="211"/>
    <tableColumn id="474" xr3:uid="{EA8ADF7A-A91C-46CB-8EE6-93CF68F84BA5}" name="44368" dataDxfId="210"/>
    <tableColumn id="475" xr3:uid="{17F62E87-978E-4AA3-BF71-78102B54F03B}" name="44369" dataDxfId="209"/>
    <tableColumn id="476" xr3:uid="{7BCC91FE-B7D0-4022-9C73-E37C29C68630}" name="44370" dataDxfId="208"/>
    <tableColumn id="477" xr3:uid="{12AE2B51-3036-425D-9B5A-60305158E171}" name="44371" dataDxfId="207"/>
    <tableColumn id="478" xr3:uid="{2D41B619-89D5-477D-95AD-211FDA26EC5E}" name="44372" dataDxfId="206"/>
    <tableColumn id="479" xr3:uid="{63B8F530-BF4E-48CE-B14A-CF7782AC8D13}" name="44373" dataDxfId="205"/>
    <tableColumn id="480" xr3:uid="{458F2AD1-B5CA-4AF4-B67D-ED57E9E694D1}" name="44374" dataDxfId="204"/>
    <tableColumn id="481" xr3:uid="{191BB0E4-A237-4A7B-9B10-ABBC08E8DAAE}" name="44375" dataDxfId="203"/>
    <tableColumn id="521" xr3:uid="{CD916E83-7296-42EB-846C-C677EAF1169B}" name="44376" dataDxfId="202"/>
    <tableColumn id="523" xr3:uid="{196F44AD-CD99-4A68-BE07-EF6170F0C96D}" name="44377" dataDxfId="201"/>
    <tableColumn id="524" xr3:uid="{E857AD02-655B-4B7E-9E41-A3CE7A4B44F7}" name="44378" dataDxfId="200"/>
    <tableColumn id="482" xr3:uid="{E80F7ED5-B479-4CF9-A27E-B00290FCFD8F}" name="44379" dataDxfId="199"/>
    <tableColumn id="483" xr3:uid="{2ABA25A5-4EA2-4F22-8601-CFE74C319E35}" name="44380" dataDxfId="198"/>
    <tableColumn id="484" xr3:uid="{D9916D70-B627-4C8E-AFCB-451684A4F760}" name="44381" dataDxfId="197"/>
    <tableColumn id="485" xr3:uid="{A60340FB-FC74-4A8B-83FE-22C72721AC0F}" name="44382" dataDxfId="196"/>
    <tableColumn id="486" xr3:uid="{5CE294DA-C2CA-444A-ADD3-069704F78312}" name="44383" dataDxfId="195"/>
    <tableColumn id="487" xr3:uid="{7BB07A52-7C51-478C-B232-BF382FDF3D3F}" name="44384" dataDxfId="194"/>
    <tableColumn id="488" xr3:uid="{E1033F00-55F4-43B1-9428-7A267CC675D8}" name="44385" dataDxfId="193"/>
    <tableColumn id="489" xr3:uid="{FD981683-7548-41EC-BC22-639E5FBA39E1}" name="44386" dataDxfId="192"/>
    <tableColumn id="490" xr3:uid="{A868EB07-8B9D-4361-8528-9A9A7A2E676F}" name="44387" dataDxfId="191"/>
    <tableColumn id="491" xr3:uid="{55A8BF02-9A49-4A53-B3F6-B5A766FD8E05}" name="44388" dataDxfId="190"/>
    <tableColumn id="492" xr3:uid="{9E70F988-33B0-438A-BB47-FE3CE6CF2A1D}" name="44389" dataDxfId="189"/>
    <tableColumn id="493" xr3:uid="{C3CA0DBE-CE97-4939-9D5B-58636D9C6C16}" name="44390" dataDxfId="188"/>
    <tableColumn id="494" xr3:uid="{BC16DD22-1807-46B4-B19F-C64DB78F34C3}" name="44391" dataDxfId="187"/>
    <tableColumn id="495" xr3:uid="{FF246013-9EF6-4C24-90CC-4E144BE17A71}" name="44392" dataDxfId="186"/>
    <tableColumn id="496" xr3:uid="{F5A35EDC-1892-4FA9-B24E-BC2047D363C4}" name="44393" dataDxfId="185"/>
    <tableColumn id="497" xr3:uid="{771440BE-A91B-4D5F-926D-B99A9458D5B4}" name="44394" dataDxfId="184"/>
    <tableColumn id="498" xr3:uid="{1181FC4B-6734-4566-8299-CA27635F24AA}" name="44395" dataDxfId="183"/>
    <tableColumn id="499" xr3:uid="{A2D5AA6B-4C57-405E-B7C5-1BE6803292A9}" name="44396" dataDxfId="182"/>
    <tableColumn id="500" xr3:uid="{0B08F909-DE1D-45FE-B4F6-CDCCEB23C2C4}" name="44397" dataDxfId="181"/>
    <tableColumn id="501" xr3:uid="{DC2B95D6-97CB-4146-8ABA-8E9CC38AB76C}" name="44398" dataDxfId="180"/>
    <tableColumn id="502" xr3:uid="{D2AF2A54-33DE-4BF6-A382-82EC6392CAF9}" name="44399" dataDxfId="179"/>
    <tableColumn id="503" xr3:uid="{DB16C7E9-9C5F-4712-A550-33CD59D1037E}" name="44400" dataDxfId="178"/>
    <tableColumn id="504" xr3:uid="{E49C1B7A-F3FF-418E-BE1C-AB92E56D3195}" name="44401" dataDxfId="177"/>
    <tableColumn id="505" xr3:uid="{31B9C49C-67B4-4EF6-BC9C-793FAE3B4D1E}" name="44402" dataDxfId="176"/>
    <tableColumn id="506" xr3:uid="{B39A5ABA-BAF5-4CC5-8DCB-F08E2BCE8C1A}" name="44403" dataDxfId="175"/>
    <tableColumn id="507" xr3:uid="{1E62A0A4-CDBC-42CC-9217-BC128AA8F19E}" name="44404" dataDxfId="174"/>
    <tableColumn id="508" xr3:uid="{2310E136-5E9A-425B-8899-5EE6137D707D}" name="44405" dataDxfId="173"/>
    <tableColumn id="509" xr3:uid="{6EB42F01-3E5C-47CD-A59C-391DDAC11CBB}" name="44406" dataDxfId="172"/>
    <tableColumn id="510" xr3:uid="{382DED7A-3638-442C-9DB1-3A0B749265CF}" name="44407" dataDxfId="171"/>
    <tableColumn id="511" xr3:uid="{FF99C58B-82F6-4208-AA49-26006C6B03E1}" name="44408" dataDxfId="170"/>
    <tableColumn id="512" xr3:uid="{8EF62AD7-FDB5-4652-B8D5-8A4C9E3D834F}" name="44409" dataDxfId="169"/>
    <tableColumn id="513" xr3:uid="{F13511E0-CDA8-4A48-B6AC-CFA6C92BA247}" name="44410" dataDxfId="168"/>
    <tableColumn id="514" xr3:uid="{445AACE1-D830-411E-9712-265A00B3F307}" name="44411" dataDxfId="167"/>
    <tableColumn id="515" xr3:uid="{A95AFC89-A8D3-47FB-891B-B3C6CCC6F5AC}" name="44412" dataDxfId="166"/>
    <tableColumn id="516" xr3:uid="{0CF7E3A9-082F-4389-9725-0B0713EC1891}" name="44413" dataDxfId="165"/>
    <tableColumn id="517" xr3:uid="{EB06FC32-60D1-4064-9803-FFDA3D800FD8}" name="44414" dataDxfId="164"/>
    <tableColumn id="518" xr3:uid="{81D8A973-B2E2-4D0B-BFCE-A77EF35A70CC}" name="44415" dataDxfId="163"/>
    <tableColumn id="519" xr3:uid="{1C64F648-EE44-4D5C-BFB4-1EC953F08332}" name="44416" dataDxfId="162"/>
    <tableColumn id="520" xr3:uid="{CE57AA63-F03E-4741-AFF1-F1E536D7A321}" name="44417" dataDxfId="161"/>
    <tableColumn id="1" xr3:uid="{E9379B82-0EB4-4382-9787-02C1FAB0FF29}" name="44418" dataDxfId="160"/>
    <tableColumn id="522" xr3:uid="{7358692F-E0D9-428A-A4ED-E6E72F782843}" name="44419" dataDxfId="159"/>
    <tableColumn id="2" xr3:uid="{872293F9-56F2-48AF-A039-A70B70A4B546}" name="44420" dataDxfId="158"/>
    <tableColumn id="3" xr3:uid="{E462AB1B-1472-4973-B094-13D137E6B66E}" name="44421" dataDxfId="157"/>
    <tableColumn id="525" xr3:uid="{B1811284-47D5-4533-95C8-B148A75E7D10}" name="44422" dataDxfId="156"/>
    <tableColumn id="526" xr3:uid="{187D09A1-08E7-4098-9C7E-C7C78B0B7E70}" name="44423" dataDxfId="155"/>
    <tableColumn id="527" xr3:uid="{4FB62F00-7C1F-4638-A347-C26276A52488}" name="44424" dataDxfId="154"/>
    <tableColumn id="528" xr3:uid="{38319CBB-BE32-4394-91AF-16225050F484}" name="44425" dataDxfId="153"/>
    <tableColumn id="529" xr3:uid="{2CE142C9-AFFB-4CCE-AEB1-782E39F4ECA0}" name="44426" dataDxfId="152"/>
    <tableColumn id="530" xr3:uid="{8F703CCA-B8BC-433E-A0C2-3FAAED2A1F98}" name="44427" dataDxfId="151"/>
    <tableColumn id="531" xr3:uid="{F1B341F0-ADB5-4CF2-A62A-BCD17ED43E84}" name="44428" dataDxfId="150"/>
    <tableColumn id="532" xr3:uid="{7A764A6D-6F78-45BA-9E96-0CFDB855178A}" name="44429" dataDxfId="149"/>
    <tableColumn id="533" xr3:uid="{D01F2D1E-57FA-4AEB-BAA8-E86CB04D3A59}" name="44430" dataDxfId="148"/>
    <tableColumn id="534" xr3:uid="{44A7D644-2A92-466A-940A-7EC2A21F965A}" name="44431" dataDxfId="147"/>
    <tableColumn id="535" xr3:uid="{9B683F6B-4617-4E9E-A58D-861D65679061}" name="44432" dataDxfId="146"/>
    <tableColumn id="536" xr3:uid="{A121DC36-4B79-4652-A61C-3B16EC8BAAC3}" name="44433" dataDxfId="145"/>
    <tableColumn id="537" xr3:uid="{5E24E0E8-D360-4498-893C-3079B34E46B6}" name="44434" dataDxfId="144"/>
    <tableColumn id="538" xr3:uid="{AFC5FB64-6C9B-4D94-B271-215ED5B86505}" name="44435" dataDxfId="143"/>
    <tableColumn id="539" xr3:uid="{C67FAEFC-5974-4220-8E62-3A19F7E94873}" name="44436" dataDxfId="142"/>
    <tableColumn id="540" xr3:uid="{E714CF8E-4A1E-459B-9CF8-E9B536D68AA5}" name="44437" dataDxfId="141"/>
    <tableColumn id="541" xr3:uid="{53A284EE-6C92-457B-A971-2EE7387034E3}" name="44438" dataDxfId="140"/>
    <tableColumn id="542" xr3:uid="{134CC82B-8CFA-4958-8671-BFF0BAFB974F}" name="44439" dataDxfId="139"/>
    <tableColumn id="543" xr3:uid="{5E4E997D-63C4-4E5E-A692-9A8C78C0ED95}" name="44440" dataDxfId="138"/>
    <tableColumn id="544" xr3:uid="{98186328-24C8-4230-8A62-1C2C93ACE221}" name="44441" dataDxfId="137"/>
    <tableColumn id="545" xr3:uid="{6673A11B-02B5-45BC-B178-A78C5E23EEFE}" name="44442" dataDxfId="136"/>
    <tableColumn id="546" xr3:uid="{92D17758-56AC-4ED0-9CFF-23BE724B4D28}" name="44443" dataDxfId="135"/>
    <tableColumn id="547" xr3:uid="{841A6B1E-6AD6-47A3-B3A9-FDA9D88E2D0B}" name="44444" dataDxfId="134"/>
    <tableColumn id="548" xr3:uid="{D6F3BDA8-B412-4151-9AFF-6A97AC4DB04D}" name="44445" dataDxfId="133"/>
    <tableColumn id="549" xr3:uid="{E6D93AE8-6B06-472E-AC9B-28EBD62CDC93}" name="44446" dataDxfId="132"/>
    <tableColumn id="550" xr3:uid="{443A5FDD-28E5-4490-9DC5-AA07BCBCEB5F}" name="44447" dataDxfId="131"/>
    <tableColumn id="551" xr3:uid="{6B38ACC5-17A4-4F8B-BCCE-D2B07F84C41E}" name="44448" dataDxfId="130"/>
    <tableColumn id="552" xr3:uid="{F4FBF73E-0D47-4B4C-8DBB-73CB0183B560}" name="44449" dataDxfId="129"/>
    <tableColumn id="553" xr3:uid="{729F0AF7-AE7B-466D-B6BA-C029E30324AD}" name="44450" dataDxfId="128"/>
    <tableColumn id="554" xr3:uid="{885A3604-BDE6-4950-A943-64AB35484952}" name="44451" dataDxfId="127"/>
    <tableColumn id="555" xr3:uid="{70527694-97CD-4C31-B6A8-51E2831778CE}" name="44452" dataDxfId="126"/>
    <tableColumn id="556" xr3:uid="{D41E7C99-939A-49F6-8E65-72ABC659C639}" name="44453" dataDxfId="125"/>
    <tableColumn id="557" xr3:uid="{2B850F92-6B91-40DC-9C19-0B02C676C0BE}" name="44454" dataDxfId="124"/>
    <tableColumn id="558" xr3:uid="{7ADA2D7F-0181-440F-85EE-EE9FB7D97A4F}" name="44455" dataDxfId="123"/>
    <tableColumn id="559" xr3:uid="{A9AB971F-7F6C-4897-87AE-79DC8CC31461}" name="44456" dataDxfId="122"/>
    <tableColumn id="560" xr3:uid="{D907FC84-07AE-44F1-B47D-77EF6F7BCC77}" name="44457" dataDxfId="121"/>
    <tableColumn id="561" xr3:uid="{5F4FCBD2-C1C6-4568-8C31-D0B8CC6E3476}" name="44458" dataDxfId="120"/>
    <tableColumn id="562" xr3:uid="{85A97816-86E2-4816-889B-5ACDEA8A277B}" name="44459" dataDxfId="119"/>
    <tableColumn id="563" xr3:uid="{A73233F1-DFA1-4802-BBC6-F66E153ADAC3}" name="44460" dataDxfId="118"/>
    <tableColumn id="564" xr3:uid="{702CD2DF-6C15-40A7-84FF-63CE636CF9E7}" name="44461" dataDxfId="117"/>
    <tableColumn id="565" xr3:uid="{80038373-CC36-4BB6-B36B-51077A997F9F}" name="44462" dataDxfId="116"/>
    <tableColumn id="566" xr3:uid="{057B14E4-0A2A-4234-AEC7-A90911D429E3}" name="44463" dataDxfId="115"/>
    <tableColumn id="567" xr3:uid="{7A250DD2-95B7-484F-BDF0-E66B57B4922D}" name="44464" dataDxfId="114"/>
    <tableColumn id="568" xr3:uid="{D2415461-46D3-4DD0-8FE5-691530866BE4}" name="44465" dataDxfId="113"/>
    <tableColumn id="569" xr3:uid="{FD8076F0-DFA4-4D59-BC4A-1CABE6865C2A}" name="44466" dataDxfId="112"/>
    <tableColumn id="570" xr3:uid="{9B6BC372-349B-4EE1-B3B3-78934DDD13FE}" name="44467" dataDxfId="111"/>
    <tableColumn id="571" xr3:uid="{A9B42492-FA0F-4161-8037-5378AA8F11A2}" name="44468" dataDxfId="110"/>
    <tableColumn id="572" xr3:uid="{B2592E23-29B7-45FA-B2AE-A1B7ABEFB75A}" name="44469" dataDxfId="109"/>
    <tableColumn id="573" xr3:uid="{22E6291D-7152-4A02-A0E0-8F7622290923}" name="44470" dataDxfId="108"/>
    <tableColumn id="574" xr3:uid="{AC22EF16-E37D-4E4E-A5FF-85B89A4CD04B}" name="44471" dataDxfId="107"/>
    <tableColumn id="575" xr3:uid="{00435663-EC5A-47D9-BA10-43CC7572A676}" name="44472" dataDxfId="106"/>
    <tableColumn id="576" xr3:uid="{FB20DEAC-FF9D-4365-BC66-3128D4F40295}" name="44473" dataDxfId="105"/>
    <tableColumn id="577" xr3:uid="{8BADE02D-1AA5-41CA-B152-790964AFE682}" name="44474" dataDxfId="104"/>
    <tableColumn id="578" xr3:uid="{FE87F7F0-D207-445A-B8D7-006EB6B55338}" name="44475" dataDxfId="103"/>
    <tableColumn id="579" xr3:uid="{69448ACB-5B9F-46CD-9572-66D7847A03EB}" name="44476" dataDxfId="102"/>
    <tableColumn id="580" xr3:uid="{2FF789CD-5119-4547-AD15-7F26EAECA219}" name="44477" dataDxfId="101"/>
    <tableColumn id="581" xr3:uid="{63D367BF-23C2-41D0-9E7B-A09554D06300}" name="44478" dataDxfId="100"/>
    <tableColumn id="582" xr3:uid="{500CFC77-EC33-442B-87EC-D82B68B164BB}" name="44479" dataDxfId="99"/>
    <tableColumn id="583" xr3:uid="{B4AB2425-1BD3-42B0-9208-DA6266DEB597}" name="44480" dataDxfId="98"/>
    <tableColumn id="584" xr3:uid="{79CA9336-DE48-42DC-9365-BB8AF618DEC7}" name="44481" dataDxfId="97"/>
    <tableColumn id="585" xr3:uid="{C3392ECF-1811-4DCF-9D8C-F5607864B445}" name="44482" dataDxfId="96"/>
    <tableColumn id="586" xr3:uid="{CE83E085-5420-4568-A12E-81A69157FC64}" name="44483" dataDxfId="95"/>
    <tableColumn id="587" xr3:uid="{41FFA58C-7437-4555-BCB2-1B5258EEBB36}" name="44484" dataDxfId="94"/>
    <tableColumn id="588" xr3:uid="{6EEE6D49-FE16-4A3A-BE44-ECD344C96A0C}" name="44485" dataDxfId="93"/>
    <tableColumn id="589" xr3:uid="{F48A55BB-BCDD-494D-AB1E-33D1745D33A3}" name="44486" dataDxfId="92"/>
    <tableColumn id="590" xr3:uid="{6599F6FE-1829-489A-805A-A88A2E106177}" name="44487" dataDxfId="91"/>
    <tableColumn id="591" xr3:uid="{6CBD275B-7A48-4C81-8A3F-C05C424A6127}" name="44488" dataDxfId="90"/>
    <tableColumn id="592" xr3:uid="{10A907D2-4D66-4CD4-B9E2-93370C2637D3}" name="44489" dataDxfId="89"/>
    <tableColumn id="593" xr3:uid="{86D11AD8-78F2-4962-8095-1B50FB55E829}" name="44490" dataDxfId="88"/>
    <tableColumn id="594" xr3:uid="{231A9981-EAEE-4ADA-858F-0BC05FB432D6}" name="44491" dataDxfId="87"/>
    <tableColumn id="595" xr3:uid="{040C8FAF-EFF9-4B03-B495-BD98B35E25AF}" name="44492" dataDxfId="86"/>
    <tableColumn id="596" xr3:uid="{5ED4779E-2A18-4A2C-AF1E-A353534EC22A}" name="44493" dataDxfId="85"/>
    <tableColumn id="597" xr3:uid="{FB3057DB-F3E3-445D-A586-90E232DE119D}" name="44494" dataDxfId="84"/>
    <tableColumn id="598" xr3:uid="{8C72BC8C-91FA-40B0-92B5-FE3573022648}" name="44495" dataDxfId="83"/>
    <tableColumn id="599" xr3:uid="{4AF8160C-D844-4C50-940B-777E4B9FB716}" name="44496" dataDxfId="82"/>
    <tableColumn id="600" xr3:uid="{2F1F437B-5A2E-4F4C-A058-1C1FA78EDC10}" name="44497" dataDxfId="81"/>
    <tableColumn id="601" xr3:uid="{ED8B57B9-4535-4864-919B-66DC6EE0E32A}" name="44498" dataDxfId="80"/>
    <tableColumn id="602" xr3:uid="{BC89D111-9B3A-4045-AE4B-73EA46A33AA3}" name="44499" dataDxfId="79"/>
    <tableColumn id="603" xr3:uid="{F61ABBF5-D0C3-4D23-8067-2C32E3BC7B9D}" name="44500" dataDxfId="78"/>
    <tableColumn id="604" xr3:uid="{C2C2A2B7-1287-4A6D-B22D-132EF3FD3E13}" name="44501" dataDxfId="77"/>
    <tableColumn id="605" xr3:uid="{FE1E2E83-2EDF-40C4-9AA2-53780AD67E31}" name="44502" dataDxfId="76"/>
    <tableColumn id="606" xr3:uid="{61FA9F31-ABA2-4C3F-827E-9D2702225DF0}" name="44503" dataDxfId="75"/>
    <tableColumn id="607" xr3:uid="{4D772565-30F2-4889-9879-2F3BCCAA4273}" name="44504" dataDxfId="74"/>
    <tableColumn id="608" xr3:uid="{C875B4B2-C84D-46D5-AC03-796768A55768}" name="44505" dataDxfId="73"/>
    <tableColumn id="609" xr3:uid="{E4ABEF58-B985-42AB-9CF9-3E69F3957374}" name="44506" dataDxfId="72"/>
    <tableColumn id="610" xr3:uid="{A37BA392-167B-4F44-8164-31B698454CB5}" name="44507" dataDxfId="71"/>
    <tableColumn id="611" xr3:uid="{9E10A91C-164B-4F0C-9497-3DACC25F8F32}" name="44508" dataDxfId="70"/>
    <tableColumn id="612" xr3:uid="{C2496DEA-FC0E-4A39-8F6F-F1592783226A}" name="44509" dataDxfId="69"/>
    <tableColumn id="613" xr3:uid="{AF17CB22-6EE4-43A8-8855-14CF71353A43}" name="44510" dataDxfId="68"/>
    <tableColumn id="614" xr3:uid="{5D15F929-1E7E-4C47-B8EB-A8603701D3B8}" name="44511" dataDxfId="67"/>
    <tableColumn id="615" xr3:uid="{7A5335C4-50F6-409F-9015-CC349EA91673}" name="44512" dataDxfId="66"/>
    <tableColumn id="616" xr3:uid="{52BE57EE-4C22-4F4F-A9E7-505925B79C1C}" name="44513" dataDxfId="65"/>
    <tableColumn id="617" xr3:uid="{590C6706-D924-409C-BDA7-5639303B0C74}" name="44514" dataDxfId="64"/>
    <tableColumn id="618" xr3:uid="{C58A8D02-0272-4F45-B021-F1264418FCE1}" name="44515" dataDxfId="63"/>
    <tableColumn id="619" xr3:uid="{BC646E84-AF72-4B46-BC5B-BAEEF75B22AC}" name="44516" dataDxfId="62"/>
    <tableColumn id="620" xr3:uid="{613DE64E-543B-4B42-95BA-1A3C9A33DA69}" name="44517" dataDxfId="61"/>
    <tableColumn id="621" xr3:uid="{B0E58B21-D471-46DB-A421-8FB10224D244}" name="44518" dataDxfId="60"/>
    <tableColumn id="622" xr3:uid="{90AACC3F-ED36-48BE-971B-2892AB6C7104}" name="44519" dataDxfId="59"/>
    <tableColumn id="623" xr3:uid="{AE5DA8EE-7A86-4ECC-A851-9114008AB9CE}" name="44520" dataDxfId="58"/>
    <tableColumn id="624" xr3:uid="{83DF18E0-DC48-4BF6-82DA-D3FCD3F40332}" name="44521" dataDxfId="57"/>
    <tableColumn id="625" xr3:uid="{3C7C843B-00D4-4893-9C94-5874C9B9DFE6}" name="44522" dataDxfId="56"/>
    <tableColumn id="626" xr3:uid="{9B25E487-1F8C-4F0B-9979-E5CA2EE8CEF8}" name="44523" dataDxfId="55"/>
    <tableColumn id="627" xr3:uid="{5FEC3A45-FC36-456B-82D9-B86ADD19F8D6}" name="44524" dataDxfId="54"/>
    <tableColumn id="628" xr3:uid="{F11BB778-559B-4297-B4B0-1DCEA259F9E9}" name="44525" dataDxfId="53"/>
    <tableColumn id="629" xr3:uid="{E6925C15-6206-42C2-90BF-1CDB8A8C2AC4}" name="44526" dataDxfId="52"/>
    <tableColumn id="630" xr3:uid="{25CBD251-3C40-4C9E-8CA6-97FE92114225}" name="44527" dataDxfId="51"/>
    <tableColumn id="631" xr3:uid="{30916352-C845-4A3A-B71A-87873CA7F39F}" name="44528" dataDxfId="50"/>
    <tableColumn id="632" xr3:uid="{67B49905-DD39-4729-ACD3-3174BFD73CE0}" name="44529" dataDxfId="49"/>
    <tableColumn id="633" xr3:uid="{ABDCF387-EA36-482F-8197-ED688F478A13}" name="44530" dataDxfId="48"/>
    <tableColumn id="634" xr3:uid="{EC5CCFCC-168A-4C83-A8D0-C3B5E75D9B0D}" name="44531" dataDxfId="47"/>
    <tableColumn id="635" xr3:uid="{BFDEA1DE-EAB1-4FDE-AF07-1DDA32CE9CC6}" name="44532" dataDxfId="46"/>
    <tableColumn id="636" xr3:uid="{EB28BDD7-6E16-404C-8A3E-160A0E66E381}" name="44533" dataDxfId="45"/>
    <tableColumn id="637" xr3:uid="{4E49388E-489D-46B5-A583-A0660F2AE0CC}" name="44534" dataDxfId="44"/>
    <tableColumn id="638" xr3:uid="{43BB53B1-5A1E-42EA-804A-7EEA6AF23A46}" name="44535" dataDxfId="43"/>
    <tableColumn id="639" xr3:uid="{A33EBC3A-B497-449D-88C2-B6BAB9E54F8C}" name="44536" dataDxfId="42"/>
    <tableColumn id="640" xr3:uid="{6DAAF656-09D2-4392-81BD-C564C9FE66A3}" name="44537" dataDxfId="41"/>
    <tableColumn id="641" xr3:uid="{EC83129E-B843-40D9-A588-E266B3D6EFFD}" name="44538" dataDxfId="40"/>
    <tableColumn id="643" xr3:uid="{20359DF9-6B98-4A2E-AD83-0486AC958C80}" name="44539"/>
    <tableColumn id="644" xr3:uid="{96D93DE8-9EAD-4501-89A4-6B9FCD96E88D}" name="44540"/>
    <tableColumn id="642" xr3:uid="{21089302-1395-407D-BD17-46983B5D1756}" name="44541" dataDxfId="39"/>
    <tableColumn id="645" xr3:uid="{C445367E-BE22-4AF2-B3AE-EE2C1E227803}" name="44542" dataDxfId="38"/>
    <tableColumn id="646" xr3:uid="{A808A0D3-E590-4769-91AE-5879D7536CE1}" name="44543" dataDxfId="37"/>
    <tableColumn id="647" xr3:uid="{02E7499A-EB5B-43E4-B2FF-16D97DF7C750}" name="44544" dataDxfId="36"/>
    <tableColumn id="648" xr3:uid="{32A681EA-2865-449A-AFA8-FEE45E73C962}" name="44545" dataDxfId="35"/>
    <tableColumn id="649" xr3:uid="{FFFF1666-23CE-4BA0-B4F5-404D068C6F63}" name="44546" dataDxfId="34"/>
    <tableColumn id="650" xr3:uid="{00450876-F9C0-483E-947B-65461213792C}" name="44547" dataDxfId="33"/>
    <tableColumn id="651" xr3:uid="{BB656DC5-F188-46A8-A088-35675CAC7925}" name="44548" dataDxfId="32"/>
    <tableColumn id="652" xr3:uid="{1786D1A3-2D9A-415B-8FB6-C1930B098C50}" name="44549" dataDxfId="31"/>
    <tableColumn id="653" xr3:uid="{D50D59C5-12CB-41B1-8333-1031A9AC7B98}" name="44550" dataDxfId="30"/>
    <tableColumn id="654" xr3:uid="{789A003D-F847-4466-A3B4-D7EC1121AA46}" name="44551" dataDxfId="29"/>
    <tableColumn id="655" xr3:uid="{2701CCCB-4DB5-4365-89EB-97C59DF01C67}" name="44552" dataDxfId="28"/>
    <tableColumn id="656" xr3:uid="{2FD33E94-8847-4CCA-A572-F27A0A4CFEF5}" name="44553" dataDxfId="27"/>
    <tableColumn id="657" xr3:uid="{CBFB093A-0AD8-4BCC-8B5D-938341D57E7A}" name="44554" dataDxfId="26"/>
    <tableColumn id="658" xr3:uid="{2A3CBF82-9860-4261-8761-B76B544ADA80}" name="44555" dataDxfId="25"/>
    <tableColumn id="659" xr3:uid="{A78F5E13-ED21-4C1A-B0B8-7ED954A34631}" name="44556" dataDxfId="24"/>
    <tableColumn id="660" xr3:uid="{739A866E-804D-4642-82F1-9097AF61F441}" name="44557" dataDxfId="23"/>
    <tableColumn id="661" xr3:uid="{06E1010E-AF6B-42F2-9228-CDFEE1465FCE}" name="44558" dataDxfId="22"/>
    <tableColumn id="662" xr3:uid="{6ECF45F0-BBE7-42C4-91B1-AFD1CC5EBDFA}" name="44559" dataDxfId="21"/>
    <tableColumn id="663" xr3:uid="{B58F0B69-5B10-4018-8E7B-D58EBB64B336}" name="44560" dataDxfId="20"/>
    <tableColumn id="664" xr3:uid="{0FCCF427-34CE-4F91-8C1A-1D30F24105EC}" name="44561" dataDxfId="19"/>
    <tableColumn id="665" xr3:uid="{7B517270-74BD-4C85-ABB6-0B65370B3A8B}" name="44562" dataDxfId="18"/>
    <tableColumn id="666" xr3:uid="{85129708-CDF6-4D0B-8B9C-B85971D96061}" name="44563" dataDxfId="17"/>
    <tableColumn id="667" xr3:uid="{6F5BC602-D7B6-43CB-981B-2131BA3AB66E}" name="44564" dataDxfId="16"/>
    <tableColumn id="668" xr3:uid="{3B16A8DD-CB52-48AF-A1F1-ECE821D5CF22}" name="44565" dataDxfId="15"/>
    <tableColumn id="669" xr3:uid="{87E40A5E-8544-437E-800D-02B745056E35}" name="44566" dataDxfId="14"/>
    <tableColumn id="670" xr3:uid="{5F34E1B0-C33C-4A0D-84B3-083314D18E87}" name="44567" dataDxfId="13"/>
    <tableColumn id="671" xr3:uid="{925EB974-F663-4E3D-BF61-A16E5AA6D8ED}" name="44568" dataDxfId="12"/>
    <tableColumn id="672" xr3:uid="{F0367057-C0BC-4B92-A844-A42C0220DF98}" name="44569" dataDxfId="11"/>
    <tableColumn id="673" xr3:uid="{AC66E897-FC5B-42B8-863D-3C7982395D47}" name="44570" dataDxfId="10"/>
    <tableColumn id="674" xr3:uid="{BD55D366-DA1D-4B17-B290-60EE9DA22FFA}" name="44571" dataDxfId="9"/>
    <tableColumn id="675" xr3:uid="{364BFA0A-630A-4CCA-A5D2-0F03F8A04D96}" name="44572" dataDxfId="8"/>
    <tableColumn id="676" xr3:uid="{0DF7E842-89E9-4745-875D-625CFDBC8CF5}" name="44573" dataDxfId="7"/>
    <tableColumn id="677" xr3:uid="{92AADE36-02E5-41A8-9FA8-56F48627D489}" name="44574" dataDxfId="6"/>
    <tableColumn id="678" xr3:uid="{A2F2BB40-AE2A-4C2E-8C6C-26984FDFDBC5}" name="44575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923" totalsRowShown="0" headerRowDxfId="4">
  <autoFilter ref="B1:E1392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72"/>
  <sheetViews>
    <sheetView workbookViewId="0">
      <pane xSplit="1" ySplit="1" topLeftCell="CA632" activePane="bottomRight" state="frozen"/>
      <selection pane="topRight" activeCell="B1" sqref="B1"/>
      <selection pane="bottomLeft" activeCell="A2" sqref="A2"/>
      <selection pane="bottomRight" activeCell="B1" sqref="B1"/>
    </sheetView>
  </sheetViews>
  <sheetFormatPr baseColWidth="10" defaultColWidth="9.140625" defaultRowHeight="15" x14ac:dyDescent="0.2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 x14ac:dyDescent="0.25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 x14ac:dyDescent="0.25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 x14ac:dyDescent="0.25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 x14ac:dyDescent="0.25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 x14ac:dyDescent="0.25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 x14ac:dyDescent="0.25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 x14ac:dyDescent="0.25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 x14ac:dyDescent="0.25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 x14ac:dyDescent="0.25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 x14ac:dyDescent="0.25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 x14ac:dyDescent="0.25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 x14ac:dyDescent="0.25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 x14ac:dyDescent="0.25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 x14ac:dyDescent="0.25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 x14ac:dyDescent="0.25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 x14ac:dyDescent="0.25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 x14ac:dyDescent="0.25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 x14ac:dyDescent="0.25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 x14ac:dyDescent="0.25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 x14ac:dyDescent="0.25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 x14ac:dyDescent="0.25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 x14ac:dyDescent="0.25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 x14ac:dyDescent="0.25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 x14ac:dyDescent="0.25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 x14ac:dyDescent="0.25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 x14ac:dyDescent="0.25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 x14ac:dyDescent="0.25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 x14ac:dyDescent="0.25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 x14ac:dyDescent="0.25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 x14ac:dyDescent="0.25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 x14ac:dyDescent="0.25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 x14ac:dyDescent="0.25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 x14ac:dyDescent="0.25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 x14ac:dyDescent="0.25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 x14ac:dyDescent="0.25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 x14ac:dyDescent="0.25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 x14ac:dyDescent="0.25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 x14ac:dyDescent="0.25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 x14ac:dyDescent="0.25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 x14ac:dyDescent="0.25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 x14ac:dyDescent="0.25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 x14ac:dyDescent="0.25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 x14ac:dyDescent="0.25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 x14ac:dyDescent="0.25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 x14ac:dyDescent="0.25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 x14ac:dyDescent="0.25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 x14ac:dyDescent="0.25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 x14ac:dyDescent="0.25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 x14ac:dyDescent="0.25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 x14ac:dyDescent="0.25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 x14ac:dyDescent="0.25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 x14ac:dyDescent="0.25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 x14ac:dyDescent="0.25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 x14ac:dyDescent="0.25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 x14ac:dyDescent="0.25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 x14ac:dyDescent="0.25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 x14ac:dyDescent="0.25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 x14ac:dyDescent="0.25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 x14ac:dyDescent="0.25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 x14ac:dyDescent="0.25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 x14ac:dyDescent="0.25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 x14ac:dyDescent="0.25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 x14ac:dyDescent="0.25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 x14ac:dyDescent="0.25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 x14ac:dyDescent="0.25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 x14ac:dyDescent="0.25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 x14ac:dyDescent="0.25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 x14ac:dyDescent="0.25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 x14ac:dyDescent="0.25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 x14ac:dyDescent="0.25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 x14ac:dyDescent="0.25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 x14ac:dyDescent="0.25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 x14ac:dyDescent="0.25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 x14ac:dyDescent="0.25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 x14ac:dyDescent="0.25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 x14ac:dyDescent="0.25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 x14ac:dyDescent="0.25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 x14ac:dyDescent="0.25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 x14ac:dyDescent="0.25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 x14ac:dyDescent="0.25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 x14ac:dyDescent="0.25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 x14ac:dyDescent="0.25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 x14ac:dyDescent="0.25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 x14ac:dyDescent="0.25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 x14ac:dyDescent="0.25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 x14ac:dyDescent="0.25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 x14ac:dyDescent="0.25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 x14ac:dyDescent="0.25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 x14ac:dyDescent="0.25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 x14ac:dyDescent="0.25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 x14ac:dyDescent="0.25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 x14ac:dyDescent="0.25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 x14ac:dyDescent="0.25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 x14ac:dyDescent="0.25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 x14ac:dyDescent="0.25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 x14ac:dyDescent="0.25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 x14ac:dyDescent="0.25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 x14ac:dyDescent="0.25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 x14ac:dyDescent="0.25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 x14ac:dyDescent="0.25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 x14ac:dyDescent="0.25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 x14ac:dyDescent="0.25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 x14ac:dyDescent="0.25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 x14ac:dyDescent="0.25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 x14ac:dyDescent="0.25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 x14ac:dyDescent="0.25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 x14ac:dyDescent="0.25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 x14ac:dyDescent="0.25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 x14ac:dyDescent="0.25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 x14ac:dyDescent="0.25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 x14ac:dyDescent="0.25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 x14ac:dyDescent="0.25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 x14ac:dyDescent="0.25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 x14ac:dyDescent="0.25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 x14ac:dyDescent="0.25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 x14ac:dyDescent="0.25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 x14ac:dyDescent="0.25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 x14ac:dyDescent="0.25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 x14ac:dyDescent="0.25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 x14ac:dyDescent="0.25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 x14ac:dyDescent="0.25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 x14ac:dyDescent="0.25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 x14ac:dyDescent="0.25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 x14ac:dyDescent="0.25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 x14ac:dyDescent="0.25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 x14ac:dyDescent="0.25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 x14ac:dyDescent="0.25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 x14ac:dyDescent="0.25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 x14ac:dyDescent="0.25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 x14ac:dyDescent="0.25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 x14ac:dyDescent="0.25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 x14ac:dyDescent="0.25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 x14ac:dyDescent="0.25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 x14ac:dyDescent="0.25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 x14ac:dyDescent="0.25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 x14ac:dyDescent="0.25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 x14ac:dyDescent="0.25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 x14ac:dyDescent="0.25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 x14ac:dyDescent="0.25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 x14ac:dyDescent="0.25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 x14ac:dyDescent="0.25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 x14ac:dyDescent="0.25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 x14ac:dyDescent="0.25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 x14ac:dyDescent="0.25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 x14ac:dyDescent="0.25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 x14ac:dyDescent="0.25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 x14ac:dyDescent="0.25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 x14ac:dyDescent="0.25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 x14ac:dyDescent="0.25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 x14ac:dyDescent="0.25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 x14ac:dyDescent="0.25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 x14ac:dyDescent="0.25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 x14ac:dyDescent="0.25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 x14ac:dyDescent="0.25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 x14ac:dyDescent="0.25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 x14ac:dyDescent="0.25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 x14ac:dyDescent="0.25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 x14ac:dyDescent="0.25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 x14ac:dyDescent="0.25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 x14ac:dyDescent="0.25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 x14ac:dyDescent="0.25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 x14ac:dyDescent="0.25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 x14ac:dyDescent="0.25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 x14ac:dyDescent="0.25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 x14ac:dyDescent="0.25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 x14ac:dyDescent="0.25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 x14ac:dyDescent="0.25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 x14ac:dyDescent="0.25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 x14ac:dyDescent="0.25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 x14ac:dyDescent="0.25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 x14ac:dyDescent="0.25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 x14ac:dyDescent="0.25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 x14ac:dyDescent="0.25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 x14ac:dyDescent="0.25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 x14ac:dyDescent="0.25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 x14ac:dyDescent="0.25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 x14ac:dyDescent="0.25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 x14ac:dyDescent="0.25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 x14ac:dyDescent="0.25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 x14ac:dyDescent="0.25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 x14ac:dyDescent="0.25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 x14ac:dyDescent="0.25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 x14ac:dyDescent="0.25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 x14ac:dyDescent="0.25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 x14ac:dyDescent="0.25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 x14ac:dyDescent="0.25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 x14ac:dyDescent="0.25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 x14ac:dyDescent="0.25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 x14ac:dyDescent="0.25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 x14ac:dyDescent="0.25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 x14ac:dyDescent="0.25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 x14ac:dyDescent="0.25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 x14ac:dyDescent="0.25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 x14ac:dyDescent="0.25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 x14ac:dyDescent="0.25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 x14ac:dyDescent="0.25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 x14ac:dyDescent="0.25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 x14ac:dyDescent="0.25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 x14ac:dyDescent="0.25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 x14ac:dyDescent="0.25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 x14ac:dyDescent="0.25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 x14ac:dyDescent="0.25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 x14ac:dyDescent="0.25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 x14ac:dyDescent="0.25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 x14ac:dyDescent="0.25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 x14ac:dyDescent="0.25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 x14ac:dyDescent="0.25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 x14ac:dyDescent="0.25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 x14ac:dyDescent="0.25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 x14ac:dyDescent="0.25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 x14ac:dyDescent="0.25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 x14ac:dyDescent="0.25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 x14ac:dyDescent="0.25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 x14ac:dyDescent="0.25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 x14ac:dyDescent="0.25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 x14ac:dyDescent="0.25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 x14ac:dyDescent="0.25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 x14ac:dyDescent="0.25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 x14ac:dyDescent="0.25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 x14ac:dyDescent="0.25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 x14ac:dyDescent="0.25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 x14ac:dyDescent="0.25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 x14ac:dyDescent="0.25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 x14ac:dyDescent="0.25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 x14ac:dyDescent="0.25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 x14ac:dyDescent="0.25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 x14ac:dyDescent="0.25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 x14ac:dyDescent="0.25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 x14ac:dyDescent="0.25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 x14ac:dyDescent="0.25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 x14ac:dyDescent="0.25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 x14ac:dyDescent="0.25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 x14ac:dyDescent="0.25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 x14ac:dyDescent="0.25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 x14ac:dyDescent="0.25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 x14ac:dyDescent="0.25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 x14ac:dyDescent="0.25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 x14ac:dyDescent="0.25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 x14ac:dyDescent="0.25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 x14ac:dyDescent="0.25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 x14ac:dyDescent="0.25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 x14ac:dyDescent="0.25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 x14ac:dyDescent="0.25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 x14ac:dyDescent="0.25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 x14ac:dyDescent="0.25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 x14ac:dyDescent="0.25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 x14ac:dyDescent="0.25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 x14ac:dyDescent="0.25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 x14ac:dyDescent="0.25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 x14ac:dyDescent="0.25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 x14ac:dyDescent="0.25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 x14ac:dyDescent="0.25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 x14ac:dyDescent="0.25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 x14ac:dyDescent="0.25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 x14ac:dyDescent="0.25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 x14ac:dyDescent="0.25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 x14ac:dyDescent="0.25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 x14ac:dyDescent="0.25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 x14ac:dyDescent="0.25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 x14ac:dyDescent="0.25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 x14ac:dyDescent="0.25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 x14ac:dyDescent="0.25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 x14ac:dyDescent="0.25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 x14ac:dyDescent="0.25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 x14ac:dyDescent="0.25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 x14ac:dyDescent="0.25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 x14ac:dyDescent="0.25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 x14ac:dyDescent="0.25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 x14ac:dyDescent="0.25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 x14ac:dyDescent="0.25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 x14ac:dyDescent="0.25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 x14ac:dyDescent="0.25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 x14ac:dyDescent="0.25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 x14ac:dyDescent="0.25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 x14ac:dyDescent="0.25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 x14ac:dyDescent="0.25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 x14ac:dyDescent="0.25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 x14ac:dyDescent="0.25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 x14ac:dyDescent="0.25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 x14ac:dyDescent="0.25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 x14ac:dyDescent="0.25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 x14ac:dyDescent="0.25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 x14ac:dyDescent="0.25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 x14ac:dyDescent="0.25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 x14ac:dyDescent="0.25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 x14ac:dyDescent="0.25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 x14ac:dyDescent="0.25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 x14ac:dyDescent="0.25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 x14ac:dyDescent="0.25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 x14ac:dyDescent="0.25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 x14ac:dyDescent="0.25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 x14ac:dyDescent="0.25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 x14ac:dyDescent="0.25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 x14ac:dyDescent="0.25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 x14ac:dyDescent="0.25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 x14ac:dyDescent="0.25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 x14ac:dyDescent="0.25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 x14ac:dyDescent="0.25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 x14ac:dyDescent="0.25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 x14ac:dyDescent="0.25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 x14ac:dyDescent="0.25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 x14ac:dyDescent="0.25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 x14ac:dyDescent="0.25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 x14ac:dyDescent="0.25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 x14ac:dyDescent="0.25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 x14ac:dyDescent="0.25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 x14ac:dyDescent="0.25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 x14ac:dyDescent="0.25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 x14ac:dyDescent="0.25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 x14ac:dyDescent="0.25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 x14ac:dyDescent="0.25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 x14ac:dyDescent="0.25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 x14ac:dyDescent="0.25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 x14ac:dyDescent="0.25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 x14ac:dyDescent="0.25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 x14ac:dyDescent="0.25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 x14ac:dyDescent="0.25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 x14ac:dyDescent="0.25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 x14ac:dyDescent="0.25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 x14ac:dyDescent="0.25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 x14ac:dyDescent="0.25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 x14ac:dyDescent="0.25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 x14ac:dyDescent="0.25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 x14ac:dyDescent="0.25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 x14ac:dyDescent="0.25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 x14ac:dyDescent="0.25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 x14ac:dyDescent="0.25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 x14ac:dyDescent="0.25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 x14ac:dyDescent="0.25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 x14ac:dyDescent="0.25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 x14ac:dyDescent="0.25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 x14ac:dyDescent="0.25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 x14ac:dyDescent="0.25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 x14ac:dyDescent="0.25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 x14ac:dyDescent="0.25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 x14ac:dyDescent="0.25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 x14ac:dyDescent="0.25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 x14ac:dyDescent="0.25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 x14ac:dyDescent="0.25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 x14ac:dyDescent="0.25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 x14ac:dyDescent="0.25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 x14ac:dyDescent="0.25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 x14ac:dyDescent="0.25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 x14ac:dyDescent="0.25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 x14ac:dyDescent="0.25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 x14ac:dyDescent="0.25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 x14ac:dyDescent="0.25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 x14ac:dyDescent="0.25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 x14ac:dyDescent="0.25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 x14ac:dyDescent="0.25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 x14ac:dyDescent="0.25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 x14ac:dyDescent="0.25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 x14ac:dyDescent="0.25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 x14ac:dyDescent="0.25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 x14ac:dyDescent="0.25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 x14ac:dyDescent="0.25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 x14ac:dyDescent="0.25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 x14ac:dyDescent="0.25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 x14ac:dyDescent="0.25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 x14ac:dyDescent="0.25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 x14ac:dyDescent="0.25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 x14ac:dyDescent="0.25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 x14ac:dyDescent="0.25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 x14ac:dyDescent="0.25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 x14ac:dyDescent="0.25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 x14ac:dyDescent="0.25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 x14ac:dyDescent="0.25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 x14ac:dyDescent="0.25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 x14ac:dyDescent="0.25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 x14ac:dyDescent="0.25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 x14ac:dyDescent="0.25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 x14ac:dyDescent="0.25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 x14ac:dyDescent="0.25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 x14ac:dyDescent="0.25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 x14ac:dyDescent="0.25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 x14ac:dyDescent="0.25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 x14ac:dyDescent="0.25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 x14ac:dyDescent="0.25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 x14ac:dyDescent="0.25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 x14ac:dyDescent="0.25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 x14ac:dyDescent="0.25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 x14ac:dyDescent="0.25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 x14ac:dyDescent="0.25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 x14ac:dyDescent="0.25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 x14ac:dyDescent="0.25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 x14ac:dyDescent="0.25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 x14ac:dyDescent="0.25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 x14ac:dyDescent="0.25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 x14ac:dyDescent="0.25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 x14ac:dyDescent="0.25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 x14ac:dyDescent="0.25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 x14ac:dyDescent="0.25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 x14ac:dyDescent="0.25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 x14ac:dyDescent="0.25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 x14ac:dyDescent="0.25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 x14ac:dyDescent="0.25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 x14ac:dyDescent="0.25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 x14ac:dyDescent="0.25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 x14ac:dyDescent="0.25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 x14ac:dyDescent="0.25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 x14ac:dyDescent="0.25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 x14ac:dyDescent="0.25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 x14ac:dyDescent="0.25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 x14ac:dyDescent="0.25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 x14ac:dyDescent="0.25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 x14ac:dyDescent="0.25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 x14ac:dyDescent="0.25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 x14ac:dyDescent="0.25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 x14ac:dyDescent="0.25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 x14ac:dyDescent="0.25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 x14ac:dyDescent="0.25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 x14ac:dyDescent="0.25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 x14ac:dyDescent="0.25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 x14ac:dyDescent="0.25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 x14ac:dyDescent="0.25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 x14ac:dyDescent="0.25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 x14ac:dyDescent="0.25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 x14ac:dyDescent="0.25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 x14ac:dyDescent="0.25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 x14ac:dyDescent="0.25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 x14ac:dyDescent="0.25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 x14ac:dyDescent="0.25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 x14ac:dyDescent="0.25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 x14ac:dyDescent="0.25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 x14ac:dyDescent="0.25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 x14ac:dyDescent="0.25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 x14ac:dyDescent="0.25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 x14ac:dyDescent="0.25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 x14ac:dyDescent="0.25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 x14ac:dyDescent="0.25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 x14ac:dyDescent="0.25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 x14ac:dyDescent="0.25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 x14ac:dyDescent="0.25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 x14ac:dyDescent="0.25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 x14ac:dyDescent="0.25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 x14ac:dyDescent="0.25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 x14ac:dyDescent="0.25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 x14ac:dyDescent="0.25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 x14ac:dyDescent="0.25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 x14ac:dyDescent="0.25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 x14ac:dyDescent="0.25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 x14ac:dyDescent="0.25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 x14ac:dyDescent="0.25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 x14ac:dyDescent="0.25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 x14ac:dyDescent="0.25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 x14ac:dyDescent="0.25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 x14ac:dyDescent="0.25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 x14ac:dyDescent="0.25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 x14ac:dyDescent="0.25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 x14ac:dyDescent="0.25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 x14ac:dyDescent="0.25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 x14ac:dyDescent="0.25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 x14ac:dyDescent="0.25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 x14ac:dyDescent="0.25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 x14ac:dyDescent="0.25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 x14ac:dyDescent="0.25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 x14ac:dyDescent="0.25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 x14ac:dyDescent="0.25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 x14ac:dyDescent="0.25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 x14ac:dyDescent="0.25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 x14ac:dyDescent="0.25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 x14ac:dyDescent="0.25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 x14ac:dyDescent="0.25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 x14ac:dyDescent="0.25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 x14ac:dyDescent="0.25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 x14ac:dyDescent="0.25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 x14ac:dyDescent="0.25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 x14ac:dyDescent="0.25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 x14ac:dyDescent="0.25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 x14ac:dyDescent="0.25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 x14ac:dyDescent="0.25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 x14ac:dyDescent="0.25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 x14ac:dyDescent="0.25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 x14ac:dyDescent="0.25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 x14ac:dyDescent="0.25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 x14ac:dyDescent="0.25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 x14ac:dyDescent="0.25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 x14ac:dyDescent="0.25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 x14ac:dyDescent="0.25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 x14ac:dyDescent="0.25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 x14ac:dyDescent="0.25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 x14ac:dyDescent="0.25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 x14ac:dyDescent="0.25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 x14ac:dyDescent="0.25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 x14ac:dyDescent="0.25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 x14ac:dyDescent="0.25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 x14ac:dyDescent="0.25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 x14ac:dyDescent="0.25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 x14ac:dyDescent="0.25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 x14ac:dyDescent="0.25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 x14ac:dyDescent="0.25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 x14ac:dyDescent="0.25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 x14ac:dyDescent="0.25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 x14ac:dyDescent="0.25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 x14ac:dyDescent="0.25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 x14ac:dyDescent="0.25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 x14ac:dyDescent="0.25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 x14ac:dyDescent="0.25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 x14ac:dyDescent="0.25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 x14ac:dyDescent="0.25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 x14ac:dyDescent="0.25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 x14ac:dyDescent="0.25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 x14ac:dyDescent="0.25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 x14ac:dyDescent="0.25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 x14ac:dyDescent="0.25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 x14ac:dyDescent="0.25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 x14ac:dyDescent="0.25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 x14ac:dyDescent="0.25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 x14ac:dyDescent="0.25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 x14ac:dyDescent="0.25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 x14ac:dyDescent="0.25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 x14ac:dyDescent="0.25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 x14ac:dyDescent="0.25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 x14ac:dyDescent="0.25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 x14ac:dyDescent="0.25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 x14ac:dyDescent="0.25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 x14ac:dyDescent="0.25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 x14ac:dyDescent="0.25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 x14ac:dyDescent="0.25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 x14ac:dyDescent="0.25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 x14ac:dyDescent="0.25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 x14ac:dyDescent="0.25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 x14ac:dyDescent="0.25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 x14ac:dyDescent="0.25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 x14ac:dyDescent="0.25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 x14ac:dyDescent="0.25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 x14ac:dyDescent="0.25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 x14ac:dyDescent="0.25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 x14ac:dyDescent="0.25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 x14ac:dyDescent="0.25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 x14ac:dyDescent="0.25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 x14ac:dyDescent="0.25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 x14ac:dyDescent="0.25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 x14ac:dyDescent="0.25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 x14ac:dyDescent="0.25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 x14ac:dyDescent="0.25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 x14ac:dyDescent="0.25">
      <c r="A537" s="1">
        <v>44434</v>
      </c>
      <c r="B537">
        <v>44435</v>
      </c>
      <c r="C537" s="4">
        <v>454878</v>
      </c>
      <c r="D537">
        <f t="shared" ref="D537:D553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 x14ac:dyDescent="0.25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 x14ac:dyDescent="0.25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 x14ac:dyDescent="0.25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 x14ac:dyDescent="0.25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 x14ac:dyDescent="0.25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 x14ac:dyDescent="0.25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 x14ac:dyDescent="0.25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 x14ac:dyDescent="0.25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 x14ac:dyDescent="0.25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 x14ac:dyDescent="0.25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 x14ac:dyDescent="0.25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 x14ac:dyDescent="0.25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0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 x14ac:dyDescent="0.25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 x14ac:dyDescent="0.25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 x14ac:dyDescent="0.25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 x14ac:dyDescent="0.25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 x14ac:dyDescent="0.25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 x14ac:dyDescent="0.25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 x14ac:dyDescent="0.25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 x14ac:dyDescent="0.25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 x14ac:dyDescent="0.25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 x14ac:dyDescent="0.25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 x14ac:dyDescent="0.25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 x14ac:dyDescent="0.25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 x14ac:dyDescent="0.25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 x14ac:dyDescent="0.25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 x14ac:dyDescent="0.25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 x14ac:dyDescent="0.25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 x14ac:dyDescent="0.25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 x14ac:dyDescent="0.25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 x14ac:dyDescent="0.25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 x14ac:dyDescent="0.25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 x14ac:dyDescent="0.25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 x14ac:dyDescent="0.25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 x14ac:dyDescent="0.25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 x14ac:dyDescent="0.25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 x14ac:dyDescent="0.25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 x14ac:dyDescent="0.25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 x14ac:dyDescent="0.25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 x14ac:dyDescent="0.25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 x14ac:dyDescent="0.25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 x14ac:dyDescent="0.25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 x14ac:dyDescent="0.25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 x14ac:dyDescent="0.25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 x14ac:dyDescent="0.25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 x14ac:dyDescent="0.25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 x14ac:dyDescent="0.25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 x14ac:dyDescent="0.25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 x14ac:dyDescent="0.25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 x14ac:dyDescent="0.25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 x14ac:dyDescent="0.25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 x14ac:dyDescent="0.25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 x14ac:dyDescent="0.25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 x14ac:dyDescent="0.25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 x14ac:dyDescent="0.25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 x14ac:dyDescent="0.25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 x14ac:dyDescent="0.25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 x14ac:dyDescent="0.25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 x14ac:dyDescent="0.25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 x14ac:dyDescent="0.25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 x14ac:dyDescent="0.25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37" si="891">AO598-AO597</f>
        <v>0</v>
      </c>
      <c r="AQ598">
        <f t="shared" ref="AQ598:AQ634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 x14ac:dyDescent="0.25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 x14ac:dyDescent="0.25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 x14ac:dyDescent="0.25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37" si="893">E601-E600</f>
        <v>1</v>
      </c>
      <c r="G601" s="4">
        <v>462900</v>
      </c>
      <c r="H601">
        <f t="shared" ref="H601:H637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13" si="895">IFERROR((BH601-BH600), 0)</f>
        <v>40</v>
      </c>
      <c r="BJ601" s="4">
        <v>178367</v>
      </c>
      <c r="BK601">
        <f t="shared" ref="BK601:BK613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 x14ac:dyDescent="0.25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13" si="905">V602-V601</f>
        <v>7412</v>
      </c>
      <c r="X602">
        <f t="shared" ref="X602:X613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13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13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13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13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13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13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13" si="934">IFERROR((BL602-BL601),0)</f>
        <v>38</v>
      </c>
      <c r="BN602" s="4">
        <v>51816</v>
      </c>
      <c r="BO602">
        <f t="shared" ref="BO602:BO613" si="935">IFERROR((BN602-BN601),0)</f>
        <v>23</v>
      </c>
      <c r="BP602" s="4">
        <v>21945</v>
      </c>
      <c r="BQ602">
        <f t="shared" ref="BQ602:BQ613" si="936">IFERROR((BP602-BP601),0)</f>
        <v>4</v>
      </c>
      <c r="BR602" s="8">
        <v>34</v>
      </c>
      <c r="BS602" s="15">
        <f t="shared" ref="BS602:BS613" si="937">IFERROR((BR602-BR601),0)</f>
        <v>0</v>
      </c>
      <c r="BT602" s="8">
        <v>335</v>
      </c>
      <c r="BU602" s="15">
        <f t="shared" ref="BU602:BU613" si="938">IFERROR((BT602-BT601),0)</f>
        <v>0</v>
      </c>
      <c r="BV602" s="8">
        <v>1539</v>
      </c>
      <c r="BW602" s="15">
        <f t="shared" ref="BW602:BW613" si="939">IFERROR((BV602-BV601),0)</f>
        <v>0</v>
      </c>
      <c r="BX602" s="8">
        <v>3452</v>
      </c>
      <c r="BY602" s="15">
        <f t="shared" ref="BY602:BY613" si="940">IFERROR((BX602-BX601),0)</f>
        <v>0</v>
      </c>
      <c r="BZ602" s="13">
        <v>1955</v>
      </c>
      <c r="CA602" s="16">
        <f t="shared" ref="CA602:CA613" si="941">IFERROR((BZ602-BZ601),0)</f>
        <v>0</v>
      </c>
    </row>
    <row r="603" spans="1:79" x14ac:dyDescent="0.25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 x14ac:dyDescent="0.25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 x14ac:dyDescent="0.25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 x14ac:dyDescent="0.25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 x14ac:dyDescent="0.25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 x14ac:dyDescent="0.25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 x14ac:dyDescent="0.25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 x14ac:dyDescent="0.25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 x14ac:dyDescent="0.25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 x14ac:dyDescent="0.25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 x14ac:dyDescent="0.25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 x14ac:dyDescent="0.25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 t="shared" ref="K614:K645" si="945">+IFERROR(E614/C614,"")</f>
        <v>1.5480947337774945E-2</v>
      </c>
      <c r="L614">
        <f t="shared" ref="L614:L645" si="946">+IFERROR(G614/C614,"")</f>
        <v>0.98118151400205067</v>
      </c>
      <c r="M614">
        <f t="shared" ref="M614:M645" si="947">+IFERROR(I614/C614,"")</f>
        <v>3.3375386601744296E-3</v>
      </c>
      <c r="N614">
        <f t="shared" ref="N614:N645" si="948">+IFERROR(D614/C614,"")</f>
        <v>2.088598782283619E-4</v>
      </c>
      <c r="O614">
        <f t="shared" ref="O614:O645" si="949">+IFERROR(F614/E614,"")</f>
        <v>0</v>
      </c>
      <c r="P614">
        <f t="shared" ref="P614:P645" si="950">+IFERROR(H614/G614,"")</f>
        <v>3.4187519620196006E-4</v>
      </c>
      <c r="Q614">
        <f t="shared" ref="Q614:Q645" si="951">+IFERROR(J614/I614,"")</f>
        <v>-3.7926675094816689E-2</v>
      </c>
      <c r="R614">
        <f t="shared" ref="R614:R645" si="952">+IFERROR(C614/3.974,"")</f>
        <v>119275.79265223956</v>
      </c>
      <c r="S614">
        <f t="shared" ref="S614:S645" si="953">+IFERROR(E614/3.974,"")</f>
        <v>1846.5022647206843</v>
      </c>
      <c r="T614">
        <f t="shared" ref="T614:T645" si="954">+IFERROR(G614/3.974,"")</f>
        <v>117031.20281831907</v>
      </c>
      <c r="U614">
        <f t="shared" ref="U614:U645" si="955">+IFERROR(I614/3.974,"")</f>
        <v>398.08756919979868</v>
      </c>
      <c r="V614" s="4">
        <v>4123363</v>
      </c>
      <c r="W614">
        <f t="shared" ref="W614:W645" si="956">V614-V613</f>
        <v>3520</v>
      </c>
      <c r="X614">
        <f t="shared" ref="X614:X645" si="957">IFERROR(W614-W613,0)</f>
        <v>-3228</v>
      </c>
      <c r="Y614" s="20">
        <f t="shared" ref="Y614:Y645" si="958">IFERROR(V614/3.974,0)</f>
        <v>1037585.0528434826</v>
      </c>
      <c r="Z614" s="4">
        <v>3645740</v>
      </c>
      <c r="AA614">
        <f t="shared" ref="AA614:AA645" si="959">Z614-Z613</f>
        <v>3349</v>
      </c>
      <c r="AB614" s="17">
        <f t="shared" ref="AB614:AB645" si="960">IFERROR(Z614/V614,0)</f>
        <v>0.88416663776630866</v>
      </c>
      <c r="AC614" s="16">
        <f t="shared" ref="AC614:AC645" si="961">IFERROR(AA614-AA613,0)</f>
        <v>-3214</v>
      </c>
      <c r="AD614">
        <f t="shared" ref="AD614:AD645" si="962">V614-Z614</f>
        <v>477623</v>
      </c>
      <c r="AE614">
        <f t="shared" ref="AE614:AE645" si="963">AD614-AD613</f>
        <v>171</v>
      </c>
      <c r="AF614" s="17">
        <f t="shared" ref="AF614:AF645" si="964">IFERROR(AD614/V614,0)</f>
        <v>0.11583336223369128</v>
      </c>
      <c r="AG614" s="16">
        <f t="shared" ref="AG614:AG645" si="965">IFERROR(AE614-AE613,0)</f>
        <v>-14</v>
      </c>
      <c r="AH614" s="20">
        <f t="shared" ref="AH614:AH645" si="966">IFERROR(AE614/W614,0)</f>
        <v>4.8579545454545452E-2</v>
      </c>
      <c r="AI614" s="20">
        <f t="shared" ref="AI614:AI645" si="967">IFERROR(AD614/3.974,0)</f>
        <v>120186.96527428283</v>
      </c>
      <c r="AJ614" s="4">
        <v>1374</v>
      </c>
      <c r="AK614">
        <f t="shared" ref="AK614:AK645" si="968">AJ614-AJ613</f>
        <v>-47</v>
      </c>
      <c r="AL614">
        <f t="shared" ref="AL614:AL645" si="969">IFERROR(AJ614/AJ613,0)-1</f>
        <v>-3.3075299085151277E-2</v>
      </c>
      <c r="AM614" s="20">
        <f t="shared" ref="AM614:AM645" si="970">IFERROR(AJ614/3.974,0)</f>
        <v>345.74735782586811</v>
      </c>
      <c r="AN614" s="20">
        <f t="shared" ref="AN614:AN645" si="971"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 t="shared" ref="AR614:AR645" si="972">IFERROR(AO614/3.974,0)</f>
        <v>19.375943633618519</v>
      </c>
      <c r="AS614" s="4">
        <v>103</v>
      </c>
      <c r="AT614">
        <f t="shared" ref="AT614:AT645" si="973">AS614-AS613</f>
        <v>-14</v>
      </c>
      <c r="AU614">
        <f t="shared" ref="AU614:AU645" si="974">IFERROR(AS614/AS613,0)-1</f>
        <v>-0.11965811965811968</v>
      </c>
      <c r="AV614" s="20">
        <f t="shared" ref="AV614:AV645" si="975">IFERROR(AS614/3.974,0)</f>
        <v>25.918470055359837</v>
      </c>
      <c r="AW614" s="30">
        <f t="shared" ref="AW614:AW645" si="976">IFERROR(AS614/C614," ")</f>
        <v>2.1729866118708359E-4</v>
      </c>
      <c r="AX614" s="4">
        <v>28</v>
      </c>
      <c r="AY614">
        <f t="shared" ref="AY614:AY645" si="977">AX614-AX613</f>
        <v>1</v>
      </c>
      <c r="AZ614">
        <f t="shared" ref="AZ614:AZ645" si="978">IFERROR(AX614/AX613,0)-1</f>
        <v>3.7037037037036979E-2</v>
      </c>
      <c r="BA614" s="20">
        <f t="shared" ref="BA614:BA645" si="979">IFERROR(AX614/3.974,0)</f>
        <v>7.0457976849521886</v>
      </c>
      <c r="BB614" s="30">
        <f t="shared" ref="BB614:BB645" si="980"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 t="shared" ref="BD614:BD645" si="981">IFERROR(BC614-BC613,0)</f>
        <v>-60</v>
      </c>
      <c r="BE614" s="30">
        <f t="shared" ref="BE614:BE645" si="982">IFERROR(BC614/BC613,0)-1</f>
        <v>-3.654080389768577E-2</v>
      </c>
      <c r="BF614" s="20">
        <f t="shared" ref="BF614:BF645" si="983">IFERROR(BC614/3.974,0)</f>
        <v>398.08756919979868</v>
      </c>
      <c r="BG614" s="20">
        <f t="shared" ref="BG614:BG645" si="984">IFERROR(BC614/C614," ")</f>
        <v>3.3375386601744296E-3</v>
      </c>
      <c r="BH614" s="26">
        <v>87873</v>
      </c>
      <c r="BI614">
        <f t="shared" ref="BI614:BI645" si="985">IFERROR((BH614-BH613), 0)</f>
        <v>10</v>
      </c>
      <c r="BJ614" s="4">
        <v>178890</v>
      </c>
      <c r="BK614">
        <f t="shared" ref="BK614:BK645" si="986">IFERROR((BJ614-BJ613),0)</f>
        <v>0</v>
      </c>
      <c r="BL614" s="4">
        <v>133221</v>
      </c>
      <c r="BM614">
        <f t="shared" ref="BM614:BM645" si="987">IFERROR((BL614-BL613),0)</f>
        <v>39</v>
      </c>
      <c r="BN614" s="4">
        <v>51999</v>
      </c>
      <c r="BO614">
        <f t="shared" ref="BO614:BO645" si="988">IFERROR((BN614-BN613),0)</f>
        <v>16</v>
      </c>
      <c r="BP614" s="4">
        <v>21986</v>
      </c>
      <c r="BQ614">
        <f t="shared" ref="BQ614:BQ645" si="989">IFERROR((BP614-BP613),0)</f>
        <v>1</v>
      </c>
      <c r="BR614" s="8">
        <v>35</v>
      </c>
      <c r="BS614" s="15">
        <f t="shared" ref="BS614:BS645" si="990">IFERROR((BR614-BR613),0)</f>
        <v>0</v>
      </c>
      <c r="BT614" s="8">
        <v>335</v>
      </c>
      <c r="BU614" s="15">
        <f t="shared" ref="BU614:BU645" si="991">IFERROR((BT614-BT613),0)</f>
        <v>0</v>
      </c>
      <c r="BV614" s="8">
        <v>1545</v>
      </c>
      <c r="BW614" s="15">
        <f t="shared" ref="BW614:BW645" si="992">IFERROR((BV614-BV613),0)</f>
        <v>0</v>
      </c>
      <c r="BX614" s="8">
        <v>3460</v>
      </c>
      <c r="BY614" s="15">
        <f t="shared" ref="BY614:BY645" si="993">IFERROR((BX614-BX613),0)</f>
        <v>0</v>
      </c>
      <c r="BZ614" s="13">
        <v>1963</v>
      </c>
      <c r="CA614" s="16">
        <f t="shared" ref="CA614:CA645" si="994">IFERROR((BZ614-BZ613),0)</f>
        <v>0</v>
      </c>
    </row>
    <row r="615" spans="1:79" x14ac:dyDescent="0.25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 t="shared" si="945"/>
        <v>1.5479797820049723E-2</v>
      </c>
      <c r="L615">
        <f t="shared" si="946"/>
        <v>0.98100925498333091</v>
      </c>
      <c r="M615">
        <f t="shared" si="947"/>
        <v>3.5109471966193692E-3</v>
      </c>
      <c r="N615">
        <f t="shared" si="948"/>
        <v>4.8288703184734864E-4</v>
      </c>
      <c r="O615">
        <f t="shared" si="949"/>
        <v>4.086636697997548E-4</v>
      </c>
      <c r="P615">
        <f t="shared" si="950"/>
        <v>3.0737815035735398E-4</v>
      </c>
      <c r="Q615">
        <f t="shared" si="951"/>
        <v>4.9849849849849852E-2</v>
      </c>
      <c r="R615">
        <f t="shared" si="952"/>
        <v>119333.4172118772</v>
      </c>
      <c r="S615">
        <f t="shared" si="953"/>
        <v>1847.2571716155007</v>
      </c>
      <c r="T615">
        <f t="shared" si="954"/>
        <v>117067.18671363864</v>
      </c>
      <c r="U615">
        <f t="shared" si="955"/>
        <v>418.97332662304979</v>
      </c>
      <c r="V615" s="4">
        <v>4129390</v>
      </c>
      <c r="W615">
        <f t="shared" si="956"/>
        <v>6027</v>
      </c>
      <c r="X615">
        <f t="shared" si="957"/>
        <v>2507</v>
      </c>
      <c r="Y615" s="20">
        <f t="shared" si="958"/>
        <v>1039101.6607951686</v>
      </c>
      <c r="Z615" s="4">
        <v>3651149</v>
      </c>
      <c r="AA615">
        <f t="shared" si="959"/>
        <v>5409</v>
      </c>
      <c r="AB615" s="17">
        <f t="shared" si="960"/>
        <v>0.88418604200620432</v>
      </c>
      <c r="AC615" s="16">
        <f t="shared" si="961"/>
        <v>2060</v>
      </c>
      <c r="AD615">
        <f t="shared" si="962"/>
        <v>478241</v>
      </c>
      <c r="AE615">
        <f t="shared" si="963"/>
        <v>618</v>
      </c>
      <c r="AF615" s="17">
        <f t="shared" si="964"/>
        <v>0.11581395799379569</v>
      </c>
      <c r="AG615" s="16">
        <f t="shared" si="965"/>
        <v>447</v>
      </c>
      <c r="AH615" s="20">
        <f t="shared" si="966"/>
        <v>0.10253857640617223</v>
      </c>
      <c r="AI615" s="20">
        <f t="shared" si="967"/>
        <v>120342.47609461499</v>
      </c>
      <c r="AJ615" s="4">
        <v>1461</v>
      </c>
      <c r="AK615">
        <f t="shared" si="968"/>
        <v>87</v>
      </c>
      <c r="AL615">
        <f t="shared" si="969"/>
        <v>6.3318777292576511E-2</v>
      </c>
      <c r="AM615" s="20">
        <f t="shared" si="970"/>
        <v>367.63965777554102</v>
      </c>
      <c r="AN615" s="20">
        <f t="shared" si="971"/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 t="shared" si="972"/>
        <v>19.124308002013084</v>
      </c>
      <c r="AS615" s="4">
        <v>102</v>
      </c>
      <c r="AT615">
        <f t="shared" si="973"/>
        <v>-1</v>
      </c>
      <c r="AU615">
        <f t="shared" si="974"/>
        <v>-9.7087378640776656E-3</v>
      </c>
      <c r="AV615" s="20">
        <f t="shared" si="975"/>
        <v>25.666834423754402</v>
      </c>
      <c r="AW615" s="30">
        <f t="shared" si="976"/>
        <v>2.1508505348659198E-4</v>
      </c>
      <c r="AX615" s="4">
        <v>26</v>
      </c>
      <c r="AY615">
        <f t="shared" si="977"/>
        <v>-2</v>
      </c>
      <c r="AZ615">
        <f t="shared" si="978"/>
        <v>-7.1428571428571397E-2</v>
      </c>
      <c r="BA615" s="20">
        <f t="shared" si="979"/>
        <v>6.5425264217413179</v>
      </c>
      <c r="BB615" s="30">
        <f t="shared" si="980"/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 t="shared" si="981"/>
        <v>83</v>
      </c>
      <c r="BE615" s="30">
        <f t="shared" si="982"/>
        <v>5.2465233881163087E-2</v>
      </c>
      <c r="BF615" s="20">
        <f t="shared" si="983"/>
        <v>418.97332662304979</v>
      </c>
      <c r="BG615" s="20">
        <f t="shared" si="984"/>
        <v>3.5109471966193692E-3</v>
      </c>
      <c r="BH615" s="26">
        <v>87919</v>
      </c>
      <c r="BI615">
        <f t="shared" si="985"/>
        <v>46</v>
      </c>
      <c r="BJ615" s="4">
        <v>179008</v>
      </c>
      <c r="BK615">
        <f t="shared" si="986"/>
        <v>118</v>
      </c>
      <c r="BL615" s="4">
        <v>133287</v>
      </c>
      <c r="BM615">
        <f t="shared" si="987"/>
        <v>66</v>
      </c>
      <c r="BN615" s="4">
        <v>52027</v>
      </c>
      <c r="BO615">
        <f t="shared" si="988"/>
        <v>28</v>
      </c>
      <c r="BP615" s="4">
        <v>21990</v>
      </c>
      <c r="BQ615">
        <f t="shared" si="989"/>
        <v>4</v>
      </c>
      <c r="BR615" s="8">
        <v>35</v>
      </c>
      <c r="BS615" s="15">
        <f t="shared" si="990"/>
        <v>0</v>
      </c>
      <c r="BT615" s="8">
        <v>335</v>
      </c>
      <c r="BU615" s="15">
        <f t="shared" si="991"/>
        <v>0</v>
      </c>
      <c r="BV615" s="8">
        <v>1545</v>
      </c>
      <c r="BW615" s="15">
        <f t="shared" si="992"/>
        <v>0</v>
      </c>
      <c r="BX615" s="8">
        <v>3462</v>
      </c>
      <c r="BY615" s="15">
        <f t="shared" si="993"/>
        <v>2</v>
      </c>
      <c r="BZ615" s="13">
        <v>1964</v>
      </c>
      <c r="CA615" s="16">
        <f t="shared" si="994"/>
        <v>1</v>
      </c>
    </row>
    <row r="616" spans="1:79" x14ac:dyDescent="0.25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 t="shared" si="945"/>
        <v>1.5472554710371733E-2</v>
      </c>
      <c r="L616">
        <f t="shared" si="946"/>
        <v>0.98082634107066458</v>
      </c>
      <c r="M616">
        <f t="shared" si="947"/>
        <v>3.7011042189637328E-3</v>
      </c>
      <c r="N616">
        <f t="shared" si="948"/>
        <v>4.6790725319473161E-4</v>
      </c>
      <c r="O616">
        <f t="shared" si="949"/>
        <v>0</v>
      </c>
      <c r="P616">
        <f t="shared" si="950"/>
        <v>2.8150491236816547E-4</v>
      </c>
      <c r="Q616">
        <f t="shared" si="951"/>
        <v>5.1822323462414575E-2</v>
      </c>
      <c r="R616">
        <f t="shared" si="952"/>
        <v>119389.2803220936</v>
      </c>
      <c r="S616">
        <f t="shared" si="953"/>
        <v>1847.2571716155007</v>
      </c>
      <c r="T616">
        <f t="shared" si="954"/>
        <v>117100.15098137896</v>
      </c>
      <c r="U616">
        <f t="shared" si="955"/>
        <v>441.8721690991444</v>
      </c>
      <c r="V616" s="4">
        <v>4135921</v>
      </c>
      <c r="W616">
        <f t="shared" si="956"/>
        <v>6531</v>
      </c>
      <c r="X616">
        <f t="shared" si="957"/>
        <v>504</v>
      </c>
      <c r="Y616" s="20">
        <f t="shared" si="958"/>
        <v>1040745.0931051837</v>
      </c>
      <c r="Z616" s="4">
        <v>3657919</v>
      </c>
      <c r="AA616">
        <f t="shared" si="959"/>
        <v>6770</v>
      </c>
      <c r="AB616" s="17">
        <f t="shared" si="960"/>
        <v>0.88442670931093703</v>
      </c>
      <c r="AC616" s="16">
        <f t="shared" si="961"/>
        <v>1361</v>
      </c>
      <c r="AD616">
        <f t="shared" si="962"/>
        <v>478002</v>
      </c>
      <c r="AE616">
        <f t="shared" si="963"/>
        <v>-239</v>
      </c>
      <c r="AF616" s="17">
        <f t="shared" si="964"/>
        <v>0.11557329068906297</v>
      </c>
      <c r="AG616" s="16">
        <f t="shared" si="965"/>
        <v>-857</v>
      </c>
      <c r="AH616" s="20">
        <f t="shared" si="966"/>
        <v>-3.6594702189557494E-2</v>
      </c>
      <c r="AI616" s="20">
        <f t="shared" si="967"/>
        <v>120282.33517866129</v>
      </c>
      <c r="AJ616" s="4">
        <v>1547</v>
      </c>
      <c r="AK616">
        <f t="shared" si="968"/>
        <v>86</v>
      </c>
      <c r="AL616">
        <f t="shared" si="969"/>
        <v>5.8863791923340125E-2</v>
      </c>
      <c r="AM616" s="20">
        <f t="shared" si="970"/>
        <v>389.28032209360845</v>
      </c>
      <c r="AN616" s="20">
        <f t="shared" si="971"/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 t="shared" si="972"/>
        <v>20.382486160040262</v>
      </c>
      <c r="AS616" s="4">
        <v>103</v>
      </c>
      <c r="AT616">
        <f t="shared" si="973"/>
        <v>1</v>
      </c>
      <c r="AU616">
        <f t="shared" si="974"/>
        <v>9.8039215686274161E-3</v>
      </c>
      <c r="AV616" s="20">
        <f t="shared" si="975"/>
        <v>25.918470055359837</v>
      </c>
      <c r="AW616" s="30">
        <f t="shared" si="976"/>
        <v>2.1709210395971782E-4</v>
      </c>
      <c r="AX616" s="4">
        <v>25</v>
      </c>
      <c r="AY616">
        <f t="shared" si="977"/>
        <v>-1</v>
      </c>
      <c r="AZ616">
        <f t="shared" si="978"/>
        <v>-3.8461538461538436E-2</v>
      </c>
      <c r="BA616" s="20">
        <f t="shared" si="979"/>
        <v>6.290890790135883</v>
      </c>
      <c r="BB616" s="30">
        <f t="shared" si="980"/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 t="shared" si="981"/>
        <v>91</v>
      </c>
      <c r="BE616" s="30">
        <f t="shared" si="982"/>
        <v>5.4654654654654689E-2</v>
      </c>
      <c r="BF616" s="20">
        <f t="shared" si="983"/>
        <v>441.8721690991444</v>
      </c>
      <c r="BG616" s="20">
        <f t="shared" si="984"/>
        <v>3.7011042189637328E-3</v>
      </c>
      <c r="BH616" s="26">
        <v>87961</v>
      </c>
      <c r="BI616">
        <f t="shared" si="985"/>
        <v>42</v>
      </c>
      <c r="BJ616" s="4">
        <v>179082</v>
      </c>
      <c r="BK616">
        <f t="shared" si="986"/>
        <v>74</v>
      </c>
      <c r="BL616" s="4">
        <v>133367</v>
      </c>
      <c r="BM616">
        <f t="shared" si="987"/>
        <v>80</v>
      </c>
      <c r="BN616" s="4">
        <v>52048</v>
      </c>
      <c r="BO616">
        <f t="shared" si="988"/>
        <v>21</v>
      </c>
      <c r="BP616" s="4">
        <v>21995</v>
      </c>
      <c r="BQ616">
        <f t="shared" si="989"/>
        <v>5</v>
      </c>
      <c r="BR616" s="8">
        <v>35</v>
      </c>
      <c r="BS616" s="15">
        <f t="shared" si="990"/>
        <v>0</v>
      </c>
      <c r="BT616" s="8">
        <v>335</v>
      </c>
      <c r="BU616" s="15">
        <f t="shared" si="991"/>
        <v>0</v>
      </c>
      <c r="BV616" s="8">
        <v>1545</v>
      </c>
      <c r="BW616" s="15">
        <f t="shared" si="992"/>
        <v>0</v>
      </c>
      <c r="BX616" s="8">
        <v>3462</v>
      </c>
      <c r="BY616" s="15">
        <f t="shared" si="993"/>
        <v>0</v>
      </c>
      <c r="BZ616" s="13">
        <v>1964</v>
      </c>
      <c r="CA616" s="16">
        <f t="shared" si="994"/>
        <v>0</v>
      </c>
    </row>
    <row r="617" spans="1:79" x14ac:dyDescent="0.25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 t="shared" si="945"/>
        <v>1.5471291830744952E-2</v>
      </c>
      <c r="L617">
        <f t="shared" si="946"/>
        <v>0.98072567374810637</v>
      </c>
      <c r="M617">
        <f t="shared" si="947"/>
        <v>3.803034421148664E-3</v>
      </c>
      <c r="N617">
        <f t="shared" si="948"/>
        <v>3.5396663864430779E-4</v>
      </c>
      <c r="O617">
        <f t="shared" si="949"/>
        <v>2.7236824186299875E-4</v>
      </c>
      <c r="P617">
        <f t="shared" si="950"/>
        <v>2.5135722157891007E-4</v>
      </c>
      <c r="Q617">
        <f t="shared" si="951"/>
        <v>2.7146814404432132E-2</v>
      </c>
      <c r="R617">
        <f t="shared" si="952"/>
        <v>119431.55510820332</v>
      </c>
      <c r="S617">
        <f t="shared" si="953"/>
        <v>1847.7604428787115</v>
      </c>
      <c r="T617">
        <f t="shared" si="954"/>
        <v>117129.5923502768</v>
      </c>
      <c r="U617">
        <f t="shared" si="955"/>
        <v>454.20231504781077</v>
      </c>
      <c r="V617" s="4">
        <v>4140481</v>
      </c>
      <c r="W617">
        <f t="shared" si="956"/>
        <v>4560</v>
      </c>
      <c r="X617">
        <f t="shared" si="957"/>
        <v>-1971</v>
      </c>
      <c r="Y617" s="20">
        <f t="shared" si="958"/>
        <v>1041892.5515853044</v>
      </c>
      <c r="Z617" s="4">
        <v>3662311</v>
      </c>
      <c r="AA617">
        <f t="shared" si="959"/>
        <v>4392</v>
      </c>
      <c r="AB617" s="17">
        <f t="shared" si="960"/>
        <v>0.88451341764398872</v>
      </c>
      <c r="AC617" s="16">
        <f t="shared" si="961"/>
        <v>-2378</v>
      </c>
      <c r="AD617">
        <f t="shared" si="962"/>
        <v>478170</v>
      </c>
      <c r="AE617">
        <f t="shared" si="963"/>
        <v>168</v>
      </c>
      <c r="AF617" s="17">
        <f t="shared" si="964"/>
        <v>0.11548658235601129</v>
      </c>
      <c r="AG617" s="16">
        <f t="shared" si="965"/>
        <v>407</v>
      </c>
      <c r="AH617" s="20">
        <f t="shared" si="966"/>
        <v>3.6842105263157891E-2</v>
      </c>
      <c r="AI617" s="20">
        <f t="shared" si="967"/>
        <v>120324.60996477101</v>
      </c>
      <c r="AJ617" s="4">
        <v>1597</v>
      </c>
      <c r="AK617">
        <f t="shared" si="968"/>
        <v>50</v>
      </c>
      <c r="AL617">
        <f t="shared" si="969"/>
        <v>3.2320620555914781E-2</v>
      </c>
      <c r="AM617" s="20">
        <f t="shared" si="970"/>
        <v>401.8621036738802</v>
      </c>
      <c r="AN617" s="20">
        <f t="shared" si="971"/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 t="shared" si="972"/>
        <v>19.124308002013084</v>
      </c>
      <c r="AS617" s="4">
        <v>111</v>
      </c>
      <c r="AT617">
        <f t="shared" si="973"/>
        <v>8</v>
      </c>
      <c r="AU617">
        <f t="shared" si="974"/>
        <v>7.7669902912621325E-2</v>
      </c>
      <c r="AV617" s="20">
        <f t="shared" si="975"/>
        <v>27.93155510820332</v>
      </c>
      <c r="AW617" s="30">
        <f t="shared" si="976"/>
        <v>2.3387081481856051E-4</v>
      </c>
      <c r="AX617" s="4">
        <v>21</v>
      </c>
      <c r="AY617">
        <f t="shared" si="977"/>
        <v>-4</v>
      </c>
      <c r="AZ617">
        <f t="shared" si="978"/>
        <v>-0.16000000000000003</v>
      </c>
      <c r="BA617" s="20">
        <f t="shared" si="979"/>
        <v>5.2843482637141417</v>
      </c>
      <c r="BB617" s="30">
        <f t="shared" si="980"/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 t="shared" si="981"/>
        <v>49</v>
      </c>
      <c r="BE617" s="30">
        <f t="shared" si="982"/>
        <v>2.7904328018223179E-2</v>
      </c>
      <c r="BF617" s="20">
        <f t="shared" si="983"/>
        <v>454.20231504781077</v>
      </c>
      <c r="BG617" s="20">
        <f t="shared" si="984"/>
        <v>3.803034421148664E-3</v>
      </c>
      <c r="BH617" s="26">
        <v>88002</v>
      </c>
      <c r="BI617">
        <f t="shared" si="985"/>
        <v>41</v>
      </c>
      <c r="BJ617" s="4">
        <v>179135</v>
      </c>
      <c r="BK617">
        <f t="shared" si="986"/>
        <v>53</v>
      </c>
      <c r="BL617" s="4">
        <v>133414</v>
      </c>
      <c r="BM617">
        <f t="shared" si="987"/>
        <v>47</v>
      </c>
      <c r="BN617" s="4">
        <v>52071</v>
      </c>
      <c r="BO617">
        <f t="shared" si="988"/>
        <v>23</v>
      </c>
      <c r="BP617" s="4">
        <v>21999</v>
      </c>
      <c r="BQ617">
        <f t="shared" si="989"/>
        <v>4</v>
      </c>
      <c r="BR617" s="8">
        <v>35</v>
      </c>
      <c r="BS617" s="15">
        <f t="shared" si="990"/>
        <v>0</v>
      </c>
      <c r="BT617" s="8">
        <v>335</v>
      </c>
      <c r="BU617" s="15">
        <f t="shared" si="991"/>
        <v>0</v>
      </c>
      <c r="BV617" s="8">
        <v>1545</v>
      </c>
      <c r="BW617" s="15">
        <f t="shared" si="992"/>
        <v>0</v>
      </c>
      <c r="BX617" s="8">
        <v>3463</v>
      </c>
      <c r="BY617" s="15">
        <f t="shared" si="993"/>
        <v>1</v>
      </c>
      <c r="BZ617" s="13">
        <v>1965</v>
      </c>
      <c r="CA617" s="16">
        <f t="shared" si="994"/>
        <v>1</v>
      </c>
    </row>
    <row r="618" spans="1:79" x14ac:dyDescent="0.25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 t="shared" si="945"/>
        <v>1.5473895963010943E-2</v>
      </c>
      <c r="L618">
        <f t="shared" si="946"/>
        <v>0.98063340600545568</v>
      </c>
      <c r="M618">
        <f t="shared" si="947"/>
        <v>3.8926980315333818E-3</v>
      </c>
      <c r="N618">
        <f t="shared" si="948"/>
        <v>2.4013396947770863E-4</v>
      </c>
      <c r="O618">
        <f t="shared" si="949"/>
        <v>4.0838551592703513E-4</v>
      </c>
      <c r="P618">
        <f t="shared" si="950"/>
        <v>1.460666192666167E-4</v>
      </c>
      <c r="Q618">
        <f t="shared" si="951"/>
        <v>2.3268398268398268E-2</v>
      </c>
      <c r="R618">
        <f t="shared" si="952"/>
        <v>119460.24157020633</v>
      </c>
      <c r="S618">
        <f t="shared" si="953"/>
        <v>1848.5153497735278</v>
      </c>
      <c r="T618">
        <f t="shared" si="954"/>
        <v>117146.70357322597</v>
      </c>
      <c r="U618">
        <f t="shared" si="955"/>
        <v>465.02264720684445</v>
      </c>
      <c r="V618" s="4">
        <v>4143540</v>
      </c>
      <c r="W618">
        <f t="shared" si="956"/>
        <v>3059</v>
      </c>
      <c r="X618">
        <f t="shared" si="957"/>
        <v>-1501</v>
      </c>
      <c r="Y618" s="20">
        <f t="shared" si="958"/>
        <v>1042662.3049823855</v>
      </c>
      <c r="Z618" s="4">
        <v>3665256</v>
      </c>
      <c r="AA618">
        <f t="shared" si="959"/>
        <v>2945</v>
      </c>
      <c r="AB618" s="17">
        <f t="shared" si="960"/>
        <v>0.88457116378748601</v>
      </c>
      <c r="AC618" s="16">
        <f t="shared" si="961"/>
        <v>-1447</v>
      </c>
      <c r="AD618">
        <f t="shared" si="962"/>
        <v>478284</v>
      </c>
      <c r="AE618">
        <f t="shared" si="963"/>
        <v>114</v>
      </c>
      <c r="AF618" s="17">
        <f t="shared" si="964"/>
        <v>0.11542883621251394</v>
      </c>
      <c r="AG618" s="16">
        <f t="shared" si="965"/>
        <v>-54</v>
      </c>
      <c r="AH618" s="20">
        <f t="shared" si="966"/>
        <v>3.7267080745341616E-2</v>
      </c>
      <c r="AI618" s="20">
        <f t="shared" si="967"/>
        <v>120353.29642677403</v>
      </c>
      <c r="AJ618" s="4">
        <v>1640</v>
      </c>
      <c r="AK618">
        <f t="shared" si="968"/>
        <v>43</v>
      </c>
      <c r="AL618">
        <f t="shared" si="969"/>
        <v>2.6925485284909234E-2</v>
      </c>
      <c r="AM618" s="20">
        <f t="shared" si="970"/>
        <v>412.68243583291394</v>
      </c>
      <c r="AN618" s="20">
        <f t="shared" si="971"/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 t="shared" si="972"/>
        <v>18.872672370407649</v>
      </c>
      <c r="AS618" s="4">
        <v>111</v>
      </c>
      <c r="AT618">
        <f t="shared" si="973"/>
        <v>0</v>
      </c>
      <c r="AU618">
        <f t="shared" si="974"/>
        <v>0</v>
      </c>
      <c r="AV618" s="20">
        <f t="shared" si="975"/>
        <v>27.93155510820332</v>
      </c>
      <c r="AW618" s="30">
        <f t="shared" si="976"/>
        <v>2.3381465449145313E-4</v>
      </c>
      <c r="AX618" s="4">
        <v>22</v>
      </c>
      <c r="AY618">
        <f t="shared" si="977"/>
        <v>1</v>
      </c>
      <c r="AZ618">
        <f t="shared" si="978"/>
        <v>4.7619047619047672E-2</v>
      </c>
      <c r="BA618" s="20">
        <f t="shared" si="979"/>
        <v>5.5359838953195766</v>
      </c>
      <c r="BB618" s="30">
        <f t="shared" si="980"/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 t="shared" si="981"/>
        <v>43</v>
      </c>
      <c r="BE618" s="30">
        <f t="shared" si="982"/>
        <v>2.3822714681440482E-2</v>
      </c>
      <c r="BF618" s="20">
        <f t="shared" si="983"/>
        <v>465.02264720684445</v>
      </c>
      <c r="BG618" s="20">
        <f t="shared" si="984"/>
        <v>3.8926980315333818E-3</v>
      </c>
      <c r="BH618" s="26">
        <v>88029</v>
      </c>
      <c r="BI618">
        <f t="shared" si="985"/>
        <v>27</v>
      </c>
      <c r="BJ618" s="4">
        <v>179168</v>
      </c>
      <c r="BK618">
        <f t="shared" si="986"/>
        <v>33</v>
      </c>
      <c r="BL618" s="4">
        <v>133455</v>
      </c>
      <c r="BM618">
        <f t="shared" si="987"/>
        <v>41</v>
      </c>
      <c r="BN618" s="4">
        <v>52082</v>
      </c>
      <c r="BO618">
        <f t="shared" si="988"/>
        <v>11</v>
      </c>
      <c r="BP618" s="4">
        <v>22001</v>
      </c>
      <c r="BQ618">
        <f t="shared" si="989"/>
        <v>2</v>
      </c>
      <c r="BR618" s="8">
        <v>35</v>
      </c>
      <c r="BS618" s="15">
        <f t="shared" si="990"/>
        <v>0</v>
      </c>
      <c r="BT618" s="8">
        <v>335</v>
      </c>
      <c r="BU618" s="15">
        <f t="shared" si="991"/>
        <v>0</v>
      </c>
      <c r="BV618" s="8">
        <v>1546</v>
      </c>
      <c r="BW618" s="15">
        <f t="shared" si="992"/>
        <v>1</v>
      </c>
      <c r="BX618" s="8">
        <v>3463</v>
      </c>
      <c r="BY618" s="15">
        <f t="shared" si="993"/>
        <v>0</v>
      </c>
      <c r="BZ618" s="13">
        <v>1967</v>
      </c>
      <c r="CA618" s="16">
        <f t="shared" si="994"/>
        <v>2</v>
      </c>
    </row>
    <row r="619" spans="1:79" x14ac:dyDescent="0.25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 t="shared" si="945"/>
        <v>1.5471818886231175E-2</v>
      </c>
      <c r="L619">
        <f t="shared" si="946"/>
        <v>0.98048967422430344</v>
      </c>
      <c r="M619">
        <f t="shared" si="947"/>
        <v>4.0385068894653502E-3</v>
      </c>
      <c r="N619">
        <f t="shared" si="948"/>
        <v>4.0637738773035073E-4</v>
      </c>
      <c r="O619">
        <f t="shared" si="949"/>
        <v>2.7218290691344586E-4</v>
      </c>
      <c r="P619">
        <f t="shared" si="950"/>
        <v>2.5984512371634362E-4</v>
      </c>
      <c r="Q619">
        <f t="shared" si="951"/>
        <v>3.6496350364963501E-2</v>
      </c>
      <c r="R619">
        <f t="shared" si="952"/>
        <v>119508.80724710619</v>
      </c>
      <c r="S619">
        <f t="shared" si="953"/>
        <v>1849.0186210367388</v>
      </c>
      <c r="T619">
        <f t="shared" si="954"/>
        <v>117177.15148465023</v>
      </c>
      <c r="U619">
        <f t="shared" si="955"/>
        <v>482.63714141922492</v>
      </c>
      <c r="V619" s="4">
        <v>4150936</v>
      </c>
      <c r="W619">
        <f t="shared" si="956"/>
        <v>7396</v>
      </c>
      <c r="X619">
        <f t="shared" si="957"/>
        <v>4337</v>
      </c>
      <c r="Y619" s="20">
        <f t="shared" si="958"/>
        <v>1044523.4021137393</v>
      </c>
      <c r="Z619" s="4">
        <v>3672459</v>
      </c>
      <c r="AA619">
        <f t="shared" si="959"/>
        <v>7203</v>
      </c>
      <c r="AB619" s="17">
        <f t="shared" si="960"/>
        <v>0.88473033551950697</v>
      </c>
      <c r="AC619" s="16">
        <f t="shared" si="961"/>
        <v>4258</v>
      </c>
      <c r="AD619">
        <f t="shared" si="962"/>
        <v>478477</v>
      </c>
      <c r="AE619">
        <f t="shared" si="963"/>
        <v>193</v>
      </c>
      <c r="AF619" s="17">
        <f t="shared" si="964"/>
        <v>0.11526966448049307</v>
      </c>
      <c r="AG619" s="16">
        <f t="shared" si="965"/>
        <v>79</v>
      </c>
      <c r="AH619" s="20">
        <f t="shared" si="966"/>
        <v>2.6095186587344509E-2</v>
      </c>
      <c r="AI619" s="20">
        <f t="shared" si="967"/>
        <v>120401.86210367388</v>
      </c>
      <c r="AJ619" s="4">
        <v>1704</v>
      </c>
      <c r="AK619">
        <f t="shared" si="968"/>
        <v>64</v>
      </c>
      <c r="AL619">
        <f t="shared" si="969"/>
        <v>3.9024390243902474E-2</v>
      </c>
      <c r="AM619" s="20">
        <f t="shared" si="970"/>
        <v>428.78711625566177</v>
      </c>
      <c r="AN619" s="20">
        <f t="shared" si="971"/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 t="shared" si="972"/>
        <v>20.130850528434827</v>
      </c>
      <c r="AS619" s="4">
        <v>112</v>
      </c>
      <c r="AT619">
        <f t="shared" si="973"/>
        <v>1</v>
      </c>
      <c r="AU619">
        <f t="shared" si="974"/>
        <v>9.009009009008917E-3</v>
      </c>
      <c r="AV619" s="20">
        <f t="shared" si="975"/>
        <v>28.183190739808754</v>
      </c>
      <c r="AW619" s="30">
        <f t="shared" si="976"/>
        <v>2.3582521982279419E-4</v>
      </c>
      <c r="AX619" s="4">
        <v>22</v>
      </c>
      <c r="AY619">
        <f t="shared" si="977"/>
        <v>0</v>
      </c>
      <c r="AZ619">
        <f t="shared" si="978"/>
        <v>0</v>
      </c>
      <c r="BA619" s="20">
        <f t="shared" si="979"/>
        <v>5.5359838953195766</v>
      </c>
      <c r="BB619" s="30">
        <f t="shared" si="980"/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 t="shared" si="981"/>
        <v>70</v>
      </c>
      <c r="BE619" s="30">
        <f t="shared" si="982"/>
        <v>3.7878787878787845E-2</v>
      </c>
      <c r="BF619" s="20">
        <f t="shared" si="983"/>
        <v>482.63714141922492</v>
      </c>
      <c r="BG619" s="20">
        <f t="shared" si="984"/>
        <v>4.0385068894653502E-3</v>
      </c>
      <c r="BH619" s="26">
        <v>88066</v>
      </c>
      <c r="BI619">
        <f t="shared" si="985"/>
        <v>37</v>
      </c>
      <c r="BJ619" s="4">
        <v>179229</v>
      </c>
      <c r="BK619">
        <f t="shared" si="986"/>
        <v>61</v>
      </c>
      <c r="BL619" s="4">
        <v>133519</v>
      </c>
      <c r="BM619">
        <f t="shared" si="987"/>
        <v>64</v>
      </c>
      <c r="BN619" s="4">
        <v>52107</v>
      </c>
      <c r="BO619">
        <f t="shared" si="988"/>
        <v>25</v>
      </c>
      <c r="BP619" s="4">
        <v>22007</v>
      </c>
      <c r="BQ619">
        <f t="shared" si="989"/>
        <v>6</v>
      </c>
      <c r="BR619" s="8">
        <v>35</v>
      </c>
      <c r="BS619" s="15">
        <f t="shared" si="990"/>
        <v>0</v>
      </c>
      <c r="BT619" s="8">
        <v>335</v>
      </c>
      <c r="BU619" s="15">
        <f t="shared" si="991"/>
        <v>0</v>
      </c>
      <c r="BV619" s="8">
        <v>1546</v>
      </c>
      <c r="BW619" s="15">
        <f t="shared" si="992"/>
        <v>0</v>
      </c>
      <c r="BX619" s="8">
        <v>3464</v>
      </c>
      <c r="BY619" s="15">
        <f t="shared" si="993"/>
        <v>1</v>
      </c>
      <c r="BZ619" s="13">
        <v>1968</v>
      </c>
      <c r="CA619" s="16">
        <f t="shared" si="994"/>
        <v>1</v>
      </c>
    </row>
    <row r="620" spans="1:79" x14ac:dyDescent="0.25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 t="shared" si="945"/>
        <v>1.5466173926585657E-2</v>
      </c>
      <c r="L620">
        <f t="shared" si="946"/>
        <v>0.97974392107179387</v>
      </c>
      <c r="M620">
        <f t="shared" si="947"/>
        <v>4.7899050016204864E-3</v>
      </c>
      <c r="N620">
        <f t="shared" si="948"/>
        <v>5.0087758804291552E-4</v>
      </c>
      <c r="O620">
        <f t="shared" si="949"/>
        <v>1.3607293509320997E-4</v>
      </c>
      <c r="P620">
        <f t="shared" si="950"/>
        <v>-2.5991266075383262E-4</v>
      </c>
      <c r="Q620">
        <f t="shared" si="951"/>
        <v>0.15729349736379614</v>
      </c>
      <c r="R620">
        <f t="shared" si="952"/>
        <v>119568.69652742828</v>
      </c>
      <c r="S620">
        <f t="shared" si="953"/>
        <v>1849.2702566683442</v>
      </c>
      <c r="T620">
        <f t="shared" si="954"/>
        <v>117146.70357322597</v>
      </c>
      <c r="U620">
        <f t="shared" si="955"/>
        <v>572.72269753397075</v>
      </c>
      <c r="V620" s="4">
        <v>4159031</v>
      </c>
      <c r="W620">
        <f t="shared" si="956"/>
        <v>8095</v>
      </c>
      <c r="X620">
        <f t="shared" si="957"/>
        <v>699</v>
      </c>
      <c r="Y620" s="20">
        <f t="shared" si="958"/>
        <v>1046560.3925515852</v>
      </c>
      <c r="Z620" s="4">
        <v>3680316</v>
      </c>
      <c r="AA620">
        <f t="shared" si="959"/>
        <v>7857</v>
      </c>
      <c r="AB620" s="17">
        <f t="shared" si="960"/>
        <v>0.8848974677034146</v>
      </c>
      <c r="AC620" s="16">
        <f t="shared" si="961"/>
        <v>654</v>
      </c>
      <c r="AD620">
        <f t="shared" si="962"/>
        <v>478715</v>
      </c>
      <c r="AE620">
        <f t="shared" si="963"/>
        <v>238</v>
      </c>
      <c r="AF620" s="17">
        <f t="shared" si="964"/>
        <v>0.11510253229658543</v>
      </c>
      <c r="AG620" s="16">
        <f t="shared" si="965"/>
        <v>45</v>
      </c>
      <c r="AH620" s="20">
        <f t="shared" si="966"/>
        <v>2.9400864731315628E-2</v>
      </c>
      <c r="AI620" s="20">
        <f t="shared" si="967"/>
        <v>120461.75138399597</v>
      </c>
      <c r="AJ620" s="4">
        <v>1799</v>
      </c>
      <c r="AK620">
        <f t="shared" si="968"/>
        <v>95</v>
      </c>
      <c r="AL620">
        <f t="shared" si="969"/>
        <v>5.5751173708920243E-2</v>
      </c>
      <c r="AM620" s="20">
        <f t="shared" si="970"/>
        <v>452.69250125817814</v>
      </c>
      <c r="AN620" s="20">
        <f t="shared" si="971"/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 t="shared" si="972"/>
        <v>22.395571212883745</v>
      </c>
      <c r="AS620" s="4">
        <v>111</v>
      </c>
      <c r="AT620">
        <f t="shared" si="973"/>
        <v>-1</v>
      </c>
      <c r="AU620">
        <f t="shared" si="974"/>
        <v>-8.9285714285713969E-3</v>
      </c>
      <c r="AV620" s="20">
        <f t="shared" si="975"/>
        <v>27.93155510820332</v>
      </c>
      <c r="AW620" s="30">
        <f t="shared" si="976"/>
        <v>2.3360257257463708E-4</v>
      </c>
      <c r="AX620" s="4">
        <v>20</v>
      </c>
      <c r="AY620">
        <f t="shared" si="977"/>
        <v>-2</v>
      </c>
      <c r="AZ620">
        <f t="shared" si="978"/>
        <v>-9.0909090909090939E-2</v>
      </c>
      <c r="BA620" s="20">
        <f t="shared" si="979"/>
        <v>5.0327126321087068</v>
      </c>
      <c r="BB620" s="30">
        <f t="shared" si="980"/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 t="shared" si="981"/>
        <v>101</v>
      </c>
      <c r="BE620" s="30">
        <f t="shared" si="982"/>
        <v>5.2659019812304475E-2</v>
      </c>
      <c r="BF620" s="20">
        <f t="shared" si="983"/>
        <v>508.05234021137392</v>
      </c>
      <c r="BG620" s="20">
        <f t="shared" si="984"/>
        <v>4.2490413876413715E-3</v>
      </c>
      <c r="BH620" s="26">
        <v>88115</v>
      </c>
      <c r="BI620">
        <f t="shared" si="985"/>
        <v>49</v>
      </c>
      <c r="BJ620" s="4">
        <v>179314</v>
      </c>
      <c r="BK620">
        <f t="shared" si="986"/>
        <v>85</v>
      </c>
      <c r="BL620" s="4">
        <v>133588</v>
      </c>
      <c r="BM620">
        <f t="shared" si="987"/>
        <v>69</v>
      </c>
      <c r="BN620" s="4">
        <v>52138</v>
      </c>
      <c r="BO620">
        <f t="shared" si="988"/>
        <v>31</v>
      </c>
      <c r="BP620" s="4">
        <v>22011</v>
      </c>
      <c r="BQ620">
        <f t="shared" si="989"/>
        <v>4</v>
      </c>
      <c r="BR620" s="8">
        <v>35</v>
      </c>
      <c r="BS620" s="15">
        <f t="shared" si="990"/>
        <v>0</v>
      </c>
      <c r="BT620" s="8">
        <v>335</v>
      </c>
      <c r="BU620" s="15">
        <f t="shared" si="991"/>
        <v>0</v>
      </c>
      <c r="BV620" s="8">
        <v>1546</v>
      </c>
      <c r="BW620" s="15">
        <f t="shared" si="992"/>
        <v>0</v>
      </c>
      <c r="BX620" s="8">
        <v>3465</v>
      </c>
      <c r="BY620" s="15">
        <f t="shared" si="993"/>
        <v>1</v>
      </c>
      <c r="BZ620" s="13">
        <v>1968</v>
      </c>
      <c r="CA620" s="16">
        <f t="shared" si="994"/>
        <v>0</v>
      </c>
    </row>
    <row r="621" spans="1:79" x14ac:dyDescent="0.25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 t="shared" ref="J621:J652" si="995">+IFERROR(D621-F621-H621,"")</f>
        <v>81</v>
      </c>
      <c r="K621">
        <f t="shared" si="945"/>
        <v>1.546167293197495E-2</v>
      </c>
      <c r="L621">
        <f t="shared" si="946"/>
        <v>0.97958007358494137</v>
      </c>
      <c r="M621">
        <f t="shared" si="947"/>
        <v>4.9582534830836678E-3</v>
      </c>
      <c r="N621">
        <f t="shared" si="948"/>
        <v>4.2703668097835579E-4</v>
      </c>
      <c r="O621">
        <f t="shared" si="949"/>
        <v>1.3605442176870748E-4</v>
      </c>
      <c r="P621">
        <f t="shared" si="950"/>
        <v>2.5984512371634362E-4</v>
      </c>
      <c r="Q621">
        <f t="shared" si="951"/>
        <v>3.4365719134493003E-2</v>
      </c>
      <c r="R621">
        <f t="shared" si="952"/>
        <v>119619.77856064418</v>
      </c>
      <c r="S621">
        <f t="shared" si="953"/>
        <v>1849.5218922999495</v>
      </c>
      <c r="T621">
        <f t="shared" si="954"/>
        <v>117177.15148465023</v>
      </c>
      <c r="U621">
        <f t="shared" si="955"/>
        <v>593.10518369401109</v>
      </c>
      <c r="V621" s="4">
        <v>4166135</v>
      </c>
      <c r="W621">
        <f t="shared" si="956"/>
        <v>7104</v>
      </c>
      <c r="X621">
        <f t="shared" si="957"/>
        <v>-991</v>
      </c>
      <c r="Y621" s="20">
        <f t="shared" si="958"/>
        <v>1048348.0120785102</v>
      </c>
      <c r="Z621" s="4">
        <v>3687217</v>
      </c>
      <c r="AA621">
        <f t="shared" si="959"/>
        <v>6901</v>
      </c>
      <c r="AB621" s="17">
        <f t="shared" si="960"/>
        <v>0.88504501174349848</v>
      </c>
      <c r="AC621" s="16">
        <f t="shared" si="961"/>
        <v>-956</v>
      </c>
      <c r="AD621">
        <f t="shared" si="962"/>
        <v>478918</v>
      </c>
      <c r="AE621">
        <f t="shared" si="963"/>
        <v>203</v>
      </c>
      <c r="AF621" s="17">
        <f t="shared" si="964"/>
        <v>0.11495498825650154</v>
      </c>
      <c r="AG621" s="16">
        <f t="shared" si="965"/>
        <v>-35</v>
      </c>
      <c r="AH621" s="20">
        <f t="shared" si="966"/>
        <v>2.857545045045045E-2</v>
      </c>
      <c r="AI621" s="20">
        <f t="shared" si="967"/>
        <v>120512.83341721188</v>
      </c>
      <c r="AJ621" s="4">
        <v>1923</v>
      </c>
      <c r="AK621">
        <f t="shared" si="968"/>
        <v>124</v>
      </c>
      <c r="AL621">
        <f t="shared" si="969"/>
        <v>6.8927181767648671E-2</v>
      </c>
      <c r="AM621" s="20">
        <f t="shared" si="970"/>
        <v>483.89531957725211</v>
      </c>
      <c r="AN621" s="20">
        <f t="shared" si="971"/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 t="shared" si="972"/>
        <v>22.898842476094615</v>
      </c>
      <c r="AS621" s="4">
        <v>112</v>
      </c>
      <c r="AT621">
        <f t="shared" si="973"/>
        <v>1</v>
      </c>
      <c r="AU621">
        <f t="shared" si="974"/>
        <v>9.009009009008917E-3</v>
      </c>
      <c r="AV621" s="20">
        <f t="shared" si="975"/>
        <v>28.183190739808754</v>
      </c>
      <c r="AW621" s="30">
        <f t="shared" si="976"/>
        <v>2.3560644467771354E-4</v>
      </c>
      <c r="AX621" s="4">
        <v>21</v>
      </c>
      <c r="AY621">
        <f t="shared" si="977"/>
        <v>1</v>
      </c>
      <c r="AZ621">
        <f t="shared" si="978"/>
        <v>5.0000000000000044E-2</v>
      </c>
      <c r="BA621" s="20">
        <f t="shared" si="979"/>
        <v>5.2843482637141417</v>
      </c>
      <c r="BB621" s="30">
        <f t="shared" si="980"/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 t="shared" si="981"/>
        <v>128</v>
      </c>
      <c r="BE621" s="30">
        <f t="shared" si="982"/>
        <v>6.3397721644378402E-2</v>
      </c>
      <c r="BF621" s="20">
        <f t="shared" si="983"/>
        <v>540.26170105686958</v>
      </c>
      <c r="BG621" s="20">
        <f t="shared" si="984"/>
        <v>4.5164913993129552E-3</v>
      </c>
      <c r="BH621" s="26">
        <v>88154</v>
      </c>
      <c r="BI621">
        <f t="shared" si="985"/>
        <v>39</v>
      </c>
      <c r="BJ621" s="4">
        <v>179389</v>
      </c>
      <c r="BK621">
        <f t="shared" si="986"/>
        <v>75</v>
      </c>
      <c r="BL621" s="4">
        <v>133655</v>
      </c>
      <c r="BM621">
        <f t="shared" si="987"/>
        <v>67</v>
      </c>
      <c r="BN621" s="4">
        <v>52156</v>
      </c>
      <c r="BO621">
        <f t="shared" si="988"/>
        <v>18</v>
      </c>
      <c r="BP621" s="4">
        <v>22015</v>
      </c>
      <c r="BQ621">
        <f t="shared" si="989"/>
        <v>4</v>
      </c>
      <c r="BR621" s="8">
        <v>35</v>
      </c>
      <c r="BS621" s="15">
        <f t="shared" si="990"/>
        <v>0</v>
      </c>
      <c r="BT621" s="8">
        <v>335</v>
      </c>
      <c r="BU621" s="15">
        <f t="shared" si="991"/>
        <v>0</v>
      </c>
      <c r="BV621" s="8">
        <v>1546</v>
      </c>
      <c r="BW621" s="15">
        <f t="shared" si="992"/>
        <v>0</v>
      </c>
      <c r="BX621" s="8">
        <v>3465</v>
      </c>
      <c r="BY621" s="15">
        <f t="shared" si="993"/>
        <v>0</v>
      </c>
      <c r="BZ621" s="13">
        <v>1969</v>
      </c>
      <c r="CA621" s="16">
        <f t="shared" si="994"/>
        <v>1</v>
      </c>
    </row>
    <row r="622" spans="1:79" x14ac:dyDescent="0.25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 t="shared" si="995"/>
        <v>-113</v>
      </c>
      <c r="K622">
        <f t="shared" si="945"/>
        <v>1.5454910561276092E-2</v>
      </c>
      <c r="L622">
        <f t="shared" si="946"/>
        <v>0.9798266106224649</v>
      </c>
      <c r="M622">
        <f t="shared" si="947"/>
        <v>4.7184788162589865E-3</v>
      </c>
      <c r="N622">
        <f t="shared" si="948"/>
        <v>4.3736345533951389E-4</v>
      </c>
      <c r="O622">
        <f t="shared" si="949"/>
        <v>0</v>
      </c>
      <c r="P622">
        <f t="shared" si="950"/>
        <v>6.8886633203357208E-4</v>
      </c>
      <c r="Q622">
        <f t="shared" si="951"/>
        <v>-5.0356506238859178E-2</v>
      </c>
      <c r="R622">
        <f t="shared" si="952"/>
        <v>119672.11877201812</v>
      </c>
      <c r="S622">
        <f t="shared" si="953"/>
        <v>1849.5218922999495</v>
      </c>
      <c r="T622">
        <f t="shared" si="954"/>
        <v>117257.92652239556</v>
      </c>
      <c r="U622">
        <f t="shared" si="955"/>
        <v>564.67035732259683</v>
      </c>
      <c r="V622" s="4">
        <v>4173135</v>
      </c>
      <c r="W622">
        <f t="shared" si="956"/>
        <v>7000</v>
      </c>
      <c r="X622">
        <f t="shared" si="957"/>
        <v>-104</v>
      </c>
      <c r="Y622" s="20">
        <f t="shared" si="958"/>
        <v>1050109.4614997483</v>
      </c>
      <c r="Z622" s="4">
        <v>3694009</v>
      </c>
      <c r="AA622">
        <f t="shared" si="959"/>
        <v>6792</v>
      </c>
      <c r="AB622" s="17">
        <f t="shared" si="960"/>
        <v>0.88518799415786931</v>
      </c>
      <c r="AC622" s="16">
        <f t="shared" si="961"/>
        <v>-109</v>
      </c>
      <c r="AD622">
        <f t="shared" si="962"/>
        <v>479126</v>
      </c>
      <c r="AE622">
        <f t="shared" si="963"/>
        <v>208</v>
      </c>
      <c r="AF622" s="17">
        <f t="shared" si="964"/>
        <v>0.11481200584213068</v>
      </c>
      <c r="AG622" s="16">
        <f t="shared" si="965"/>
        <v>5</v>
      </c>
      <c r="AH622" s="20">
        <f t="shared" si="966"/>
        <v>2.9714285714285714E-2</v>
      </c>
      <c r="AI622" s="20">
        <f t="shared" si="967"/>
        <v>120565.17362858581</v>
      </c>
      <c r="AJ622" s="4">
        <v>2029</v>
      </c>
      <c r="AK622">
        <f t="shared" si="968"/>
        <v>106</v>
      </c>
      <c r="AL622">
        <f t="shared" si="969"/>
        <v>5.5122204888195636E-2</v>
      </c>
      <c r="AM622" s="20">
        <f t="shared" si="970"/>
        <v>510.56869652742824</v>
      </c>
      <c r="AN622" s="20">
        <f t="shared" si="971"/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 t="shared" si="972"/>
        <v>23.150478107700049</v>
      </c>
      <c r="AS622" s="4">
        <v>102</v>
      </c>
      <c r="AT622">
        <f t="shared" si="973"/>
        <v>-10</v>
      </c>
      <c r="AU622">
        <f t="shared" si="974"/>
        <v>-8.9285714285714302E-2</v>
      </c>
      <c r="AV622" s="20">
        <f t="shared" si="975"/>
        <v>25.666834423754402</v>
      </c>
      <c r="AW622" s="30">
        <f t="shared" si="976"/>
        <v>2.1447630982995394E-4</v>
      </c>
      <c r="AX622" s="4">
        <v>21</v>
      </c>
      <c r="AY622">
        <f t="shared" si="977"/>
        <v>0</v>
      </c>
      <c r="AZ622">
        <f t="shared" si="978"/>
        <v>0</v>
      </c>
      <c r="BA622" s="20">
        <f t="shared" si="979"/>
        <v>5.2843482637141417</v>
      </c>
      <c r="BB622" s="30">
        <f t="shared" si="980"/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 t="shared" si="981"/>
        <v>97</v>
      </c>
      <c r="BE622" s="30">
        <f t="shared" si="982"/>
        <v>4.5179319981369259E-2</v>
      </c>
      <c r="BF622" s="20">
        <f t="shared" si="983"/>
        <v>564.67035732259683</v>
      </c>
      <c r="BG622" s="20">
        <f t="shared" si="984"/>
        <v>4.7184788162589865E-3</v>
      </c>
      <c r="BH622" s="26">
        <v>88207</v>
      </c>
      <c r="BI622">
        <f t="shared" si="985"/>
        <v>53</v>
      </c>
      <c r="BJ622" s="4">
        <v>179455</v>
      </c>
      <c r="BK622">
        <f t="shared" si="986"/>
        <v>66</v>
      </c>
      <c r="BL622" s="4">
        <v>133711</v>
      </c>
      <c r="BM622">
        <f t="shared" si="987"/>
        <v>56</v>
      </c>
      <c r="BN622" s="4">
        <v>52186</v>
      </c>
      <c r="BO622">
        <f t="shared" si="988"/>
        <v>30</v>
      </c>
      <c r="BP622" s="4">
        <v>22018</v>
      </c>
      <c r="BQ622">
        <f t="shared" si="989"/>
        <v>3</v>
      </c>
      <c r="BR622" s="8">
        <v>35</v>
      </c>
      <c r="BS622" s="15">
        <f t="shared" si="990"/>
        <v>0</v>
      </c>
      <c r="BT622" s="8">
        <v>335</v>
      </c>
      <c r="BU622" s="15">
        <f t="shared" si="991"/>
        <v>0</v>
      </c>
      <c r="BV622" s="8">
        <v>1546</v>
      </c>
      <c r="BW622" s="15">
        <f t="shared" si="992"/>
        <v>0</v>
      </c>
      <c r="BX622" s="8">
        <v>3465</v>
      </c>
      <c r="BY622" s="15">
        <f t="shared" si="993"/>
        <v>0</v>
      </c>
      <c r="BZ622" s="13">
        <v>1969</v>
      </c>
      <c r="CA622" s="16">
        <f t="shared" si="994"/>
        <v>0</v>
      </c>
    </row>
    <row r="623" spans="1:79" x14ac:dyDescent="0.25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 t="shared" si="995"/>
        <v>159</v>
      </c>
      <c r="K623">
        <f t="shared" si="945"/>
        <v>1.5450733972910777E-2</v>
      </c>
      <c r="L623">
        <f t="shared" si="946"/>
        <v>0.97949919614992587</v>
      </c>
      <c r="M623">
        <f t="shared" si="947"/>
        <v>5.050069877163302E-3</v>
      </c>
      <c r="N623">
        <f t="shared" si="948"/>
        <v>5.4220475585024222E-4</v>
      </c>
      <c r="O623">
        <f t="shared" si="949"/>
        <v>2.720348204570185E-4</v>
      </c>
      <c r="P623">
        <f t="shared" si="950"/>
        <v>2.0811877789220736E-4</v>
      </c>
      <c r="Q623">
        <f t="shared" si="951"/>
        <v>6.6167290886392005E-2</v>
      </c>
      <c r="R623">
        <f t="shared" si="952"/>
        <v>119737.04076497232</v>
      </c>
      <c r="S623">
        <f t="shared" si="953"/>
        <v>1850.0251635631605</v>
      </c>
      <c r="T623">
        <f t="shared" si="954"/>
        <v>117282.33517866129</v>
      </c>
      <c r="U623">
        <f t="shared" si="955"/>
        <v>604.68042274786103</v>
      </c>
      <c r="V623" s="4">
        <v>4179631</v>
      </c>
      <c r="W623">
        <f t="shared" si="956"/>
        <v>6496</v>
      </c>
      <c r="X623">
        <f t="shared" si="957"/>
        <v>-504</v>
      </c>
      <c r="Y623" s="20">
        <f t="shared" si="958"/>
        <v>1051744.0865626573</v>
      </c>
      <c r="Z623" s="4">
        <v>3700247</v>
      </c>
      <c r="AA623">
        <f t="shared" si="959"/>
        <v>6238</v>
      </c>
      <c r="AB623" s="17">
        <f t="shared" si="960"/>
        <v>0.88530470752083135</v>
      </c>
      <c r="AC623" s="16">
        <f t="shared" si="961"/>
        <v>-554</v>
      </c>
      <c r="AD623">
        <f t="shared" si="962"/>
        <v>479384</v>
      </c>
      <c r="AE623">
        <f t="shared" si="963"/>
        <v>258</v>
      </c>
      <c r="AF623" s="17">
        <f t="shared" si="964"/>
        <v>0.11469529247916861</v>
      </c>
      <c r="AG623" s="16">
        <f t="shared" si="965"/>
        <v>50</v>
      </c>
      <c r="AH623" s="20">
        <f t="shared" si="966"/>
        <v>3.9716748768472906E-2</v>
      </c>
      <c r="AI623" s="20">
        <f t="shared" si="967"/>
        <v>120630.09562154001</v>
      </c>
      <c r="AJ623" s="4">
        <v>2204</v>
      </c>
      <c r="AK623">
        <f t="shared" si="968"/>
        <v>175</v>
      </c>
      <c r="AL623">
        <f t="shared" si="969"/>
        <v>8.6249383932971879E-2</v>
      </c>
      <c r="AM623" s="20">
        <f t="shared" si="970"/>
        <v>554.6049320583794</v>
      </c>
      <c r="AN623" s="20">
        <f t="shared" si="971"/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 t="shared" si="972"/>
        <v>20.885757423251132</v>
      </c>
      <c r="AS623" s="4">
        <v>94</v>
      </c>
      <c r="AT623">
        <f t="shared" si="973"/>
        <v>-8</v>
      </c>
      <c r="AU623">
        <f t="shared" si="974"/>
        <v>-7.8431372549019662E-2</v>
      </c>
      <c r="AV623" s="20">
        <f t="shared" si="975"/>
        <v>23.653749370910919</v>
      </c>
      <c r="AW623" s="30">
        <f t="shared" si="976"/>
        <v>1.9754746918574715E-4</v>
      </c>
      <c r="AX623" s="4">
        <v>22</v>
      </c>
      <c r="AY623">
        <f t="shared" si="977"/>
        <v>1</v>
      </c>
      <c r="AZ623">
        <f t="shared" si="978"/>
        <v>4.7619047619047672E-2</v>
      </c>
      <c r="BA623" s="20">
        <f t="shared" si="979"/>
        <v>5.5359838953195766</v>
      </c>
      <c r="BB623" s="30">
        <f t="shared" si="980"/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 t="shared" si="981"/>
        <v>159</v>
      </c>
      <c r="BE623" s="30">
        <f t="shared" si="982"/>
        <v>7.0855614973261982E-2</v>
      </c>
      <c r="BF623" s="20">
        <f t="shared" si="983"/>
        <v>604.68042274786103</v>
      </c>
      <c r="BG623" s="20">
        <f t="shared" si="984"/>
        <v>5.050069877163302E-3</v>
      </c>
      <c r="BH623" s="26">
        <v>88249</v>
      </c>
      <c r="BI623">
        <f t="shared" si="985"/>
        <v>42</v>
      </c>
      <c r="BJ623" s="4">
        <v>179552</v>
      </c>
      <c r="BK623">
        <f t="shared" si="986"/>
        <v>97</v>
      </c>
      <c r="BL623" s="4">
        <v>133789</v>
      </c>
      <c r="BM623">
        <f t="shared" si="987"/>
        <v>78</v>
      </c>
      <c r="BN623" s="4">
        <v>52220</v>
      </c>
      <c r="BO623">
        <f t="shared" si="988"/>
        <v>34</v>
      </c>
      <c r="BP623" s="4">
        <v>22025</v>
      </c>
      <c r="BQ623">
        <f t="shared" si="989"/>
        <v>7</v>
      </c>
      <c r="BR623" s="8">
        <v>35</v>
      </c>
      <c r="BS623" s="15">
        <f t="shared" si="990"/>
        <v>0</v>
      </c>
      <c r="BT623" s="8">
        <v>335</v>
      </c>
      <c r="BU623" s="15">
        <f t="shared" si="991"/>
        <v>0</v>
      </c>
      <c r="BV623" s="8">
        <v>1547</v>
      </c>
      <c r="BW623" s="15">
        <f t="shared" si="992"/>
        <v>1</v>
      </c>
      <c r="BX623" s="8">
        <v>3466</v>
      </c>
      <c r="BY623" s="15">
        <f t="shared" si="993"/>
        <v>1</v>
      </c>
      <c r="BZ623" s="13">
        <v>1969</v>
      </c>
      <c r="CA623" s="16">
        <f t="shared" si="994"/>
        <v>0</v>
      </c>
    </row>
    <row r="624" spans="1:79" x14ac:dyDescent="0.25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 t="shared" si="995"/>
        <v>25</v>
      </c>
      <c r="K624">
        <f t="shared" si="945"/>
        <v>1.5447576350271115E-2</v>
      </c>
      <c r="L624">
        <f t="shared" si="946"/>
        <v>0.97945155116523841</v>
      </c>
      <c r="M624">
        <f t="shared" si="947"/>
        <v>5.1008724844904488E-3</v>
      </c>
      <c r="N624">
        <f t="shared" si="948"/>
        <v>3.4033827944293768E-4</v>
      </c>
      <c r="O624">
        <f t="shared" si="949"/>
        <v>1.3599891200870393E-4</v>
      </c>
      <c r="P624">
        <f t="shared" si="950"/>
        <v>2.9171028021346331E-4</v>
      </c>
      <c r="Q624">
        <f t="shared" si="951"/>
        <v>1.029654036243822E-2</v>
      </c>
      <c r="R624">
        <f t="shared" si="952"/>
        <v>119777.80573729239</v>
      </c>
      <c r="S624">
        <f t="shared" si="953"/>
        <v>1850.276799194766</v>
      </c>
      <c r="T624">
        <f t="shared" si="954"/>
        <v>117316.55762455963</v>
      </c>
      <c r="U624">
        <f t="shared" si="955"/>
        <v>610.97131353799693</v>
      </c>
      <c r="V624" s="4">
        <v>4184333</v>
      </c>
      <c r="W624">
        <f t="shared" si="956"/>
        <v>4702</v>
      </c>
      <c r="X624">
        <f t="shared" si="957"/>
        <v>-1794</v>
      </c>
      <c r="Y624" s="20">
        <f t="shared" si="958"/>
        <v>1052927.2773024659</v>
      </c>
      <c r="Z624" s="4">
        <v>3704788</v>
      </c>
      <c r="AA624">
        <f t="shared" si="959"/>
        <v>4541</v>
      </c>
      <c r="AB624" s="17">
        <f t="shared" si="960"/>
        <v>0.88539511554171235</v>
      </c>
      <c r="AC624" s="16">
        <f t="shared" si="961"/>
        <v>-1697</v>
      </c>
      <c r="AD624">
        <f t="shared" si="962"/>
        <v>479545</v>
      </c>
      <c r="AE624">
        <f t="shared" si="963"/>
        <v>161</v>
      </c>
      <c r="AF624" s="17">
        <f t="shared" si="964"/>
        <v>0.11460488445828762</v>
      </c>
      <c r="AG624" s="16">
        <f t="shared" si="965"/>
        <v>-97</v>
      </c>
      <c r="AH624" s="20">
        <f t="shared" si="966"/>
        <v>3.4240748617609527E-2</v>
      </c>
      <c r="AI624" s="20">
        <f t="shared" si="967"/>
        <v>120670.60895822848</v>
      </c>
      <c r="AJ624" s="4">
        <v>2233</v>
      </c>
      <c r="AK624">
        <f t="shared" si="968"/>
        <v>29</v>
      </c>
      <c r="AL624">
        <f t="shared" si="969"/>
        <v>1.3157894736842035E-2</v>
      </c>
      <c r="AM624" s="20">
        <f t="shared" si="970"/>
        <v>561.90236537493706</v>
      </c>
      <c r="AN624" s="20">
        <f t="shared" si="971"/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 t="shared" si="972"/>
        <v>20.382486160040262</v>
      </c>
      <c r="AS624" s="4">
        <v>93</v>
      </c>
      <c r="AT624">
        <f t="shared" si="973"/>
        <v>-1</v>
      </c>
      <c r="AU624">
        <f t="shared" si="974"/>
        <v>-1.0638297872340385E-2</v>
      </c>
      <c r="AV624" s="20">
        <f t="shared" si="975"/>
        <v>23.402113739305484</v>
      </c>
      <c r="AW624" s="30">
        <f t="shared" si="976"/>
        <v>1.9537938264316791E-4</v>
      </c>
      <c r="AX624" s="4">
        <v>21</v>
      </c>
      <c r="AY624">
        <f t="shared" si="977"/>
        <v>-1</v>
      </c>
      <c r="AZ624">
        <f t="shared" si="978"/>
        <v>-4.5454545454545414E-2</v>
      </c>
      <c r="BA624" s="20">
        <f t="shared" si="979"/>
        <v>5.2843482637141417</v>
      </c>
      <c r="BB624" s="30">
        <f t="shared" si="980"/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 t="shared" si="981"/>
        <v>25</v>
      </c>
      <c r="BE624" s="30">
        <f t="shared" si="982"/>
        <v>1.0403662089055299E-2</v>
      </c>
      <c r="BF624" s="20">
        <f t="shared" si="983"/>
        <v>610.97131353799693</v>
      </c>
      <c r="BG624" s="20">
        <f t="shared" si="984"/>
        <v>5.1008724844904488E-3</v>
      </c>
      <c r="BH624" s="26">
        <v>88283</v>
      </c>
      <c r="BI624">
        <f t="shared" si="985"/>
        <v>34</v>
      </c>
      <c r="BJ624" s="4">
        <v>179598</v>
      </c>
      <c r="BK624">
        <f t="shared" si="986"/>
        <v>46</v>
      </c>
      <c r="BL624" s="4">
        <v>133847</v>
      </c>
      <c r="BM624">
        <f t="shared" si="987"/>
        <v>58</v>
      </c>
      <c r="BN624" s="4">
        <v>52239</v>
      </c>
      <c r="BO624">
        <f t="shared" si="988"/>
        <v>19</v>
      </c>
      <c r="BP624" s="4">
        <v>22030</v>
      </c>
      <c r="BQ624">
        <f t="shared" si="989"/>
        <v>5</v>
      </c>
      <c r="BR624" s="8">
        <v>35</v>
      </c>
      <c r="BS624" s="15">
        <f t="shared" si="990"/>
        <v>0</v>
      </c>
      <c r="BT624" s="8">
        <v>335</v>
      </c>
      <c r="BU624" s="15">
        <f t="shared" si="991"/>
        <v>0</v>
      </c>
      <c r="BV624" s="8">
        <v>1547</v>
      </c>
      <c r="BW624" s="15">
        <f t="shared" si="992"/>
        <v>0</v>
      </c>
      <c r="BX624" s="8">
        <v>3466</v>
      </c>
      <c r="BY624" s="15">
        <f t="shared" si="993"/>
        <v>0</v>
      </c>
      <c r="BZ624" s="13">
        <v>1970</v>
      </c>
      <c r="CA624" s="16">
        <f t="shared" si="994"/>
        <v>1</v>
      </c>
    </row>
    <row r="625" spans="1:79" x14ac:dyDescent="0.25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 t="shared" si="995"/>
        <v>27</v>
      </c>
      <c r="K625">
        <f t="shared" si="945"/>
        <v>1.5445394000365447E-2</v>
      </c>
      <c r="L625">
        <f t="shared" si="946"/>
        <v>0.97939844033864776</v>
      </c>
      <c r="M625">
        <f t="shared" si="947"/>
        <v>5.1561656609868337E-3</v>
      </c>
      <c r="N625">
        <f t="shared" si="948"/>
        <v>2.7723579114063626E-4</v>
      </c>
      <c r="O625">
        <f t="shared" si="949"/>
        <v>1.3598041881968996E-4</v>
      </c>
      <c r="P625">
        <f t="shared" si="950"/>
        <v>2.2302281694973409E-4</v>
      </c>
      <c r="Q625">
        <f t="shared" si="951"/>
        <v>1.0997963340122199E-2</v>
      </c>
      <c r="R625">
        <f t="shared" si="952"/>
        <v>119811.02164066432</v>
      </c>
      <c r="S625">
        <f t="shared" si="953"/>
        <v>1850.5284348263713</v>
      </c>
      <c r="T625">
        <f t="shared" si="954"/>
        <v>117342.7277302466</v>
      </c>
      <c r="U625">
        <f t="shared" si="955"/>
        <v>617.76547559134372</v>
      </c>
      <c r="V625" s="4">
        <v>4187923</v>
      </c>
      <c r="W625">
        <f t="shared" si="956"/>
        <v>3590</v>
      </c>
      <c r="X625">
        <f t="shared" si="957"/>
        <v>-1112</v>
      </c>
      <c r="Y625" s="20">
        <f t="shared" si="958"/>
        <v>1053830.6492199295</v>
      </c>
      <c r="Z625" s="4">
        <v>3708245</v>
      </c>
      <c r="AA625">
        <f t="shared" si="959"/>
        <v>3457</v>
      </c>
      <c r="AB625" s="17">
        <f t="shared" si="960"/>
        <v>0.88546159993868079</v>
      </c>
      <c r="AC625" s="16">
        <f t="shared" si="961"/>
        <v>-1084</v>
      </c>
      <c r="AD625">
        <f t="shared" si="962"/>
        <v>479678</v>
      </c>
      <c r="AE625">
        <f t="shared" si="963"/>
        <v>133</v>
      </c>
      <c r="AF625" s="17">
        <f t="shared" si="964"/>
        <v>0.11453840006131918</v>
      </c>
      <c r="AG625" s="16">
        <f t="shared" si="965"/>
        <v>-28</v>
      </c>
      <c r="AH625" s="20">
        <f t="shared" si="966"/>
        <v>3.7047353760445684E-2</v>
      </c>
      <c r="AI625" s="20">
        <f t="shared" si="967"/>
        <v>120704.076497232</v>
      </c>
      <c r="AJ625" s="4">
        <v>2271</v>
      </c>
      <c r="AK625">
        <f t="shared" si="968"/>
        <v>38</v>
      </c>
      <c r="AL625">
        <f t="shared" si="969"/>
        <v>1.7017465293327261E-2</v>
      </c>
      <c r="AM625" s="20">
        <f t="shared" si="970"/>
        <v>571.46451937594361</v>
      </c>
      <c r="AN625" s="20">
        <f t="shared" si="971"/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 t="shared" si="972"/>
        <v>18.621036738802214</v>
      </c>
      <c r="AS625" s="4">
        <v>90</v>
      </c>
      <c r="AT625">
        <f t="shared" si="973"/>
        <v>-3</v>
      </c>
      <c r="AU625">
        <f t="shared" si="974"/>
        <v>-3.2258064516129004E-2</v>
      </c>
      <c r="AV625" s="20">
        <f t="shared" si="975"/>
        <v>22.64720684448918</v>
      </c>
      <c r="AW625" s="30">
        <f t="shared" si="976"/>
        <v>1.8902440305043381E-4</v>
      </c>
      <c r="AX625" s="4">
        <v>20</v>
      </c>
      <c r="AY625">
        <f t="shared" si="977"/>
        <v>-1</v>
      </c>
      <c r="AZ625">
        <f t="shared" si="978"/>
        <v>-4.7619047619047672E-2</v>
      </c>
      <c r="BA625" s="20">
        <f t="shared" si="979"/>
        <v>5.0327126321087068</v>
      </c>
      <c r="BB625" s="30">
        <f t="shared" si="980"/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 t="shared" si="981"/>
        <v>27</v>
      </c>
      <c r="BE625" s="30">
        <f t="shared" si="982"/>
        <v>1.1120263591433366E-2</v>
      </c>
      <c r="BF625" s="20">
        <f t="shared" si="983"/>
        <v>617.76547559134372</v>
      </c>
      <c r="BG625" s="20">
        <f t="shared" si="984"/>
        <v>5.1561656609868337E-3</v>
      </c>
      <c r="BH625" s="26">
        <v>88315</v>
      </c>
      <c r="BI625">
        <f t="shared" si="985"/>
        <v>32</v>
      </c>
      <c r="BJ625" s="4">
        <v>179631</v>
      </c>
      <c r="BK625">
        <f t="shared" si="986"/>
        <v>33</v>
      </c>
      <c r="BL625" s="4">
        <v>133883</v>
      </c>
      <c r="BM625">
        <f t="shared" si="987"/>
        <v>36</v>
      </c>
      <c r="BN625" s="4">
        <v>52264</v>
      </c>
      <c r="BO625">
        <f t="shared" si="988"/>
        <v>25</v>
      </c>
      <c r="BP625" s="4">
        <v>22036</v>
      </c>
      <c r="BQ625">
        <f t="shared" si="989"/>
        <v>6</v>
      </c>
      <c r="BR625" s="8">
        <v>35</v>
      </c>
      <c r="BS625" s="15">
        <f t="shared" si="990"/>
        <v>0</v>
      </c>
      <c r="BT625" s="8">
        <v>335</v>
      </c>
      <c r="BU625" s="15">
        <f t="shared" si="991"/>
        <v>0</v>
      </c>
      <c r="BV625" s="8">
        <v>1547</v>
      </c>
      <c r="BW625" s="15">
        <f t="shared" si="992"/>
        <v>0</v>
      </c>
      <c r="BX625" s="8">
        <v>3466</v>
      </c>
      <c r="BY625" s="15">
        <f t="shared" si="993"/>
        <v>0</v>
      </c>
      <c r="BZ625" s="13">
        <v>1971</v>
      </c>
      <c r="CA625" s="16">
        <f t="shared" si="994"/>
        <v>1</v>
      </c>
    </row>
    <row r="626" spans="1:79" x14ac:dyDescent="0.25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 t="shared" si="995"/>
        <v>13</v>
      </c>
      <c r="K626">
        <f t="shared" si="945"/>
        <v>1.5442653718014119E-2</v>
      </c>
      <c r="L626">
        <f t="shared" si="946"/>
        <v>0.97937620580128182</v>
      </c>
      <c r="M626">
        <f t="shared" si="947"/>
        <v>5.1811404807040303E-3</v>
      </c>
      <c r="N626">
        <f t="shared" si="948"/>
        <v>4.4925610327012258E-4</v>
      </c>
      <c r="O626">
        <f t="shared" si="949"/>
        <v>2.7188689505165849E-4</v>
      </c>
      <c r="P626">
        <f t="shared" si="950"/>
        <v>4.2656354832279074E-4</v>
      </c>
      <c r="Q626">
        <f t="shared" si="951"/>
        <v>5.2674230145867097E-3</v>
      </c>
      <c r="R626">
        <f t="shared" si="952"/>
        <v>119864.87166582787</v>
      </c>
      <c r="S626">
        <f t="shared" si="953"/>
        <v>1851.0317060895823</v>
      </c>
      <c r="T626">
        <f t="shared" si="954"/>
        <v>117392.80322093608</v>
      </c>
      <c r="U626">
        <f t="shared" si="955"/>
        <v>621.03673880221436</v>
      </c>
      <c r="V626" s="4">
        <v>4195059</v>
      </c>
      <c r="W626">
        <f t="shared" si="956"/>
        <v>7136</v>
      </c>
      <c r="X626">
        <f t="shared" si="957"/>
        <v>3546</v>
      </c>
      <c r="Y626" s="20">
        <f t="shared" si="958"/>
        <v>1055626.3210870659</v>
      </c>
      <c r="Z626" s="4">
        <v>3715167</v>
      </c>
      <c r="AA626">
        <f t="shared" si="959"/>
        <v>6922</v>
      </c>
      <c r="AB626" s="17">
        <f t="shared" si="960"/>
        <v>0.8856054229511432</v>
      </c>
      <c r="AC626" s="16">
        <f t="shared" si="961"/>
        <v>3465</v>
      </c>
      <c r="AD626">
        <f t="shared" si="962"/>
        <v>479892</v>
      </c>
      <c r="AE626">
        <f t="shared" si="963"/>
        <v>214</v>
      </c>
      <c r="AF626" s="17">
        <f t="shared" si="964"/>
        <v>0.11439457704885676</v>
      </c>
      <c r="AG626" s="16">
        <f t="shared" si="965"/>
        <v>81</v>
      </c>
      <c r="AH626" s="20">
        <f t="shared" si="966"/>
        <v>2.9988789237668161E-2</v>
      </c>
      <c r="AI626" s="20">
        <f t="shared" si="967"/>
        <v>120757.92652239556</v>
      </c>
      <c r="AJ626" s="4">
        <v>2279</v>
      </c>
      <c r="AK626">
        <f t="shared" si="968"/>
        <v>8</v>
      </c>
      <c r="AL626">
        <f t="shared" si="969"/>
        <v>3.5226772346983459E-3</v>
      </c>
      <c r="AM626" s="20">
        <f t="shared" si="970"/>
        <v>573.47760442878712</v>
      </c>
      <c r="AN626" s="20">
        <f t="shared" si="971"/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 t="shared" si="972"/>
        <v>18.872672370407649</v>
      </c>
      <c r="AS626" s="4">
        <v>91</v>
      </c>
      <c r="AT626">
        <f t="shared" si="973"/>
        <v>1</v>
      </c>
      <c r="AU626">
        <f t="shared" si="974"/>
        <v>1.1111111111111072E-2</v>
      </c>
      <c r="AV626" s="20">
        <f t="shared" si="975"/>
        <v>22.898842476094615</v>
      </c>
      <c r="AW626" s="30">
        <f t="shared" si="976"/>
        <v>1.9103881026907082E-4</v>
      </c>
      <c r="AX626" s="4">
        <v>23</v>
      </c>
      <c r="AY626">
        <f t="shared" si="977"/>
        <v>3</v>
      </c>
      <c r="AZ626">
        <f t="shared" si="978"/>
        <v>0.14999999999999991</v>
      </c>
      <c r="BA626" s="20">
        <f t="shared" si="979"/>
        <v>5.7876195269250124</v>
      </c>
      <c r="BB626" s="30">
        <f t="shared" si="980"/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 t="shared" si="981"/>
        <v>13</v>
      </c>
      <c r="BE626" s="30">
        <f t="shared" si="982"/>
        <v>5.2953156822810321E-3</v>
      </c>
      <c r="BF626" s="20">
        <f t="shared" si="983"/>
        <v>621.03673880221436</v>
      </c>
      <c r="BG626" s="20">
        <f t="shared" si="984"/>
        <v>5.1811404807040303E-3</v>
      </c>
      <c r="BH626" s="26">
        <v>88356</v>
      </c>
      <c r="BI626">
        <f t="shared" si="985"/>
        <v>41</v>
      </c>
      <c r="BJ626" s="4">
        <v>179692</v>
      </c>
      <c r="BK626">
        <f t="shared" si="986"/>
        <v>61</v>
      </c>
      <c r="BL626" s="4">
        <v>133966</v>
      </c>
      <c r="BM626">
        <f t="shared" si="987"/>
        <v>83</v>
      </c>
      <c r="BN626" s="4">
        <v>52285</v>
      </c>
      <c r="BO626">
        <f t="shared" si="988"/>
        <v>21</v>
      </c>
      <c r="BP626" s="4">
        <v>22044</v>
      </c>
      <c r="BQ626">
        <f t="shared" si="989"/>
        <v>8</v>
      </c>
      <c r="BR626" s="8">
        <v>35</v>
      </c>
      <c r="BS626" s="15">
        <f t="shared" si="990"/>
        <v>0</v>
      </c>
      <c r="BT626" s="8">
        <v>335</v>
      </c>
      <c r="BU626" s="15">
        <f t="shared" si="991"/>
        <v>0</v>
      </c>
      <c r="BV626" s="8">
        <v>1549</v>
      </c>
      <c r="BW626" s="15">
        <f t="shared" si="992"/>
        <v>2</v>
      </c>
      <c r="BX626" s="8">
        <v>3466</v>
      </c>
      <c r="BY626" s="15">
        <f t="shared" si="993"/>
        <v>0</v>
      </c>
      <c r="BZ626" s="13">
        <v>1971</v>
      </c>
      <c r="CA626" s="16">
        <f t="shared" si="994"/>
        <v>0</v>
      </c>
    </row>
    <row r="627" spans="1:79" x14ac:dyDescent="0.25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 t="shared" si="995"/>
        <v>73</v>
      </c>
      <c r="K627">
        <f t="shared" si="945"/>
        <v>1.5438166555115177E-2</v>
      </c>
      <c r="L627">
        <f t="shared" si="946"/>
        <v>0.97923044159702566</v>
      </c>
      <c r="M627">
        <f t="shared" si="947"/>
        <v>5.3313918478591557E-3</v>
      </c>
      <c r="N627">
        <f t="shared" si="948"/>
        <v>5.6230342984110737E-4</v>
      </c>
      <c r="O627">
        <f t="shared" si="949"/>
        <v>2.7181299266104919E-4</v>
      </c>
      <c r="P627">
        <f t="shared" si="950"/>
        <v>4.1353125696360927E-4</v>
      </c>
      <c r="Q627">
        <f t="shared" si="951"/>
        <v>2.8728846910665091E-2</v>
      </c>
      <c r="R627">
        <f t="shared" si="952"/>
        <v>119932.31001509813</v>
      </c>
      <c r="S627">
        <f t="shared" si="953"/>
        <v>1851.534977352793</v>
      </c>
      <c r="T627">
        <f t="shared" si="954"/>
        <v>117441.36889783593</v>
      </c>
      <c r="U627">
        <f t="shared" si="955"/>
        <v>639.40613990941119</v>
      </c>
      <c r="V627" s="4">
        <v>4202759</v>
      </c>
      <c r="W627">
        <f t="shared" si="956"/>
        <v>7700</v>
      </c>
      <c r="X627">
        <f t="shared" si="957"/>
        <v>564</v>
      </c>
      <c r="Y627" s="20">
        <f t="shared" si="958"/>
        <v>1057563.9154504277</v>
      </c>
      <c r="Z627" s="4">
        <v>3722599</v>
      </c>
      <c r="AA627">
        <f t="shared" si="959"/>
        <v>7432</v>
      </c>
      <c r="AB627" s="17">
        <f t="shared" si="960"/>
        <v>0.88575124102999958</v>
      </c>
      <c r="AC627" s="16">
        <f t="shared" si="961"/>
        <v>510</v>
      </c>
      <c r="AD627">
        <f t="shared" si="962"/>
        <v>480160</v>
      </c>
      <c r="AE627">
        <f t="shared" si="963"/>
        <v>268</v>
      </c>
      <c r="AF627" s="17">
        <f t="shared" si="964"/>
        <v>0.11424875897000042</v>
      </c>
      <c r="AG627" s="16">
        <f t="shared" si="965"/>
        <v>54</v>
      </c>
      <c r="AH627" s="20">
        <f t="shared" si="966"/>
        <v>3.4805194805194804E-2</v>
      </c>
      <c r="AI627" s="20">
        <f t="shared" si="967"/>
        <v>120825.36487166582</v>
      </c>
      <c r="AJ627" s="4">
        <v>2347</v>
      </c>
      <c r="AK627">
        <f t="shared" si="968"/>
        <v>68</v>
      </c>
      <c r="AL627">
        <f t="shared" si="969"/>
        <v>2.9837648091268099E-2</v>
      </c>
      <c r="AM627" s="20">
        <f t="shared" si="970"/>
        <v>590.5888273779567</v>
      </c>
      <c r="AN627" s="20">
        <f t="shared" si="971"/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 t="shared" si="972"/>
        <v>19.375943633618519</v>
      </c>
      <c r="AS627" s="4">
        <v>96</v>
      </c>
      <c r="AT627">
        <f t="shared" si="973"/>
        <v>5</v>
      </c>
      <c r="AU627">
        <f t="shared" si="974"/>
        <v>5.4945054945054972E-2</v>
      </c>
      <c r="AV627" s="20">
        <f t="shared" si="975"/>
        <v>24.157020634121789</v>
      </c>
      <c r="AW627" s="30">
        <f t="shared" si="976"/>
        <v>2.0142212412218769E-4</v>
      </c>
      <c r="AX627" s="4">
        <v>21</v>
      </c>
      <c r="AY627">
        <f t="shared" si="977"/>
        <v>-2</v>
      </c>
      <c r="AZ627">
        <f t="shared" si="978"/>
        <v>-8.6956521739130488E-2</v>
      </c>
      <c r="BA627" s="20">
        <f t="shared" si="979"/>
        <v>5.2843482637141417</v>
      </c>
      <c r="BB627" s="30">
        <f t="shared" si="980"/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 t="shared" si="981"/>
        <v>73</v>
      </c>
      <c r="BE627" s="30">
        <f t="shared" si="982"/>
        <v>2.957860615883301E-2</v>
      </c>
      <c r="BF627" s="20">
        <f t="shared" si="983"/>
        <v>639.40613990941119</v>
      </c>
      <c r="BG627" s="20">
        <f t="shared" si="984"/>
        <v>5.3313918478591557E-3</v>
      </c>
      <c r="BH627" s="26">
        <v>88407</v>
      </c>
      <c r="BI627">
        <f t="shared" si="985"/>
        <v>51</v>
      </c>
      <c r="BJ627" s="4">
        <v>179784</v>
      </c>
      <c r="BK627">
        <f t="shared" si="986"/>
        <v>92</v>
      </c>
      <c r="BL627" s="4">
        <v>134045</v>
      </c>
      <c r="BM627">
        <f t="shared" si="987"/>
        <v>79</v>
      </c>
      <c r="BN627" s="4">
        <v>52324</v>
      </c>
      <c r="BO627">
        <f t="shared" si="988"/>
        <v>39</v>
      </c>
      <c r="BP627" s="4">
        <v>22051</v>
      </c>
      <c r="BQ627">
        <f t="shared" si="989"/>
        <v>7</v>
      </c>
      <c r="BR627" s="8">
        <v>35</v>
      </c>
      <c r="BS627" s="15">
        <f t="shared" si="990"/>
        <v>0</v>
      </c>
      <c r="BT627" s="8">
        <v>335</v>
      </c>
      <c r="BU627" s="15">
        <f t="shared" si="991"/>
        <v>0</v>
      </c>
      <c r="BV627" s="8">
        <v>1549</v>
      </c>
      <c r="BW627" s="15">
        <f t="shared" si="992"/>
        <v>0</v>
      </c>
      <c r="BX627" s="8">
        <v>3466</v>
      </c>
      <c r="BY627" s="15">
        <f t="shared" si="993"/>
        <v>0</v>
      </c>
      <c r="BZ627" s="13">
        <v>1973</v>
      </c>
      <c r="CA627" s="16">
        <f t="shared" si="994"/>
        <v>2</v>
      </c>
    </row>
    <row r="628" spans="1:79" x14ac:dyDescent="0.25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 t="shared" si="995"/>
        <v>62</v>
      </c>
      <c r="K628">
        <f t="shared" si="945"/>
        <v>1.5435820751531522E-2</v>
      </c>
      <c r="L628">
        <f t="shared" si="946"/>
        <v>0.97910501601256672</v>
      </c>
      <c r="M628">
        <f t="shared" si="947"/>
        <v>5.4591632359017057E-3</v>
      </c>
      <c r="N628">
        <f t="shared" si="948"/>
        <v>4.2364616736540318E-4</v>
      </c>
      <c r="O628">
        <f t="shared" si="949"/>
        <v>2.7173913043478261E-4</v>
      </c>
      <c r="P628">
        <f t="shared" si="950"/>
        <v>2.955981578665524E-4</v>
      </c>
      <c r="Q628">
        <f t="shared" si="951"/>
        <v>2.3818670764502496E-2</v>
      </c>
      <c r="R628">
        <f t="shared" si="952"/>
        <v>119983.14041268243</v>
      </c>
      <c r="S628">
        <f t="shared" si="953"/>
        <v>1852.038248616004</v>
      </c>
      <c r="T628">
        <f t="shared" si="954"/>
        <v>117476.09461499748</v>
      </c>
      <c r="U628">
        <f t="shared" si="955"/>
        <v>655.00754906894815</v>
      </c>
      <c r="V628" s="4">
        <v>4210454</v>
      </c>
      <c r="W628">
        <f t="shared" si="956"/>
        <v>7695</v>
      </c>
      <c r="X628">
        <f t="shared" si="957"/>
        <v>-5</v>
      </c>
      <c r="Y628" s="20">
        <f t="shared" si="958"/>
        <v>1059500.2516356315</v>
      </c>
      <c r="Z628" s="4">
        <v>3730032</v>
      </c>
      <c r="AA628">
        <f t="shared" si="959"/>
        <v>7433</v>
      </c>
      <c r="AB628" s="17">
        <f t="shared" si="960"/>
        <v>0.88589781529497769</v>
      </c>
      <c r="AC628" s="16">
        <f t="shared" si="961"/>
        <v>1</v>
      </c>
      <c r="AD628">
        <f t="shared" si="962"/>
        <v>480422</v>
      </c>
      <c r="AE628">
        <f t="shared" si="963"/>
        <v>262</v>
      </c>
      <c r="AF628" s="17">
        <f t="shared" si="964"/>
        <v>0.11410218470502231</v>
      </c>
      <c r="AG628" s="16">
        <f t="shared" si="965"/>
        <v>-6</v>
      </c>
      <c r="AH628" s="20">
        <f t="shared" si="966"/>
        <v>3.4048083170890191E-2</v>
      </c>
      <c r="AI628" s="20">
        <f t="shared" si="967"/>
        <v>120891.29340714644</v>
      </c>
      <c r="AJ628" s="4">
        <v>2464</v>
      </c>
      <c r="AK628">
        <f t="shared" si="968"/>
        <v>117</v>
      </c>
      <c r="AL628">
        <f t="shared" si="969"/>
        <v>4.9850873455475009E-2</v>
      </c>
      <c r="AM628" s="20">
        <f t="shared" si="970"/>
        <v>620.0301962757926</v>
      </c>
      <c r="AN628" s="20">
        <f t="shared" si="971"/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 t="shared" si="972"/>
        <v>20.885757423251132</v>
      </c>
      <c r="AS628" s="4">
        <v>94</v>
      </c>
      <c r="AT628">
        <f t="shared" si="973"/>
        <v>-2</v>
      </c>
      <c r="AU628">
        <f t="shared" si="974"/>
        <v>-2.083333333333337E-2</v>
      </c>
      <c r="AV628" s="20">
        <f t="shared" si="975"/>
        <v>23.653749370910919</v>
      </c>
      <c r="AW628" s="30">
        <f t="shared" si="976"/>
        <v>1.9714227590271238E-4</v>
      </c>
      <c r="AX628" s="4">
        <v>22</v>
      </c>
      <c r="AY628">
        <f t="shared" si="977"/>
        <v>1</v>
      </c>
      <c r="AZ628">
        <f t="shared" si="978"/>
        <v>4.7619047619047672E-2</v>
      </c>
      <c r="BA628" s="20">
        <f t="shared" si="979"/>
        <v>5.5359838953195766</v>
      </c>
      <c r="BB628" s="30">
        <f t="shared" si="980"/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 t="shared" si="981"/>
        <v>122</v>
      </c>
      <c r="BE628" s="30">
        <f t="shared" si="982"/>
        <v>4.8012593467138931E-2</v>
      </c>
      <c r="BF628" s="20">
        <f t="shared" si="983"/>
        <v>670.10568696527423</v>
      </c>
      <c r="BG628" s="20">
        <f t="shared" si="984"/>
        <v>5.5849987311587558E-3</v>
      </c>
      <c r="BH628" s="26">
        <v>88466</v>
      </c>
      <c r="BI628">
        <f t="shared" si="985"/>
        <v>59</v>
      </c>
      <c r="BJ628" s="4">
        <v>179890</v>
      </c>
      <c r="BK628">
        <f t="shared" si="986"/>
        <v>106</v>
      </c>
      <c r="BL628" s="4">
        <v>134112</v>
      </c>
      <c r="BM628">
        <f t="shared" si="987"/>
        <v>67</v>
      </c>
      <c r="BN628" s="4">
        <v>52353</v>
      </c>
      <c r="BO628">
        <f t="shared" si="988"/>
        <v>29</v>
      </c>
      <c r="BP628" s="4">
        <v>22052</v>
      </c>
      <c r="BQ628">
        <f t="shared" si="989"/>
        <v>1</v>
      </c>
      <c r="BR628" s="8">
        <v>35</v>
      </c>
      <c r="BS628" s="15">
        <f t="shared" si="990"/>
        <v>0</v>
      </c>
      <c r="BT628" s="8">
        <v>335</v>
      </c>
      <c r="BU628" s="15">
        <f t="shared" si="991"/>
        <v>0</v>
      </c>
      <c r="BV628" s="8">
        <v>1549</v>
      </c>
      <c r="BW628" s="15">
        <f t="shared" si="992"/>
        <v>0</v>
      </c>
      <c r="BX628" s="8">
        <v>3467</v>
      </c>
      <c r="BY628" s="15">
        <f t="shared" si="993"/>
        <v>1</v>
      </c>
      <c r="BZ628" s="13">
        <v>1974</v>
      </c>
      <c r="CA628" s="16">
        <f t="shared" si="994"/>
        <v>1</v>
      </c>
    </row>
    <row r="629" spans="1:79" x14ac:dyDescent="0.25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 t="shared" si="995"/>
        <v>61</v>
      </c>
      <c r="K629">
        <f t="shared" si="945"/>
        <v>1.5426664654493017E-2</v>
      </c>
      <c r="L629">
        <f t="shared" si="946"/>
        <v>0.97898955346513072</v>
      </c>
      <c r="M629">
        <f t="shared" si="947"/>
        <v>5.5837818803762766E-3</v>
      </c>
      <c r="N629">
        <f t="shared" si="948"/>
        <v>5.9317202407901135E-4</v>
      </c>
      <c r="O629">
        <f t="shared" si="949"/>
        <v>0</v>
      </c>
      <c r="P629">
        <f t="shared" si="950"/>
        <v>4.7530145245272678E-4</v>
      </c>
      <c r="Q629">
        <f t="shared" si="951"/>
        <v>2.2897897897897899E-2</v>
      </c>
      <c r="R629">
        <f t="shared" si="952"/>
        <v>120054.35329642677</v>
      </c>
      <c r="S629">
        <f t="shared" si="953"/>
        <v>1852.038248616004</v>
      </c>
      <c r="T629">
        <f t="shared" si="954"/>
        <v>117531.95772521388</v>
      </c>
      <c r="U629">
        <f t="shared" si="955"/>
        <v>670.35732259687973</v>
      </c>
      <c r="V629" s="4">
        <v>4217639</v>
      </c>
      <c r="W629">
        <f t="shared" si="956"/>
        <v>7185</v>
      </c>
      <c r="X629">
        <f t="shared" si="957"/>
        <v>-510</v>
      </c>
      <c r="Y629" s="20">
        <f t="shared" si="958"/>
        <v>1061308.2536487165</v>
      </c>
      <c r="Z629" s="4">
        <v>3736994</v>
      </c>
      <c r="AA629">
        <f t="shared" si="959"/>
        <v>6962</v>
      </c>
      <c r="AB629" s="17">
        <f t="shared" si="960"/>
        <v>0.88603932199982027</v>
      </c>
      <c r="AC629" s="16">
        <f t="shared" si="961"/>
        <v>-471</v>
      </c>
      <c r="AD629">
        <f t="shared" si="962"/>
        <v>480645</v>
      </c>
      <c r="AE629">
        <f t="shared" si="963"/>
        <v>223</v>
      </c>
      <c r="AF629" s="17">
        <f t="shared" si="964"/>
        <v>0.11396067800017973</v>
      </c>
      <c r="AG629" s="16">
        <f t="shared" si="965"/>
        <v>-39</v>
      </c>
      <c r="AH629" s="20">
        <f t="shared" si="966"/>
        <v>3.1036882393876131E-2</v>
      </c>
      <c r="AI629" s="20">
        <f t="shared" si="967"/>
        <v>120947.40815299445</v>
      </c>
      <c r="AJ629" s="4">
        <v>2448</v>
      </c>
      <c r="AK629">
        <f t="shared" si="968"/>
        <v>-16</v>
      </c>
      <c r="AL629">
        <f t="shared" si="969"/>
        <v>-6.4935064935064402E-3</v>
      </c>
      <c r="AM629" s="20">
        <f t="shared" si="970"/>
        <v>616.0040261701057</v>
      </c>
      <c r="AN629" s="20">
        <f t="shared" si="971"/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 t="shared" si="972"/>
        <v>21.640664318067437</v>
      </c>
      <c r="AS629" s="4">
        <v>105</v>
      </c>
      <c r="AT629">
        <f t="shared" si="973"/>
        <v>11</v>
      </c>
      <c r="AU629">
        <f t="shared" si="974"/>
        <v>0.11702127659574457</v>
      </c>
      <c r="AV629" s="20">
        <f t="shared" si="975"/>
        <v>26.421741318570707</v>
      </c>
      <c r="AW629" s="30">
        <f t="shared" si="976"/>
        <v>2.2008149303284874E-4</v>
      </c>
      <c r="AX629" s="4">
        <v>25</v>
      </c>
      <c r="AY629">
        <f t="shared" si="977"/>
        <v>3</v>
      </c>
      <c r="AZ629">
        <f t="shared" si="978"/>
        <v>0.13636363636363646</v>
      </c>
      <c r="BA629" s="20">
        <f t="shared" si="979"/>
        <v>6.290890790135883</v>
      </c>
      <c r="BB629" s="30">
        <f t="shared" si="980"/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 t="shared" si="981"/>
        <v>1</v>
      </c>
      <c r="BE629" s="30">
        <f t="shared" si="982"/>
        <v>3.7551633496057946E-4</v>
      </c>
      <c r="BF629" s="20">
        <f t="shared" si="983"/>
        <v>670.35732259687973</v>
      </c>
      <c r="BG629" s="20">
        <f t="shared" si="984"/>
        <v>5.5837818803762766E-3</v>
      </c>
      <c r="BH629" s="26">
        <v>88503</v>
      </c>
      <c r="BI629">
        <f t="shared" si="985"/>
        <v>37</v>
      </c>
      <c r="BJ629" s="4">
        <v>179976</v>
      </c>
      <c r="BK629">
        <f t="shared" si="986"/>
        <v>86</v>
      </c>
      <c r="BL629" s="4">
        <v>134193</v>
      </c>
      <c r="BM629">
        <f t="shared" si="987"/>
        <v>81</v>
      </c>
      <c r="BN629" s="4">
        <v>52368</v>
      </c>
      <c r="BO629">
        <f t="shared" si="988"/>
        <v>15</v>
      </c>
      <c r="BP629" s="4">
        <v>22056</v>
      </c>
      <c r="BQ629">
        <f t="shared" si="989"/>
        <v>4</v>
      </c>
      <c r="BR629" s="8">
        <v>35</v>
      </c>
      <c r="BS629" s="15">
        <f t="shared" si="990"/>
        <v>0</v>
      </c>
      <c r="BT629" s="8">
        <v>335</v>
      </c>
      <c r="BU629" s="15">
        <f t="shared" si="991"/>
        <v>0</v>
      </c>
      <c r="BV629" s="8">
        <v>1549</v>
      </c>
      <c r="BW629" s="15">
        <f t="shared" si="992"/>
        <v>0</v>
      </c>
      <c r="BX629" s="8">
        <v>3467</v>
      </c>
      <c r="BY629" s="15">
        <f t="shared" si="993"/>
        <v>0</v>
      </c>
      <c r="BZ629" s="13">
        <v>1974</v>
      </c>
      <c r="CA629" s="16">
        <f t="shared" si="994"/>
        <v>0</v>
      </c>
    </row>
    <row r="630" spans="1:79" x14ac:dyDescent="0.25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 t="shared" si="995"/>
        <v>-4</v>
      </c>
      <c r="K630">
        <f t="shared" si="945"/>
        <v>1.5421972487251365E-2</v>
      </c>
      <c r="L630">
        <f t="shared" si="946"/>
        <v>0.97900508269328268</v>
      </c>
      <c r="M630">
        <f t="shared" si="947"/>
        <v>5.5729448194659194E-3</v>
      </c>
      <c r="N630">
        <f t="shared" si="948"/>
        <v>4.3996932785257258E-4</v>
      </c>
      <c r="O630">
        <f t="shared" si="949"/>
        <v>1.3585110718652356E-4</v>
      </c>
      <c r="P630">
        <f t="shared" si="950"/>
        <v>4.5582460382849867E-4</v>
      </c>
      <c r="Q630">
        <f t="shared" si="951"/>
        <v>-1.5037593984962407E-3</v>
      </c>
      <c r="R630">
        <f t="shared" si="952"/>
        <v>120107.1967790639</v>
      </c>
      <c r="S630">
        <f t="shared" si="953"/>
        <v>1852.2898842476093</v>
      </c>
      <c r="T630">
        <f t="shared" si="954"/>
        <v>117585.55611474584</v>
      </c>
      <c r="U630">
        <f t="shared" si="955"/>
        <v>669.35078007045797</v>
      </c>
      <c r="V630" s="4">
        <v>4224325</v>
      </c>
      <c r="W630">
        <f t="shared" si="956"/>
        <v>6686</v>
      </c>
      <c r="X630">
        <f t="shared" si="957"/>
        <v>-499</v>
      </c>
      <c r="Y630" s="20">
        <f t="shared" si="958"/>
        <v>1062990.6894816305</v>
      </c>
      <c r="Z630" s="4">
        <v>3743470</v>
      </c>
      <c r="AA630">
        <f t="shared" si="959"/>
        <v>6476</v>
      </c>
      <c r="AB630" s="17">
        <f t="shared" si="960"/>
        <v>0.88616997981926104</v>
      </c>
      <c r="AC630" s="16">
        <f t="shared" si="961"/>
        <v>-486</v>
      </c>
      <c r="AD630">
        <f t="shared" si="962"/>
        <v>480855</v>
      </c>
      <c r="AE630">
        <f t="shared" si="963"/>
        <v>210</v>
      </c>
      <c r="AF630" s="17">
        <f t="shared" si="964"/>
        <v>0.11383002018073893</v>
      </c>
      <c r="AG630" s="16">
        <f t="shared" si="965"/>
        <v>-13</v>
      </c>
      <c r="AH630" s="20">
        <f t="shared" si="966"/>
        <v>3.1408914148967994E-2</v>
      </c>
      <c r="AI630" s="20">
        <f t="shared" si="967"/>
        <v>121000.2516356316</v>
      </c>
      <c r="AJ630" s="4">
        <v>2449</v>
      </c>
      <c r="AK630">
        <f t="shared" si="968"/>
        <v>1</v>
      </c>
      <c r="AL630">
        <f t="shared" si="969"/>
        <v>4.0849673202614234E-4</v>
      </c>
      <c r="AM630" s="20">
        <f t="shared" si="970"/>
        <v>616.25566180171108</v>
      </c>
      <c r="AN630" s="20">
        <f t="shared" si="971"/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 t="shared" si="972"/>
        <v>23.905385002516354</v>
      </c>
      <c r="AS630" s="4">
        <v>93</v>
      </c>
      <c r="AT630">
        <f t="shared" si="973"/>
        <v>-12</v>
      </c>
      <c r="AU630">
        <f t="shared" si="974"/>
        <v>-0.11428571428571432</v>
      </c>
      <c r="AV630" s="20">
        <f t="shared" si="975"/>
        <v>23.402113739305484</v>
      </c>
      <c r="AW630" s="30">
        <f t="shared" si="976"/>
        <v>1.9484355947756786E-4</v>
      </c>
      <c r="AX630" s="4">
        <v>23</v>
      </c>
      <c r="AY630">
        <f t="shared" si="977"/>
        <v>-2</v>
      </c>
      <c r="AZ630">
        <f t="shared" si="978"/>
        <v>-7.999999999999996E-2</v>
      </c>
      <c r="BA630" s="20">
        <f t="shared" si="979"/>
        <v>5.7876195269250124</v>
      </c>
      <c r="BB630" s="30">
        <f t="shared" si="980"/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 t="shared" si="981"/>
        <v>-4</v>
      </c>
      <c r="BE630" s="30">
        <f t="shared" si="982"/>
        <v>-1.5015015015015232E-3</v>
      </c>
      <c r="BF630" s="20">
        <f t="shared" si="983"/>
        <v>669.35078007045797</v>
      </c>
      <c r="BG630" s="20">
        <f t="shared" si="984"/>
        <v>5.5729448194659194E-3</v>
      </c>
      <c r="BH630" s="26">
        <v>88559</v>
      </c>
      <c r="BI630">
        <f t="shared" si="985"/>
        <v>56</v>
      </c>
      <c r="BJ630" s="4">
        <v>180040</v>
      </c>
      <c r="BK630">
        <f t="shared" si="986"/>
        <v>64</v>
      </c>
      <c r="BL630" s="4">
        <v>134258</v>
      </c>
      <c r="BM630">
        <f t="shared" si="987"/>
        <v>65</v>
      </c>
      <c r="BN630" s="4">
        <v>52388</v>
      </c>
      <c r="BO630">
        <f t="shared" si="988"/>
        <v>20</v>
      </c>
      <c r="BP630" s="4">
        <v>22061</v>
      </c>
      <c r="BQ630">
        <f t="shared" si="989"/>
        <v>5</v>
      </c>
      <c r="BR630" s="8">
        <v>35</v>
      </c>
      <c r="BS630" s="15">
        <f t="shared" si="990"/>
        <v>0</v>
      </c>
      <c r="BT630" s="8">
        <v>335</v>
      </c>
      <c r="BU630" s="15">
        <f t="shared" si="991"/>
        <v>0</v>
      </c>
      <c r="BV630" s="8">
        <v>1549</v>
      </c>
      <c r="BW630" s="15">
        <f t="shared" si="992"/>
        <v>0</v>
      </c>
      <c r="BX630" s="8">
        <v>3468</v>
      </c>
      <c r="BY630" s="15">
        <f t="shared" si="993"/>
        <v>1</v>
      </c>
      <c r="BZ630" s="13">
        <v>1974</v>
      </c>
      <c r="CA630" s="16">
        <f t="shared" si="994"/>
        <v>0</v>
      </c>
    </row>
    <row r="631" spans="1:79" x14ac:dyDescent="0.25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 t="shared" si="995"/>
        <v>33</v>
      </c>
      <c r="K631">
        <f t="shared" si="945"/>
        <v>1.541734902013344E-2</v>
      </c>
      <c r="L631">
        <f t="shared" si="946"/>
        <v>0.97894302575421877</v>
      </c>
      <c r="M631">
        <f t="shared" si="947"/>
        <v>5.6396252256478343E-3</v>
      </c>
      <c r="N631">
        <f t="shared" si="948"/>
        <v>4.3558932303555496E-4</v>
      </c>
      <c r="O631">
        <f t="shared" si="949"/>
        <v>1.3583265417006248E-4</v>
      </c>
      <c r="P631">
        <f t="shared" si="950"/>
        <v>3.7222515771436637E-4</v>
      </c>
      <c r="Q631">
        <f t="shared" si="951"/>
        <v>1.2253991830672113E-2</v>
      </c>
      <c r="R631">
        <f t="shared" si="952"/>
        <v>120159.53699043785</v>
      </c>
      <c r="S631">
        <f t="shared" si="953"/>
        <v>1852.5415198792148</v>
      </c>
      <c r="T631">
        <f t="shared" si="954"/>
        <v>117629.34071464519</v>
      </c>
      <c r="U631">
        <f t="shared" si="955"/>
        <v>677.65475591343727</v>
      </c>
      <c r="V631" s="4">
        <v>4229187</v>
      </c>
      <c r="W631">
        <f t="shared" si="956"/>
        <v>4862</v>
      </c>
      <c r="X631">
        <f t="shared" si="957"/>
        <v>-1824</v>
      </c>
      <c r="Y631" s="20">
        <f t="shared" si="958"/>
        <v>1064214.1419224963</v>
      </c>
      <c r="Z631" s="4">
        <v>3748124</v>
      </c>
      <c r="AA631">
        <f t="shared" si="959"/>
        <v>4654</v>
      </c>
      <c r="AB631" s="17">
        <f t="shared" si="960"/>
        <v>0.88625166018906232</v>
      </c>
      <c r="AC631" s="16">
        <f t="shared" si="961"/>
        <v>-1822</v>
      </c>
      <c r="AD631">
        <f t="shared" si="962"/>
        <v>481063</v>
      </c>
      <c r="AE631">
        <f t="shared" si="963"/>
        <v>208</v>
      </c>
      <c r="AF631" s="17">
        <f t="shared" si="964"/>
        <v>0.11374833981093765</v>
      </c>
      <c r="AG631" s="16">
        <f t="shared" si="965"/>
        <v>-2</v>
      </c>
      <c r="AH631" s="20">
        <f t="shared" si="966"/>
        <v>4.2780748663101602E-2</v>
      </c>
      <c r="AI631" s="20">
        <f t="shared" si="967"/>
        <v>121052.59184700553</v>
      </c>
      <c r="AJ631" s="4">
        <v>2482</v>
      </c>
      <c r="AK631">
        <f t="shared" si="968"/>
        <v>33</v>
      </c>
      <c r="AL631">
        <f t="shared" si="969"/>
        <v>1.347488770926919E-2</v>
      </c>
      <c r="AM631" s="20">
        <f t="shared" si="970"/>
        <v>624.5596376446905</v>
      </c>
      <c r="AN631" s="20">
        <f t="shared" si="971"/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 t="shared" si="972"/>
        <v>23.402113739305484</v>
      </c>
      <c r="AS631" s="4">
        <v>97</v>
      </c>
      <c r="AT631">
        <f t="shared" si="973"/>
        <v>4</v>
      </c>
      <c r="AU631">
        <f t="shared" si="974"/>
        <v>4.3010752688172005E-2</v>
      </c>
      <c r="AV631" s="20">
        <f t="shared" si="975"/>
        <v>24.408656265727227</v>
      </c>
      <c r="AW631" s="30">
        <f t="shared" si="976"/>
        <v>2.0313540545408094E-4</v>
      </c>
      <c r="AX631" s="4">
        <v>23</v>
      </c>
      <c r="AY631">
        <f t="shared" si="977"/>
        <v>0</v>
      </c>
      <c r="AZ631">
        <f t="shared" si="978"/>
        <v>0</v>
      </c>
      <c r="BA631" s="20">
        <f t="shared" si="979"/>
        <v>5.7876195269250124</v>
      </c>
      <c r="BB631" s="30">
        <f t="shared" si="980"/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 t="shared" si="981"/>
        <v>35</v>
      </c>
      <c r="BE631" s="30">
        <f t="shared" si="982"/>
        <v>1.3157894736842035E-2</v>
      </c>
      <c r="BF631" s="20">
        <f t="shared" si="983"/>
        <v>678.15802717664815</v>
      </c>
      <c r="BG631" s="20">
        <f t="shared" si="984"/>
        <v>5.6438135845231765E-3</v>
      </c>
      <c r="BH631" s="26">
        <v>88609</v>
      </c>
      <c r="BI631">
        <f t="shared" si="985"/>
        <v>50</v>
      </c>
      <c r="BJ631" s="4">
        <v>180113</v>
      </c>
      <c r="BK631">
        <f t="shared" si="986"/>
        <v>73</v>
      </c>
      <c r="BL631" s="4">
        <v>134311</v>
      </c>
      <c r="BM631">
        <f t="shared" si="987"/>
        <v>53</v>
      </c>
      <c r="BN631" s="4">
        <v>52413</v>
      </c>
      <c r="BO631">
        <f t="shared" si="988"/>
        <v>25</v>
      </c>
      <c r="BP631" s="4">
        <v>22068</v>
      </c>
      <c r="BQ631">
        <f t="shared" si="989"/>
        <v>7</v>
      </c>
      <c r="BR631" s="8">
        <v>35</v>
      </c>
      <c r="BS631" s="15">
        <f t="shared" si="990"/>
        <v>0</v>
      </c>
      <c r="BT631" s="8">
        <v>335</v>
      </c>
      <c r="BU631" s="15">
        <f t="shared" si="991"/>
        <v>0</v>
      </c>
      <c r="BV631" s="8">
        <v>1549</v>
      </c>
      <c r="BW631" s="15">
        <f t="shared" si="992"/>
        <v>0</v>
      </c>
      <c r="BX631" s="8">
        <v>3469</v>
      </c>
      <c r="BY631" s="15">
        <f t="shared" si="993"/>
        <v>1</v>
      </c>
      <c r="BZ631" s="13">
        <v>1974</v>
      </c>
      <c r="CA631" s="16">
        <f t="shared" si="994"/>
        <v>0</v>
      </c>
    </row>
    <row r="632" spans="1:79" x14ac:dyDescent="0.25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 t="shared" si="995"/>
        <v>-45</v>
      </c>
      <c r="K632">
        <f t="shared" si="945"/>
        <v>1.5414314668096011E-2</v>
      </c>
      <c r="L632">
        <f t="shared" si="946"/>
        <v>0.97904138959146414</v>
      </c>
      <c r="M632">
        <f t="shared" si="947"/>
        <v>5.544295740439859E-3</v>
      </c>
      <c r="N632">
        <f t="shared" si="948"/>
        <v>1.9681412371652066E-4</v>
      </c>
      <c r="O632">
        <f t="shared" si="949"/>
        <v>0</v>
      </c>
      <c r="P632">
        <f t="shared" si="950"/>
        <v>2.9726388906710464E-4</v>
      </c>
      <c r="Q632">
        <f t="shared" si="951"/>
        <v>-1.6993957703927493E-2</v>
      </c>
      <c r="R632">
        <f t="shared" si="952"/>
        <v>120183.19073980875</v>
      </c>
      <c r="S632">
        <f t="shared" si="953"/>
        <v>1852.5415198792148</v>
      </c>
      <c r="T632">
        <f t="shared" si="954"/>
        <v>117664.31806743835</v>
      </c>
      <c r="U632">
        <f t="shared" si="955"/>
        <v>666.33115249119271</v>
      </c>
      <c r="V632" s="4">
        <v>4232560</v>
      </c>
      <c r="W632">
        <f t="shared" si="956"/>
        <v>3373</v>
      </c>
      <c r="X632">
        <f t="shared" si="957"/>
        <v>-1489</v>
      </c>
      <c r="Y632" s="20">
        <f t="shared" si="958"/>
        <v>1065062.9089079013</v>
      </c>
      <c r="Z632" s="4">
        <v>3751403</v>
      </c>
      <c r="AA632">
        <f t="shared" si="959"/>
        <v>3279</v>
      </c>
      <c r="AB632" s="17">
        <f t="shared" si="960"/>
        <v>0.88632009941973655</v>
      </c>
      <c r="AC632" s="16">
        <f t="shared" si="961"/>
        <v>-1375</v>
      </c>
      <c r="AD632">
        <f t="shared" si="962"/>
        <v>481157</v>
      </c>
      <c r="AE632">
        <f t="shared" si="963"/>
        <v>94</v>
      </c>
      <c r="AF632" s="17">
        <f t="shared" si="964"/>
        <v>0.11367990058026348</v>
      </c>
      <c r="AG632" s="16">
        <f t="shared" si="965"/>
        <v>-114</v>
      </c>
      <c r="AH632" s="20">
        <f t="shared" si="966"/>
        <v>2.7868366439371479E-2</v>
      </c>
      <c r="AI632" s="20">
        <f t="shared" si="967"/>
        <v>121076.24559637644</v>
      </c>
      <c r="AJ632" s="4">
        <v>2450</v>
      </c>
      <c r="AK632">
        <f t="shared" si="968"/>
        <v>-32</v>
      </c>
      <c r="AL632">
        <f t="shared" si="969"/>
        <v>-1.2892828364222453E-2</v>
      </c>
      <c r="AM632" s="20">
        <f t="shared" si="970"/>
        <v>616.50729743331658</v>
      </c>
      <c r="AN632" s="20">
        <f t="shared" si="971"/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 t="shared" si="972"/>
        <v>21.640664318067437</v>
      </c>
      <c r="AS632" s="4">
        <v>90</v>
      </c>
      <c r="AT632">
        <f t="shared" si="973"/>
        <v>-7</v>
      </c>
      <c r="AU632">
        <f t="shared" si="974"/>
        <v>-7.2164948453608213E-2</v>
      </c>
      <c r="AV632" s="20">
        <f t="shared" si="975"/>
        <v>22.64720684448918</v>
      </c>
      <c r="AW632" s="30">
        <f t="shared" si="976"/>
        <v>1.8843905462220063E-4</v>
      </c>
      <c r="AX632" s="4">
        <v>22</v>
      </c>
      <c r="AY632">
        <f t="shared" si="977"/>
        <v>-1</v>
      </c>
      <c r="AZ632">
        <f t="shared" si="978"/>
        <v>-4.3478260869565188E-2</v>
      </c>
      <c r="BA632" s="20">
        <f t="shared" si="979"/>
        <v>5.5359838953195766</v>
      </c>
      <c r="BB632" s="30">
        <f t="shared" si="980"/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 t="shared" si="981"/>
        <v>-47</v>
      </c>
      <c r="BE632" s="30">
        <f t="shared" si="982"/>
        <v>-1.7439703153988906E-2</v>
      </c>
      <c r="BF632" s="20">
        <f t="shared" si="983"/>
        <v>666.33115249119271</v>
      </c>
      <c r="BG632" s="20">
        <f t="shared" si="984"/>
        <v>5.544295740439859E-3</v>
      </c>
      <c r="BH632" s="26">
        <v>88627</v>
      </c>
      <c r="BI632">
        <f t="shared" si="985"/>
        <v>18</v>
      </c>
      <c r="BJ632" s="4">
        <v>180146</v>
      </c>
      <c r="BK632">
        <f t="shared" si="986"/>
        <v>33</v>
      </c>
      <c r="BL632" s="4">
        <v>134331</v>
      </c>
      <c r="BM632">
        <f t="shared" si="987"/>
        <v>20</v>
      </c>
      <c r="BN632" s="4">
        <v>52431</v>
      </c>
      <c r="BO632">
        <f t="shared" si="988"/>
        <v>18</v>
      </c>
      <c r="BP632" s="4">
        <v>22073</v>
      </c>
      <c r="BQ632">
        <f t="shared" si="989"/>
        <v>5</v>
      </c>
      <c r="BR632" s="8">
        <v>35</v>
      </c>
      <c r="BS632" s="15">
        <f t="shared" si="990"/>
        <v>0</v>
      </c>
      <c r="BT632" s="8">
        <v>335</v>
      </c>
      <c r="BU632" s="15">
        <f t="shared" si="991"/>
        <v>0</v>
      </c>
      <c r="BV632" s="8">
        <v>1549</v>
      </c>
      <c r="BW632" s="15">
        <f t="shared" si="992"/>
        <v>0</v>
      </c>
      <c r="BX632" s="8">
        <v>3469</v>
      </c>
      <c r="BY632" s="15">
        <f t="shared" si="993"/>
        <v>0</v>
      </c>
      <c r="BZ632" s="13">
        <v>1974</v>
      </c>
      <c r="CA632" s="16">
        <f t="shared" si="994"/>
        <v>0</v>
      </c>
    </row>
    <row r="633" spans="1:79" x14ac:dyDescent="0.25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 t="shared" si="995"/>
        <v>-97</v>
      </c>
      <c r="K633">
        <f t="shared" si="945"/>
        <v>1.5416270706783159E-2</v>
      </c>
      <c r="L633">
        <f t="shared" si="946"/>
        <v>0.97924402711086733</v>
      </c>
      <c r="M633">
        <f t="shared" si="947"/>
        <v>5.3397021823494688E-3</v>
      </c>
      <c r="N633">
        <f t="shared" si="948"/>
        <v>2.8048612012341391E-4</v>
      </c>
      <c r="O633">
        <f t="shared" si="949"/>
        <v>4.0733197556008148E-4</v>
      </c>
      <c r="P633">
        <f t="shared" si="950"/>
        <v>4.8736068538302702E-4</v>
      </c>
      <c r="Q633">
        <f t="shared" si="951"/>
        <v>-3.8024304194433554E-2</v>
      </c>
      <c r="R633">
        <f t="shared" si="952"/>
        <v>120216.90991444388</v>
      </c>
      <c r="S633">
        <f t="shared" si="953"/>
        <v>1853.296426774031</v>
      </c>
      <c r="T633">
        <f t="shared" si="954"/>
        <v>117721.69099144438</v>
      </c>
      <c r="U633">
        <f t="shared" si="955"/>
        <v>641.92249622546547</v>
      </c>
      <c r="V633" s="4">
        <v>4236620</v>
      </c>
      <c r="W633">
        <f t="shared" si="956"/>
        <v>4060</v>
      </c>
      <c r="X633">
        <f t="shared" si="957"/>
        <v>687</v>
      </c>
      <c r="Y633" s="20">
        <f t="shared" si="958"/>
        <v>1066084.5495722194</v>
      </c>
      <c r="Z633" s="4">
        <v>3755329</v>
      </c>
      <c r="AA633">
        <f t="shared" si="959"/>
        <v>3926</v>
      </c>
      <c r="AB633" s="17">
        <f t="shared" si="960"/>
        <v>0.88639741114378912</v>
      </c>
      <c r="AC633" s="16">
        <f t="shared" si="961"/>
        <v>647</v>
      </c>
      <c r="AD633">
        <f t="shared" si="962"/>
        <v>481291</v>
      </c>
      <c r="AE633">
        <f t="shared" si="963"/>
        <v>134</v>
      </c>
      <c r="AF633" s="17">
        <f t="shared" si="964"/>
        <v>0.11360258885621084</v>
      </c>
      <c r="AG633" s="16">
        <f t="shared" si="965"/>
        <v>40</v>
      </c>
      <c r="AH633" s="20">
        <f t="shared" si="966"/>
        <v>3.3004926108374383E-2</v>
      </c>
      <c r="AI633" s="20">
        <f t="shared" si="967"/>
        <v>121109.96477101157</v>
      </c>
      <c r="AJ633" s="4">
        <v>2354</v>
      </c>
      <c r="AK633">
        <f t="shared" si="968"/>
        <v>-96</v>
      </c>
      <c r="AL633">
        <f t="shared" si="969"/>
        <v>-3.9183673469387781E-2</v>
      </c>
      <c r="AM633" s="20">
        <f t="shared" si="970"/>
        <v>592.35027679919472</v>
      </c>
      <c r="AN633" s="20">
        <f t="shared" si="971"/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 t="shared" si="972"/>
        <v>20.382486160040262</v>
      </c>
      <c r="AS633" s="4">
        <v>93</v>
      </c>
      <c r="AT633">
        <f t="shared" si="973"/>
        <v>3</v>
      </c>
      <c r="AU633">
        <f t="shared" si="974"/>
        <v>3.3333333333333437E-2</v>
      </c>
      <c r="AV633" s="20">
        <f t="shared" si="975"/>
        <v>23.402113739305484</v>
      </c>
      <c r="AW633" s="30">
        <f t="shared" si="976"/>
        <v>1.9466574008565293E-4</v>
      </c>
      <c r="AX633" s="4">
        <v>23</v>
      </c>
      <c r="AY633">
        <f t="shared" si="977"/>
        <v>1</v>
      </c>
      <c r="AZ633">
        <f t="shared" si="978"/>
        <v>4.5454545454545414E-2</v>
      </c>
      <c r="BA633" s="20">
        <f t="shared" si="979"/>
        <v>5.7876195269250124</v>
      </c>
      <c r="BB633" s="30">
        <f t="shared" si="980"/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 t="shared" si="981"/>
        <v>-97</v>
      </c>
      <c r="BE633" s="30">
        <f t="shared" si="982"/>
        <v>-3.6631419939577081E-2</v>
      </c>
      <c r="BF633" s="20">
        <f t="shared" si="983"/>
        <v>641.92249622546547</v>
      </c>
      <c r="BG633" s="20">
        <f t="shared" si="984"/>
        <v>5.3397021823494688E-3</v>
      </c>
      <c r="BH633" s="26">
        <v>88660</v>
      </c>
      <c r="BI633">
        <f t="shared" si="985"/>
        <v>33</v>
      </c>
      <c r="BJ633" s="4">
        <v>180179</v>
      </c>
      <c r="BK633">
        <f t="shared" si="986"/>
        <v>33</v>
      </c>
      <c r="BL633" s="4">
        <v>134375</v>
      </c>
      <c r="BM633">
        <f t="shared" si="987"/>
        <v>44</v>
      </c>
      <c r="BN633" s="4">
        <v>52448</v>
      </c>
      <c r="BO633">
        <f t="shared" si="988"/>
        <v>17</v>
      </c>
      <c r="BP633" s="4">
        <v>22080</v>
      </c>
      <c r="BQ633">
        <f t="shared" si="989"/>
        <v>7</v>
      </c>
      <c r="BR633" s="8">
        <v>35</v>
      </c>
      <c r="BS633" s="15">
        <f t="shared" si="990"/>
        <v>0</v>
      </c>
      <c r="BT633" s="8">
        <v>335</v>
      </c>
      <c r="BU633" s="15">
        <f t="shared" si="991"/>
        <v>0</v>
      </c>
      <c r="BV633" s="8">
        <v>1549</v>
      </c>
      <c r="BW633" s="15">
        <f t="shared" si="992"/>
        <v>0</v>
      </c>
      <c r="BX633" s="8">
        <v>3470</v>
      </c>
      <c r="BY633" s="15">
        <f t="shared" si="993"/>
        <v>1</v>
      </c>
      <c r="BZ633" s="13">
        <v>1976</v>
      </c>
      <c r="CA633" s="16">
        <f t="shared" si="994"/>
        <v>2</v>
      </c>
    </row>
    <row r="634" spans="1:79" x14ac:dyDescent="0.25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 t="shared" si="995"/>
        <v>72</v>
      </c>
      <c r="K634">
        <f t="shared" si="945"/>
        <v>1.5412456327538232E-2</v>
      </c>
      <c r="L634">
        <f t="shared" si="946"/>
        <v>0.97909998117115415</v>
      </c>
      <c r="M634">
        <f t="shared" si="947"/>
        <v>5.4875625013075585E-3</v>
      </c>
      <c r="N634">
        <f t="shared" si="948"/>
        <v>5.1883930626163725E-4</v>
      </c>
      <c r="O634">
        <f t="shared" si="949"/>
        <v>2.7148092846477533E-4</v>
      </c>
      <c r="P634">
        <f t="shared" si="950"/>
        <v>3.7179487179487181E-4</v>
      </c>
      <c r="Q634">
        <f t="shared" si="951"/>
        <v>2.7449485322150208E-2</v>
      </c>
      <c r="R634">
        <f t="shared" si="952"/>
        <v>120279.31555108202</v>
      </c>
      <c r="S634">
        <f t="shared" si="953"/>
        <v>1853.799698037242</v>
      </c>
      <c r="T634">
        <f t="shared" si="954"/>
        <v>117765.47559134373</v>
      </c>
      <c r="U634">
        <f t="shared" si="955"/>
        <v>660.04026170105681</v>
      </c>
      <c r="V634" s="4">
        <v>4244336</v>
      </c>
      <c r="W634">
        <f t="shared" si="956"/>
        <v>7716</v>
      </c>
      <c r="X634">
        <f t="shared" si="957"/>
        <v>3656</v>
      </c>
      <c r="Y634" s="20">
        <f t="shared" si="958"/>
        <v>1068026.1701056869</v>
      </c>
      <c r="Z634" s="4">
        <v>3762797</v>
      </c>
      <c r="AA634">
        <f t="shared" si="959"/>
        <v>7468</v>
      </c>
      <c r="AB634" s="17">
        <f t="shared" si="960"/>
        <v>0.88654550440869906</v>
      </c>
      <c r="AC634" s="16">
        <f t="shared" si="961"/>
        <v>3542</v>
      </c>
      <c r="AD634">
        <f t="shared" si="962"/>
        <v>481539</v>
      </c>
      <c r="AE634">
        <f t="shared" si="963"/>
        <v>248</v>
      </c>
      <c r="AF634" s="17">
        <f t="shared" si="964"/>
        <v>0.11345449559130097</v>
      </c>
      <c r="AG634" s="16">
        <f t="shared" si="965"/>
        <v>114</v>
      </c>
      <c r="AH634" s="20">
        <f t="shared" si="966"/>
        <v>3.2141005702436498E-2</v>
      </c>
      <c r="AI634" s="20">
        <f t="shared" si="967"/>
        <v>121172.37040764972</v>
      </c>
      <c r="AJ634" s="4">
        <v>2425</v>
      </c>
      <c r="AK634">
        <f t="shared" si="968"/>
        <v>71</v>
      </c>
      <c r="AL634">
        <f t="shared" si="969"/>
        <v>3.0161427357689119E-2</v>
      </c>
      <c r="AM634" s="20">
        <f t="shared" si="970"/>
        <v>610.21640664318068</v>
      </c>
      <c r="AN634" s="20">
        <f t="shared" si="971"/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 t="shared" si="972"/>
        <v>20.382486160040262</v>
      </c>
      <c r="AS634" s="4">
        <v>94</v>
      </c>
      <c r="AT634">
        <f t="shared" si="973"/>
        <v>1</v>
      </c>
      <c r="AU634">
        <f t="shared" si="974"/>
        <v>1.0752688172043001E-2</v>
      </c>
      <c r="AV634" s="20">
        <f t="shared" si="975"/>
        <v>23.653749370910919</v>
      </c>
      <c r="AW634" s="30">
        <f t="shared" si="976"/>
        <v>1.9665683382497542E-4</v>
      </c>
      <c r="AX634" s="4">
        <v>23</v>
      </c>
      <c r="AY634">
        <f t="shared" si="977"/>
        <v>0</v>
      </c>
      <c r="AZ634">
        <f t="shared" si="978"/>
        <v>0</v>
      </c>
      <c r="BA634" s="20">
        <f t="shared" si="979"/>
        <v>5.7876195269250124</v>
      </c>
      <c r="BB634" s="30">
        <f t="shared" si="980"/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 t="shared" si="981"/>
        <v>72</v>
      </c>
      <c r="BE634" s="30">
        <f t="shared" si="982"/>
        <v>2.8224225793806346E-2</v>
      </c>
      <c r="BF634" s="20">
        <f t="shared" si="983"/>
        <v>660.04026170105681</v>
      </c>
      <c r="BG634" s="20">
        <f t="shared" si="984"/>
        <v>5.4875625013075585E-3</v>
      </c>
      <c r="BH634" s="26">
        <v>88697</v>
      </c>
      <c r="BI634">
        <f t="shared" si="985"/>
        <v>37</v>
      </c>
      <c r="BJ634" s="4">
        <v>180273</v>
      </c>
      <c r="BK634">
        <f t="shared" si="986"/>
        <v>94</v>
      </c>
      <c r="BL634" s="4">
        <v>134455</v>
      </c>
      <c r="BM634">
        <f t="shared" si="987"/>
        <v>80</v>
      </c>
      <c r="BN634" s="4">
        <v>52479</v>
      </c>
      <c r="BO634">
        <f t="shared" si="988"/>
        <v>31</v>
      </c>
      <c r="BP634" s="4">
        <v>22086</v>
      </c>
      <c r="BQ634">
        <f t="shared" si="989"/>
        <v>6</v>
      </c>
      <c r="BR634" s="8">
        <v>35</v>
      </c>
      <c r="BS634" s="15">
        <f t="shared" si="990"/>
        <v>0</v>
      </c>
      <c r="BT634" s="8">
        <v>335</v>
      </c>
      <c r="BU634" s="15">
        <f t="shared" si="991"/>
        <v>0</v>
      </c>
      <c r="BV634" s="8">
        <v>1550</v>
      </c>
      <c r="BW634" s="15">
        <f t="shared" si="992"/>
        <v>1</v>
      </c>
      <c r="BX634" s="8">
        <v>3470</v>
      </c>
      <c r="BY634" s="15">
        <f t="shared" si="993"/>
        <v>0</v>
      </c>
      <c r="BZ634" s="13">
        <v>1977</v>
      </c>
      <c r="CA634" s="16">
        <f t="shared" si="994"/>
        <v>1</v>
      </c>
    </row>
    <row r="635" spans="1:79" x14ac:dyDescent="0.25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 t="shared" si="995"/>
        <v>81</v>
      </c>
      <c r="K635">
        <f t="shared" si="945"/>
        <v>1.5409544717996968E-2</v>
      </c>
      <c r="L635">
        <f t="shared" si="946"/>
        <v>0.97893680413987771</v>
      </c>
      <c r="M635">
        <f t="shared" si="947"/>
        <v>5.6536511421253462E-3</v>
      </c>
      <c r="N635">
        <f t="shared" si="948"/>
        <v>5.9589148502430607E-4</v>
      </c>
      <c r="O635">
        <f t="shared" si="949"/>
        <v>4.0705563093622793E-4</v>
      </c>
      <c r="P635">
        <f t="shared" si="950"/>
        <v>4.2930279943870263E-4</v>
      </c>
      <c r="Q635">
        <f t="shared" si="951"/>
        <v>2.9955621301775148E-2</v>
      </c>
      <c r="R635">
        <f t="shared" si="952"/>
        <v>120351.03170608958</v>
      </c>
      <c r="S635">
        <f t="shared" si="953"/>
        <v>1854.5546049320583</v>
      </c>
      <c r="T635">
        <f t="shared" si="954"/>
        <v>117816.05435329642</v>
      </c>
      <c r="U635">
        <f t="shared" si="955"/>
        <v>680.42274786109715</v>
      </c>
      <c r="V635" s="4">
        <v>4251681</v>
      </c>
      <c r="W635">
        <f t="shared" si="956"/>
        <v>7345</v>
      </c>
      <c r="X635">
        <f t="shared" si="957"/>
        <v>-371</v>
      </c>
      <c r="Y635" s="20">
        <f t="shared" si="958"/>
        <v>1069874.4338198288</v>
      </c>
      <c r="Z635" s="4">
        <v>3769857</v>
      </c>
      <c r="AA635">
        <f t="shared" si="959"/>
        <v>7060</v>
      </c>
      <c r="AB635" s="17">
        <f t="shared" si="960"/>
        <v>0.88667447063878968</v>
      </c>
      <c r="AC635" s="16">
        <f t="shared" si="961"/>
        <v>-408</v>
      </c>
      <c r="AD635">
        <f t="shared" si="962"/>
        <v>481824</v>
      </c>
      <c r="AE635">
        <f t="shared" si="963"/>
        <v>285</v>
      </c>
      <c r="AF635" s="17">
        <f t="shared" si="964"/>
        <v>0.11332552936121031</v>
      </c>
      <c r="AG635" s="16">
        <f t="shared" si="965"/>
        <v>37</v>
      </c>
      <c r="AH635" s="20">
        <f t="shared" si="966"/>
        <v>3.880190605854323E-2</v>
      </c>
      <c r="AI635" s="20">
        <f t="shared" si="967"/>
        <v>121244.08656265726</v>
      </c>
      <c r="AJ635" s="4">
        <v>2524</v>
      </c>
      <c r="AK635">
        <f t="shared" si="968"/>
        <v>99</v>
      </c>
      <c r="AL635">
        <f t="shared" si="969"/>
        <v>4.0824742268041225E-2</v>
      </c>
      <c r="AM635" s="20">
        <f t="shared" si="970"/>
        <v>635.12833417211868</v>
      </c>
      <c r="AN635" s="20">
        <f t="shared" si="971"/>
        <v>5.2772986252678901E-3</v>
      </c>
      <c r="AO635" s="4">
        <v>74</v>
      </c>
      <c r="AP635">
        <f t="shared" si="891"/>
        <v>-7</v>
      </c>
      <c r="AQ635">
        <f t="shared" ref="AQ635:AQ672" si="996">IFERROR(AO635/AO634,0)-1</f>
        <v>-8.6419753086419804E-2</v>
      </c>
      <c r="AR635" s="20">
        <f t="shared" si="972"/>
        <v>18.621036738802214</v>
      </c>
      <c r="AS635" s="4">
        <v>86</v>
      </c>
      <c r="AT635">
        <f t="shared" si="973"/>
        <v>-8</v>
      </c>
      <c r="AU635">
        <f t="shared" si="974"/>
        <v>-8.5106382978723416E-2</v>
      </c>
      <c r="AV635" s="20">
        <f t="shared" si="975"/>
        <v>21.640664318067437</v>
      </c>
      <c r="AW635" s="30">
        <f t="shared" si="976"/>
        <v>1.7981286916522922E-4</v>
      </c>
      <c r="AX635" s="4">
        <v>20</v>
      </c>
      <c r="AY635">
        <f t="shared" si="977"/>
        <v>-3</v>
      </c>
      <c r="AZ635">
        <f t="shared" si="978"/>
        <v>-0.13043478260869568</v>
      </c>
      <c r="BA635" s="20">
        <f t="shared" si="979"/>
        <v>5.0327126321087068</v>
      </c>
      <c r="BB635" s="30">
        <f t="shared" si="980"/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 t="shared" si="981"/>
        <v>81</v>
      </c>
      <c r="BE635" s="30">
        <f t="shared" si="982"/>
        <v>3.0880670987418979E-2</v>
      </c>
      <c r="BF635" s="20">
        <f t="shared" si="983"/>
        <v>680.42274786109715</v>
      </c>
      <c r="BG635" s="20">
        <f t="shared" si="984"/>
        <v>5.6536511421253462E-3</v>
      </c>
      <c r="BH635" s="26">
        <v>88747</v>
      </c>
      <c r="BI635">
        <f t="shared" si="985"/>
        <v>50</v>
      </c>
      <c r="BJ635" s="4">
        <v>180379</v>
      </c>
      <c r="BK635">
        <f t="shared" si="986"/>
        <v>106</v>
      </c>
      <c r="BL635" s="4">
        <v>134549</v>
      </c>
      <c r="BM635">
        <f t="shared" si="987"/>
        <v>94</v>
      </c>
      <c r="BN635" s="4">
        <v>52507</v>
      </c>
      <c r="BO635">
        <f t="shared" si="988"/>
        <v>28</v>
      </c>
      <c r="BP635" s="4">
        <v>22093</v>
      </c>
      <c r="BQ635">
        <f t="shared" si="989"/>
        <v>7</v>
      </c>
      <c r="BR635" s="8">
        <v>35</v>
      </c>
      <c r="BS635" s="15">
        <f t="shared" si="990"/>
        <v>0</v>
      </c>
      <c r="BT635" s="8">
        <v>335</v>
      </c>
      <c r="BU635" s="15">
        <f t="shared" si="991"/>
        <v>0</v>
      </c>
      <c r="BV635" s="8">
        <v>1551</v>
      </c>
      <c r="BW635" s="15">
        <f t="shared" si="992"/>
        <v>1</v>
      </c>
      <c r="BX635" s="8">
        <v>3471</v>
      </c>
      <c r="BY635" s="15">
        <f t="shared" si="993"/>
        <v>1</v>
      </c>
      <c r="BZ635" s="13">
        <v>1978</v>
      </c>
      <c r="CA635" s="16">
        <f t="shared" si="994"/>
        <v>1</v>
      </c>
    </row>
    <row r="636" spans="1:79" x14ac:dyDescent="0.25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 t="shared" si="995"/>
        <v>52</v>
      </c>
      <c r="K636">
        <f t="shared" si="945"/>
        <v>1.5403004536687403E-2</v>
      </c>
      <c r="L636">
        <f t="shared" si="946"/>
        <v>0.97883784738257584</v>
      </c>
      <c r="M636">
        <f t="shared" si="947"/>
        <v>5.7591480807367363E-3</v>
      </c>
      <c r="N636">
        <f t="shared" si="948"/>
        <v>5.6003326764783937E-4</v>
      </c>
      <c r="O636">
        <f t="shared" si="949"/>
        <v>1.35666802333469E-4</v>
      </c>
      <c r="P636">
        <f t="shared" si="950"/>
        <v>4.5899371498838641E-4</v>
      </c>
      <c r="Q636">
        <f t="shared" si="951"/>
        <v>1.8867924528301886E-2</v>
      </c>
      <c r="R636">
        <f t="shared" si="952"/>
        <v>120418.47005535984</v>
      </c>
      <c r="S636">
        <f t="shared" si="953"/>
        <v>1854.8062405636638</v>
      </c>
      <c r="T636">
        <f t="shared" si="954"/>
        <v>117870.15601409158</v>
      </c>
      <c r="U636">
        <f t="shared" si="955"/>
        <v>693.50780070457972</v>
      </c>
      <c r="V636" s="4">
        <v>4258361</v>
      </c>
      <c r="W636">
        <f t="shared" si="956"/>
        <v>6680</v>
      </c>
      <c r="X636">
        <f t="shared" si="957"/>
        <v>-665</v>
      </c>
      <c r="Y636" s="20">
        <f t="shared" si="958"/>
        <v>1071555.3598389532</v>
      </c>
      <c r="Z636" s="4">
        <v>3776269</v>
      </c>
      <c r="AA636">
        <f t="shared" si="959"/>
        <v>6412</v>
      </c>
      <c r="AB636" s="17">
        <f t="shared" si="960"/>
        <v>0.88678930696575509</v>
      </c>
      <c r="AC636" s="16">
        <f t="shared" si="961"/>
        <v>-648</v>
      </c>
      <c r="AD636">
        <f t="shared" si="962"/>
        <v>482092</v>
      </c>
      <c r="AE636">
        <f t="shared" si="963"/>
        <v>268</v>
      </c>
      <c r="AF636" s="17">
        <f t="shared" si="964"/>
        <v>0.11321069303424487</v>
      </c>
      <c r="AG636" s="16">
        <f t="shared" si="965"/>
        <v>-17</v>
      </c>
      <c r="AH636" s="20">
        <f t="shared" si="966"/>
        <v>4.0119760479041915E-2</v>
      </c>
      <c r="AI636" s="20">
        <f t="shared" si="967"/>
        <v>121311.52491192752</v>
      </c>
      <c r="AJ636" s="4">
        <v>2565</v>
      </c>
      <c r="AK636">
        <f t="shared" si="968"/>
        <v>41</v>
      </c>
      <c r="AL636">
        <f t="shared" si="969"/>
        <v>1.6244057052297922E-2</v>
      </c>
      <c r="AM636" s="20">
        <f t="shared" si="970"/>
        <v>645.4453950679416</v>
      </c>
      <c r="AN636" s="20">
        <f t="shared" si="971"/>
        <v>5.3600198937190594E-3</v>
      </c>
      <c r="AO636" s="4">
        <v>80</v>
      </c>
      <c r="AP636">
        <f t="shared" si="891"/>
        <v>6</v>
      </c>
      <c r="AQ636">
        <f t="shared" si="996"/>
        <v>8.1081081081081141E-2</v>
      </c>
      <c r="AR636" s="20">
        <f t="shared" si="972"/>
        <v>20.130850528434824</v>
      </c>
      <c r="AS636" s="4">
        <v>91</v>
      </c>
      <c r="AT636">
        <f t="shared" si="973"/>
        <v>5</v>
      </c>
      <c r="AU636">
        <f t="shared" si="974"/>
        <v>5.8139534883721034E-2</v>
      </c>
      <c r="AV636" s="20">
        <f t="shared" si="975"/>
        <v>22.898842476094615</v>
      </c>
      <c r="AW636" s="30">
        <f t="shared" si="976"/>
        <v>1.9016054983564696E-4</v>
      </c>
      <c r="AX636" s="4">
        <v>20</v>
      </c>
      <c r="AY636">
        <f t="shared" si="977"/>
        <v>0</v>
      </c>
      <c r="AZ636">
        <f t="shared" si="978"/>
        <v>0</v>
      </c>
      <c r="BA636" s="20">
        <f t="shared" si="979"/>
        <v>5.0327126321087059</v>
      </c>
      <c r="BB636" s="30">
        <f t="shared" si="980"/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 t="shared" si="981"/>
        <v>52</v>
      </c>
      <c r="BE636" s="30">
        <f t="shared" si="982"/>
        <v>1.9230769230769162E-2</v>
      </c>
      <c r="BF636" s="20">
        <f t="shared" si="983"/>
        <v>693.50780070457972</v>
      </c>
      <c r="BG636" s="20">
        <f t="shared" si="984"/>
        <v>5.7591480807367363E-3</v>
      </c>
      <c r="BH636" s="26">
        <v>88808</v>
      </c>
      <c r="BI636">
        <f t="shared" si="985"/>
        <v>61</v>
      </c>
      <c r="BJ636" s="4">
        <v>180475</v>
      </c>
      <c r="BK636">
        <f t="shared" si="986"/>
        <v>96</v>
      </c>
      <c r="BL636" s="4">
        <v>134618</v>
      </c>
      <c r="BM636">
        <f t="shared" si="987"/>
        <v>69</v>
      </c>
      <c r="BN636" s="4">
        <v>52540</v>
      </c>
      <c r="BO636">
        <f t="shared" si="988"/>
        <v>33</v>
      </c>
      <c r="BP636" s="4">
        <v>22102</v>
      </c>
      <c r="BQ636">
        <f t="shared" si="989"/>
        <v>9</v>
      </c>
      <c r="BR636" s="8">
        <v>35</v>
      </c>
      <c r="BS636" s="15">
        <f t="shared" si="990"/>
        <v>0</v>
      </c>
      <c r="BT636" s="8">
        <v>335</v>
      </c>
      <c r="BU636" s="15">
        <f t="shared" si="991"/>
        <v>0</v>
      </c>
      <c r="BV636" s="8">
        <v>1551</v>
      </c>
      <c r="BW636" s="15">
        <f t="shared" si="992"/>
        <v>0</v>
      </c>
      <c r="BX636" s="8">
        <v>3471</v>
      </c>
      <c r="BY636" s="15">
        <f t="shared" si="993"/>
        <v>0</v>
      </c>
      <c r="BZ636" s="13">
        <v>1979</v>
      </c>
      <c r="CA636" s="16">
        <f t="shared" si="994"/>
        <v>1</v>
      </c>
    </row>
    <row r="637" spans="1:79" x14ac:dyDescent="0.25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 t="shared" si="995"/>
        <v>41</v>
      </c>
      <c r="K637">
        <f t="shared" si="945"/>
        <v>1.539791701038571E-2</v>
      </c>
      <c r="L637">
        <f t="shared" si="946"/>
        <v>0.97876077363412139</v>
      </c>
      <c r="M637">
        <f t="shared" si="947"/>
        <v>5.8413093554928568E-3</v>
      </c>
      <c r="N637">
        <f t="shared" si="948"/>
        <v>6.0146481744080896E-4</v>
      </c>
      <c r="O637">
        <f t="shared" si="949"/>
        <v>2.712600027126E-4</v>
      </c>
      <c r="P637">
        <f t="shared" si="950"/>
        <v>5.2276592248981675E-4</v>
      </c>
      <c r="Q637">
        <f t="shared" si="951"/>
        <v>1.465856274579907E-2</v>
      </c>
      <c r="R637">
        <f t="shared" si="952"/>
        <v>120490.94111726219</v>
      </c>
      <c r="S637">
        <f t="shared" si="953"/>
        <v>1855.3095118268745</v>
      </c>
      <c r="T637">
        <f t="shared" si="954"/>
        <v>117931.80674383492</v>
      </c>
      <c r="U637">
        <f t="shared" si="955"/>
        <v>703.82486160040253</v>
      </c>
      <c r="V637" s="4">
        <v>4265449</v>
      </c>
      <c r="W637">
        <f t="shared" si="956"/>
        <v>7088</v>
      </c>
      <c r="X637">
        <f t="shared" si="957"/>
        <v>408</v>
      </c>
      <c r="Y637" s="20">
        <f t="shared" si="958"/>
        <v>1073338.9531957724</v>
      </c>
      <c r="Z637" s="4">
        <v>3783069</v>
      </c>
      <c r="AA637">
        <f t="shared" si="959"/>
        <v>6800</v>
      </c>
      <c r="AB637" s="17">
        <f t="shared" si="960"/>
        <v>0.88690991264928964</v>
      </c>
      <c r="AC637" s="16">
        <f t="shared" si="961"/>
        <v>388</v>
      </c>
      <c r="AD637">
        <f t="shared" si="962"/>
        <v>482380</v>
      </c>
      <c r="AE637">
        <f t="shared" si="963"/>
        <v>288</v>
      </c>
      <c r="AF637" s="17">
        <f t="shared" si="964"/>
        <v>0.11309008735071033</v>
      </c>
      <c r="AG637" s="16">
        <f t="shared" si="965"/>
        <v>20</v>
      </c>
      <c r="AH637" s="20">
        <f t="shared" si="966"/>
        <v>4.0632054176072234E-2</v>
      </c>
      <c r="AI637" s="20">
        <f t="shared" si="967"/>
        <v>121383.99597382989</v>
      </c>
      <c r="AJ637" s="4">
        <v>2595</v>
      </c>
      <c r="AK637">
        <f t="shared" si="968"/>
        <v>30</v>
      </c>
      <c r="AL637">
        <f t="shared" si="969"/>
        <v>1.1695906432748648E-2</v>
      </c>
      <c r="AM637" s="20">
        <f t="shared" si="970"/>
        <v>652.99446401610464</v>
      </c>
      <c r="AN637" s="20">
        <f t="shared" si="971"/>
        <v>5.4194486154822896E-3</v>
      </c>
      <c r="AO637" s="4">
        <v>86</v>
      </c>
      <c r="AP637">
        <f t="shared" si="891"/>
        <v>6</v>
      </c>
      <c r="AQ637">
        <f t="shared" si="996"/>
        <v>7.4999999999999956E-2</v>
      </c>
      <c r="AR637" s="20">
        <f t="shared" si="972"/>
        <v>21.640664318067437</v>
      </c>
      <c r="AS637" s="4">
        <v>98</v>
      </c>
      <c r="AT637">
        <f t="shared" si="973"/>
        <v>7</v>
      </c>
      <c r="AU637">
        <f t="shared" si="974"/>
        <v>7.6923076923076872E-2</v>
      </c>
      <c r="AV637" s="20">
        <f t="shared" si="975"/>
        <v>24.660291897332662</v>
      </c>
      <c r="AW637" s="30">
        <f t="shared" si="976"/>
        <v>2.0466511149027527E-4</v>
      </c>
      <c r="AX637" s="4">
        <v>18</v>
      </c>
      <c r="AY637">
        <f t="shared" si="977"/>
        <v>-2</v>
      </c>
      <c r="AZ637">
        <f t="shared" si="978"/>
        <v>-9.9999999999999978E-2</v>
      </c>
      <c r="BA637" s="20">
        <f t="shared" si="979"/>
        <v>4.5294413688978361</v>
      </c>
      <c r="BB637" s="30">
        <f t="shared" si="980"/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 t="shared" si="981"/>
        <v>41</v>
      </c>
      <c r="BE637" s="30">
        <f t="shared" si="982"/>
        <v>1.4876632801161138E-2</v>
      </c>
      <c r="BF637" s="20">
        <f t="shared" si="983"/>
        <v>703.82486160040253</v>
      </c>
      <c r="BG637" s="20">
        <f t="shared" si="984"/>
        <v>5.8413093554928568E-3</v>
      </c>
      <c r="BH637" s="26">
        <v>88861</v>
      </c>
      <c r="BI637">
        <f t="shared" si="985"/>
        <v>53</v>
      </c>
      <c r="BJ637" s="4">
        <v>180559</v>
      </c>
      <c r="BK637">
        <f t="shared" si="986"/>
        <v>84</v>
      </c>
      <c r="BL637" s="4">
        <v>134724</v>
      </c>
      <c r="BM637">
        <f t="shared" si="987"/>
        <v>106</v>
      </c>
      <c r="BN637" s="4">
        <v>52574</v>
      </c>
      <c r="BO637">
        <f t="shared" si="988"/>
        <v>34</v>
      </c>
      <c r="BP637" s="4">
        <v>22113</v>
      </c>
      <c r="BQ637">
        <f t="shared" si="989"/>
        <v>11</v>
      </c>
      <c r="BR637" s="8">
        <v>35</v>
      </c>
      <c r="BS637" s="15">
        <f t="shared" si="990"/>
        <v>0</v>
      </c>
      <c r="BT637" s="8">
        <v>335</v>
      </c>
      <c r="BU637" s="15">
        <f t="shared" si="991"/>
        <v>0</v>
      </c>
      <c r="BV637" s="8">
        <v>1551</v>
      </c>
      <c r="BW637" s="15">
        <f t="shared" si="992"/>
        <v>0</v>
      </c>
      <c r="BX637" s="8">
        <v>3472</v>
      </c>
      <c r="BY637" s="15">
        <f t="shared" si="993"/>
        <v>1</v>
      </c>
      <c r="BZ637" s="13">
        <v>1980</v>
      </c>
      <c r="CA637" s="16">
        <f t="shared" si="994"/>
        <v>1</v>
      </c>
    </row>
    <row r="638" spans="1:79" x14ac:dyDescent="0.25">
      <c r="A638" s="1">
        <v>44535</v>
      </c>
      <c r="B638">
        <v>44536</v>
      </c>
      <c r="C638" s="4">
        <v>479053</v>
      </c>
      <c r="D638">
        <f t="shared" ref="D638:D672" si="997">IFERROR(C638-C637,"")</f>
        <v>222</v>
      </c>
      <c r="E638" s="4">
        <v>7374</v>
      </c>
      <c r="F638">
        <f t="shared" ref="F638:F655" si="998">E638-E637</f>
        <v>1</v>
      </c>
      <c r="G638" s="4">
        <v>468838</v>
      </c>
      <c r="H638">
        <f t="shared" ref="H638:H672" si="999">G638-G637</f>
        <v>177</v>
      </c>
      <c r="I638">
        <f t="shared" ref="I638:I672" si="1000">+IFERROR(C638-E638-G638,"")</f>
        <v>2841</v>
      </c>
      <c r="J638">
        <f t="shared" si="995"/>
        <v>44</v>
      </c>
      <c r="K638">
        <f t="shared" si="945"/>
        <v>1.5392868847497042E-2</v>
      </c>
      <c r="L638">
        <f t="shared" si="946"/>
        <v>0.9786766808682964</v>
      </c>
      <c r="M638">
        <f t="shared" si="947"/>
        <v>5.9304502842065492E-3</v>
      </c>
      <c r="N638">
        <f t="shared" si="948"/>
        <v>4.6341427775214853E-4</v>
      </c>
      <c r="O638">
        <f t="shared" si="949"/>
        <v>1.3561160835367508E-4</v>
      </c>
      <c r="P638">
        <f t="shared" si="950"/>
        <v>3.7752912519889599E-4</v>
      </c>
      <c r="Q638">
        <f t="shared" si="951"/>
        <v>1.5487504399859204E-2</v>
      </c>
      <c r="R638">
        <f t="shared" si="952"/>
        <v>120546.8042274786</v>
      </c>
      <c r="S638">
        <f t="shared" si="953"/>
        <v>1855.56114745848</v>
      </c>
      <c r="T638">
        <f t="shared" si="954"/>
        <v>117976.34625062908</v>
      </c>
      <c r="U638">
        <f t="shared" si="955"/>
        <v>714.89682939104171</v>
      </c>
      <c r="V638" s="4">
        <v>4270313</v>
      </c>
      <c r="W638">
        <f t="shared" si="956"/>
        <v>4864</v>
      </c>
      <c r="X638">
        <f t="shared" si="957"/>
        <v>-2224</v>
      </c>
      <c r="Y638" s="20">
        <f t="shared" si="958"/>
        <v>1074562.9089079013</v>
      </c>
      <c r="Z638" s="4">
        <v>3787711</v>
      </c>
      <c r="AA638">
        <f t="shared" si="959"/>
        <v>4642</v>
      </c>
      <c r="AB638" s="17">
        <f t="shared" si="960"/>
        <v>0.88698673844282605</v>
      </c>
      <c r="AC638" s="16">
        <f t="shared" si="961"/>
        <v>-2158</v>
      </c>
      <c r="AD638">
        <f t="shared" si="962"/>
        <v>482602</v>
      </c>
      <c r="AE638">
        <f t="shared" si="963"/>
        <v>222</v>
      </c>
      <c r="AF638" s="17">
        <f t="shared" si="964"/>
        <v>0.11301326155717391</v>
      </c>
      <c r="AG638" s="16">
        <f t="shared" si="965"/>
        <v>-66</v>
      </c>
      <c r="AH638" s="20">
        <f t="shared" si="966"/>
        <v>4.5641447368421052E-2</v>
      </c>
      <c r="AI638" s="20">
        <f t="shared" si="967"/>
        <v>121439.8590840463</v>
      </c>
      <c r="AJ638" s="4">
        <v>2639</v>
      </c>
      <c r="AK638">
        <f t="shared" si="968"/>
        <v>44</v>
      </c>
      <c r="AL638">
        <f t="shared" si="969"/>
        <v>1.6955684007707195E-2</v>
      </c>
      <c r="AM638" s="20">
        <f t="shared" si="970"/>
        <v>664.06643180674382</v>
      </c>
      <c r="AN638" s="20">
        <f t="shared" si="971"/>
        <v>5.5087850404861262E-3</v>
      </c>
      <c r="AO638" s="4">
        <v>90</v>
      </c>
      <c r="AP638">
        <f t="shared" ref="AP638:AP672" si="1001">AO638-AO637</f>
        <v>4</v>
      </c>
      <c r="AQ638">
        <f t="shared" si="996"/>
        <v>4.6511627906976827E-2</v>
      </c>
      <c r="AR638" s="20">
        <f t="shared" si="972"/>
        <v>22.64720684448918</v>
      </c>
      <c r="AS638" s="4">
        <v>95</v>
      </c>
      <c r="AT638">
        <f t="shared" si="973"/>
        <v>-3</v>
      </c>
      <c r="AU638">
        <f t="shared" si="974"/>
        <v>-3.0612244897959218E-2</v>
      </c>
      <c r="AV638" s="20">
        <f t="shared" si="975"/>
        <v>23.905385002516354</v>
      </c>
      <c r="AW638" s="30">
        <f t="shared" si="976"/>
        <v>1.9830791165069417E-4</v>
      </c>
      <c r="AX638" s="4">
        <v>17</v>
      </c>
      <c r="AY638">
        <f t="shared" si="977"/>
        <v>-1</v>
      </c>
      <c r="AZ638">
        <f t="shared" si="978"/>
        <v>-5.555555555555558E-2</v>
      </c>
      <c r="BA638" s="20">
        <f t="shared" si="979"/>
        <v>4.2778057372924003</v>
      </c>
      <c r="BB638" s="30">
        <f t="shared" si="980"/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 t="shared" si="981"/>
        <v>44</v>
      </c>
      <c r="BE638" s="30">
        <f t="shared" si="982"/>
        <v>1.5731140507686758E-2</v>
      </c>
      <c r="BF638" s="20">
        <f t="shared" si="983"/>
        <v>714.89682939104171</v>
      </c>
      <c r="BG638" s="20">
        <f t="shared" si="984"/>
        <v>5.9304502842065492E-3</v>
      </c>
      <c r="BH638" s="26">
        <v>88921</v>
      </c>
      <c r="BI638">
        <f t="shared" si="985"/>
        <v>60</v>
      </c>
      <c r="BJ638" s="4">
        <v>180620</v>
      </c>
      <c r="BK638">
        <f t="shared" si="986"/>
        <v>61</v>
      </c>
      <c r="BL638" s="4">
        <v>134793</v>
      </c>
      <c r="BM638">
        <f t="shared" si="987"/>
        <v>69</v>
      </c>
      <c r="BN638" s="4">
        <v>52602</v>
      </c>
      <c r="BO638">
        <f t="shared" si="988"/>
        <v>28</v>
      </c>
      <c r="BP638" s="4">
        <v>22117</v>
      </c>
      <c r="BQ638">
        <f t="shared" si="989"/>
        <v>4</v>
      </c>
      <c r="BR638" s="8">
        <v>35</v>
      </c>
      <c r="BS638" s="15">
        <f t="shared" si="990"/>
        <v>0</v>
      </c>
      <c r="BT638" s="8">
        <v>335</v>
      </c>
      <c r="BU638" s="15">
        <f t="shared" si="991"/>
        <v>0</v>
      </c>
      <c r="BV638" s="8">
        <v>1551</v>
      </c>
      <c r="BW638" s="15">
        <f t="shared" si="992"/>
        <v>0</v>
      </c>
      <c r="BX638" s="8">
        <v>3472</v>
      </c>
      <c r="BY638" s="15">
        <f t="shared" si="993"/>
        <v>0</v>
      </c>
      <c r="BZ638" s="13">
        <v>1981</v>
      </c>
      <c r="CA638" s="16">
        <f t="shared" si="994"/>
        <v>1</v>
      </c>
    </row>
    <row r="639" spans="1:79" x14ac:dyDescent="0.25">
      <c r="A639" s="1">
        <v>44536</v>
      </c>
      <c r="B639">
        <v>44537</v>
      </c>
      <c r="C639" s="4">
        <v>478831</v>
      </c>
      <c r="D639">
        <f t="shared" si="997"/>
        <v>-222</v>
      </c>
      <c r="E639" s="4">
        <v>7373</v>
      </c>
      <c r="F639">
        <f t="shared" si="998"/>
        <v>-1</v>
      </c>
      <c r="G639" s="4">
        <v>468698</v>
      </c>
      <c r="H639">
        <f t="shared" si="999"/>
        <v>-140</v>
      </c>
      <c r="I639">
        <f t="shared" si="1000"/>
        <v>2760</v>
      </c>
      <c r="J639">
        <f t="shared" si="995"/>
        <v>-81</v>
      </c>
      <c r="K639">
        <f t="shared" si="945"/>
        <v>1.539791701038571E-2</v>
      </c>
      <c r="L639">
        <f t="shared" si="946"/>
        <v>0.97883804515580652</v>
      </c>
      <c r="M639">
        <f t="shared" si="947"/>
        <v>5.7640378338077525E-3</v>
      </c>
      <c r="N639">
        <f t="shared" si="948"/>
        <v>-4.6362913011062357E-4</v>
      </c>
      <c r="O639">
        <f t="shared" si="949"/>
        <v>-1.356300013563E-4</v>
      </c>
      <c r="P639">
        <f t="shared" si="950"/>
        <v>-2.9869980243141638E-4</v>
      </c>
      <c r="Q639">
        <f t="shared" si="951"/>
        <v>-2.9347826086956522E-2</v>
      </c>
      <c r="R639">
        <f t="shared" si="952"/>
        <v>120490.94111726219</v>
      </c>
      <c r="S639">
        <f t="shared" si="953"/>
        <v>1855.3095118268745</v>
      </c>
      <c r="T639">
        <f t="shared" si="954"/>
        <v>117941.11726220432</v>
      </c>
      <c r="U639">
        <f t="shared" si="955"/>
        <v>694.51434323100148</v>
      </c>
      <c r="V639" s="4">
        <v>4273876</v>
      </c>
      <c r="W639">
        <f t="shared" si="956"/>
        <v>3563</v>
      </c>
      <c r="X639">
        <f t="shared" si="957"/>
        <v>-1301</v>
      </c>
      <c r="Y639" s="20">
        <f t="shared" si="958"/>
        <v>1075459.4866633115</v>
      </c>
      <c r="Z639" s="4">
        <v>3791096</v>
      </c>
      <c r="AA639">
        <f t="shared" si="959"/>
        <v>3385</v>
      </c>
      <c r="AB639" s="17">
        <f t="shared" si="960"/>
        <v>0.88703930577302659</v>
      </c>
      <c r="AC639" s="16">
        <f t="shared" si="961"/>
        <v>-1257</v>
      </c>
      <c r="AD639">
        <f t="shared" si="962"/>
        <v>482780</v>
      </c>
      <c r="AE639">
        <f t="shared" si="963"/>
        <v>178</v>
      </c>
      <c r="AF639" s="17">
        <f t="shared" si="964"/>
        <v>0.11296069422697336</v>
      </c>
      <c r="AG639" s="16">
        <f t="shared" si="965"/>
        <v>-44</v>
      </c>
      <c r="AH639" s="20">
        <f t="shared" si="966"/>
        <v>4.9957900645523433E-2</v>
      </c>
      <c r="AI639" s="20">
        <f t="shared" si="967"/>
        <v>121484.65022647206</v>
      </c>
      <c r="AJ639" s="4">
        <v>2702</v>
      </c>
      <c r="AK639">
        <f t="shared" si="968"/>
        <v>63</v>
      </c>
      <c r="AL639">
        <f t="shared" si="969"/>
        <v>2.3872679045092937E-2</v>
      </c>
      <c r="AM639" s="20">
        <f t="shared" si="970"/>
        <v>679.91947659788627</v>
      </c>
      <c r="AN639" s="20">
        <f t="shared" si="971"/>
        <v>5.6429095025175898E-3</v>
      </c>
      <c r="AO639" s="4">
        <v>86</v>
      </c>
      <c r="AP639">
        <f t="shared" si="1001"/>
        <v>-4</v>
      </c>
      <c r="AQ639">
        <f t="shared" si="996"/>
        <v>-4.4444444444444398E-2</v>
      </c>
      <c r="AR639" s="20">
        <f t="shared" si="972"/>
        <v>21.640664318067437</v>
      </c>
      <c r="AS639" s="4">
        <v>87</v>
      </c>
      <c r="AT639">
        <f t="shared" si="973"/>
        <v>-8</v>
      </c>
      <c r="AU639">
        <f t="shared" si="974"/>
        <v>-8.4210526315789513E-2</v>
      </c>
      <c r="AV639" s="20">
        <f t="shared" si="975"/>
        <v>21.892299949672871</v>
      </c>
      <c r="AW639" s="30">
        <f t="shared" si="976"/>
        <v>1.8169249693524437E-4</v>
      </c>
      <c r="AX639" s="4">
        <v>13</v>
      </c>
      <c r="AY639">
        <f t="shared" si="977"/>
        <v>-4</v>
      </c>
      <c r="AZ639">
        <f t="shared" si="978"/>
        <v>-0.23529411764705888</v>
      </c>
      <c r="BA639" s="20">
        <f t="shared" si="979"/>
        <v>3.271263210870659</v>
      </c>
      <c r="BB639" s="30">
        <f t="shared" si="980"/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 t="shared" si="981"/>
        <v>47</v>
      </c>
      <c r="BE639" s="30">
        <f t="shared" si="982"/>
        <v>1.6543470608940458E-2</v>
      </c>
      <c r="BF639" s="20">
        <f t="shared" si="983"/>
        <v>726.72370407649714</v>
      </c>
      <c r="BG639" s="20">
        <f t="shared" si="984"/>
        <v>6.031355530448112E-3</v>
      </c>
      <c r="BH639" s="26">
        <v>88958</v>
      </c>
      <c r="BI639">
        <f t="shared" si="985"/>
        <v>37</v>
      </c>
      <c r="BJ639" s="4">
        <v>180667</v>
      </c>
      <c r="BK639">
        <f t="shared" si="986"/>
        <v>47</v>
      </c>
      <c r="BL639" s="4">
        <v>134847</v>
      </c>
      <c r="BM639">
        <f t="shared" si="987"/>
        <v>54</v>
      </c>
      <c r="BN639" s="4">
        <v>52625</v>
      </c>
      <c r="BO639">
        <f t="shared" si="988"/>
        <v>23</v>
      </c>
      <c r="BP639" s="4">
        <v>22124</v>
      </c>
      <c r="BQ639">
        <f t="shared" si="989"/>
        <v>7</v>
      </c>
      <c r="BR639" s="8">
        <v>35</v>
      </c>
      <c r="BS639" s="15">
        <f t="shared" si="990"/>
        <v>0</v>
      </c>
      <c r="BT639" s="8">
        <v>335</v>
      </c>
      <c r="BU639" s="15">
        <f t="shared" si="991"/>
        <v>0</v>
      </c>
      <c r="BV639" s="8">
        <v>1551</v>
      </c>
      <c r="BW639" s="15">
        <f t="shared" si="992"/>
        <v>0</v>
      </c>
      <c r="BX639" s="8">
        <v>3472</v>
      </c>
      <c r="BY639" s="15">
        <f t="shared" si="993"/>
        <v>0</v>
      </c>
      <c r="BZ639" s="13">
        <v>1982</v>
      </c>
      <c r="CA639" s="16">
        <f t="shared" si="994"/>
        <v>1</v>
      </c>
    </row>
    <row r="640" spans="1:79" x14ac:dyDescent="0.25">
      <c r="A640" s="1">
        <v>44537</v>
      </c>
      <c r="B640">
        <v>44538</v>
      </c>
      <c r="C640" s="4">
        <v>479563</v>
      </c>
      <c r="D640">
        <f t="shared" si="997"/>
        <v>732</v>
      </c>
      <c r="E640" s="4">
        <v>7379</v>
      </c>
      <c r="F640">
        <f t="shared" si="998"/>
        <v>6</v>
      </c>
      <c r="G640" s="4">
        <v>469189</v>
      </c>
      <c r="H640">
        <f t="shared" si="999"/>
        <v>491</v>
      </c>
      <c r="I640">
        <f t="shared" si="1000"/>
        <v>2995</v>
      </c>
      <c r="J640">
        <f t="shared" si="995"/>
        <v>235</v>
      </c>
      <c r="K640">
        <f t="shared" si="945"/>
        <v>1.5386925179799109E-2</v>
      </c>
      <c r="L640">
        <f t="shared" si="946"/>
        <v>0.97836780568976334</v>
      </c>
      <c r="M640">
        <f t="shared" si="947"/>
        <v>6.2452691304375023E-3</v>
      </c>
      <c r="N640">
        <f t="shared" si="948"/>
        <v>1.5263896505777134E-3</v>
      </c>
      <c r="O640">
        <f t="shared" si="949"/>
        <v>8.1311830871391786E-4</v>
      </c>
      <c r="P640">
        <f t="shared" si="950"/>
        <v>1.0464865970856094E-3</v>
      </c>
      <c r="Q640">
        <f t="shared" si="951"/>
        <v>7.8464106844741241E-2</v>
      </c>
      <c r="R640">
        <f t="shared" si="952"/>
        <v>120675.13839959737</v>
      </c>
      <c r="S640">
        <f t="shared" si="953"/>
        <v>1856.8193256165073</v>
      </c>
      <c r="T640">
        <f t="shared" si="954"/>
        <v>118064.6703573226</v>
      </c>
      <c r="U640">
        <f t="shared" si="955"/>
        <v>753.64871665827877</v>
      </c>
      <c r="V640" s="4">
        <v>4281343</v>
      </c>
      <c r="W640">
        <f t="shared" si="956"/>
        <v>7467</v>
      </c>
      <c r="X640">
        <f t="shared" si="957"/>
        <v>3904</v>
      </c>
      <c r="Y640" s="20">
        <f t="shared" si="958"/>
        <v>1077338.4499245093</v>
      </c>
      <c r="Z640" s="4">
        <v>3798231</v>
      </c>
      <c r="AA640">
        <f t="shared" si="959"/>
        <v>7135</v>
      </c>
      <c r="AB640" s="17">
        <f t="shared" si="960"/>
        <v>0.88715877237586427</v>
      </c>
      <c r="AC640" s="16">
        <f t="shared" si="961"/>
        <v>3750</v>
      </c>
      <c r="AD640">
        <f t="shared" si="962"/>
        <v>483112</v>
      </c>
      <c r="AE640">
        <f t="shared" si="963"/>
        <v>332</v>
      </c>
      <c r="AF640" s="17">
        <f t="shared" si="964"/>
        <v>0.1128412276241357</v>
      </c>
      <c r="AG640" s="16">
        <f t="shared" si="965"/>
        <v>154</v>
      </c>
      <c r="AH640" s="20">
        <f t="shared" si="966"/>
        <v>4.4462300790143294E-2</v>
      </c>
      <c r="AI640" s="20">
        <f t="shared" si="967"/>
        <v>121568.19325616506</v>
      </c>
      <c r="AJ640" s="4">
        <v>2804</v>
      </c>
      <c r="AK640">
        <f t="shared" si="968"/>
        <v>102</v>
      </c>
      <c r="AL640">
        <f t="shared" si="969"/>
        <v>3.7749814951887561E-2</v>
      </c>
      <c r="AM640" s="20">
        <f t="shared" si="970"/>
        <v>705.58631102164065</v>
      </c>
      <c r="AN640" s="20">
        <f t="shared" si="971"/>
        <v>5.8469898636883998E-3</v>
      </c>
      <c r="AO640" s="4">
        <v>81</v>
      </c>
      <c r="AP640">
        <f t="shared" si="1001"/>
        <v>-5</v>
      </c>
      <c r="AQ640">
        <f t="shared" si="996"/>
        <v>-5.8139534883720922E-2</v>
      </c>
      <c r="AR640" s="20">
        <f t="shared" si="972"/>
        <v>20.382486160040262</v>
      </c>
      <c r="AS640" s="4">
        <v>97</v>
      </c>
      <c r="AT640">
        <f t="shared" si="973"/>
        <v>10</v>
      </c>
      <c r="AU640">
        <f t="shared" si="974"/>
        <v>0.11494252873563227</v>
      </c>
      <c r="AV640" s="20">
        <f t="shared" si="975"/>
        <v>24.408656265727227</v>
      </c>
      <c r="AW640" s="30">
        <f t="shared" si="976"/>
        <v>2.0226748101917787E-4</v>
      </c>
      <c r="AX640" s="4">
        <v>13</v>
      </c>
      <c r="AY640">
        <f t="shared" si="977"/>
        <v>0</v>
      </c>
      <c r="AZ640">
        <f t="shared" si="978"/>
        <v>0</v>
      </c>
      <c r="BA640" s="20">
        <f t="shared" si="979"/>
        <v>3.271263210870659</v>
      </c>
      <c r="BB640" s="30">
        <f t="shared" si="980"/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 t="shared" si="981"/>
        <v>107</v>
      </c>
      <c r="BE640" s="30">
        <f t="shared" si="982"/>
        <v>3.7049861495844771E-2</v>
      </c>
      <c r="BF640" s="20">
        <f t="shared" si="983"/>
        <v>753.64871665827877</v>
      </c>
      <c r="BG640" s="20">
        <f t="shared" si="984"/>
        <v>6.2452691304375023E-3</v>
      </c>
      <c r="BH640" s="26">
        <v>89008</v>
      </c>
      <c r="BI640">
        <f t="shared" si="985"/>
        <v>50</v>
      </c>
      <c r="BJ640" s="4">
        <v>180785</v>
      </c>
      <c r="BK640">
        <f t="shared" si="986"/>
        <v>118</v>
      </c>
      <c r="BL640" s="4">
        <v>134965</v>
      </c>
      <c r="BM640">
        <f t="shared" si="987"/>
        <v>118</v>
      </c>
      <c r="BN640" s="4">
        <v>52668</v>
      </c>
      <c r="BO640">
        <f t="shared" si="988"/>
        <v>43</v>
      </c>
      <c r="BP640" s="4">
        <v>22137</v>
      </c>
      <c r="BQ640">
        <f t="shared" si="989"/>
        <v>13</v>
      </c>
      <c r="BR640" s="8">
        <v>35</v>
      </c>
      <c r="BS640" s="15">
        <f t="shared" si="990"/>
        <v>0</v>
      </c>
      <c r="BT640" s="8">
        <v>335</v>
      </c>
      <c r="BU640" s="15">
        <f t="shared" si="991"/>
        <v>0</v>
      </c>
      <c r="BV640" s="8">
        <v>1552</v>
      </c>
      <c r="BW640" s="15">
        <f t="shared" si="992"/>
        <v>1</v>
      </c>
      <c r="BX640" s="8">
        <v>3473</v>
      </c>
      <c r="BY640" s="15">
        <f t="shared" si="993"/>
        <v>1</v>
      </c>
      <c r="BZ640" s="13">
        <v>1984</v>
      </c>
      <c r="CA640" s="16">
        <f t="shared" si="994"/>
        <v>2</v>
      </c>
    </row>
    <row r="641" spans="1:79" x14ac:dyDescent="0.25">
      <c r="A641" s="1">
        <v>44538</v>
      </c>
      <c r="B641">
        <v>44539</v>
      </c>
      <c r="C641" s="4">
        <v>479901</v>
      </c>
      <c r="D641">
        <f t="shared" si="997"/>
        <v>338</v>
      </c>
      <c r="E641" s="4">
        <v>7381</v>
      </c>
      <c r="F641">
        <f t="shared" si="998"/>
        <v>2</v>
      </c>
      <c r="G641" s="4">
        <v>469431</v>
      </c>
      <c r="H641">
        <f t="shared" si="999"/>
        <v>242</v>
      </c>
      <c r="I641">
        <f t="shared" si="1000"/>
        <v>3089</v>
      </c>
      <c r="J641">
        <f t="shared" si="995"/>
        <v>94</v>
      </c>
      <c r="K641">
        <f t="shared" si="945"/>
        <v>1.5380255511032484E-2</v>
      </c>
      <c r="L641">
        <f t="shared" si="946"/>
        <v>0.97818300024380034</v>
      </c>
      <c r="M641">
        <f t="shared" si="947"/>
        <v>6.4367442451672323E-3</v>
      </c>
      <c r="N641">
        <f t="shared" si="948"/>
        <v>7.0431193100243595E-4</v>
      </c>
      <c r="O641">
        <f t="shared" si="949"/>
        <v>2.7096599376778217E-4</v>
      </c>
      <c r="P641">
        <f t="shared" si="950"/>
        <v>5.1551772251939051E-4</v>
      </c>
      <c r="Q641">
        <f t="shared" si="951"/>
        <v>3.0430560051796698E-2</v>
      </c>
      <c r="R641">
        <f t="shared" si="952"/>
        <v>120760.19124308001</v>
      </c>
      <c r="S641">
        <f t="shared" si="953"/>
        <v>1857.322596879718</v>
      </c>
      <c r="T641">
        <f t="shared" si="954"/>
        <v>118125.56618017111</v>
      </c>
      <c r="U641">
        <f t="shared" si="955"/>
        <v>777.30246602918965</v>
      </c>
      <c r="V641" s="4">
        <v>4289247</v>
      </c>
      <c r="W641">
        <f t="shared" si="956"/>
        <v>7904</v>
      </c>
      <c r="X641">
        <f t="shared" si="957"/>
        <v>437</v>
      </c>
      <c r="Y641" s="20">
        <f t="shared" si="958"/>
        <v>1079327.3779567187</v>
      </c>
      <c r="Z641" s="4">
        <v>3805797</v>
      </c>
      <c r="AA641">
        <f t="shared" si="959"/>
        <v>7566</v>
      </c>
      <c r="AB641" s="17">
        <f t="shared" si="960"/>
        <v>0.88728790857696005</v>
      </c>
      <c r="AC641" s="16">
        <f t="shared" si="961"/>
        <v>431</v>
      </c>
      <c r="AD641">
        <f t="shared" si="962"/>
        <v>483450</v>
      </c>
      <c r="AE641">
        <f t="shared" si="963"/>
        <v>338</v>
      </c>
      <c r="AF641" s="17">
        <f t="shared" si="964"/>
        <v>0.11271209142303999</v>
      </c>
      <c r="AG641" s="16">
        <f t="shared" si="965"/>
        <v>6</v>
      </c>
      <c r="AH641" s="20">
        <f t="shared" si="966"/>
        <v>4.2763157894736843E-2</v>
      </c>
      <c r="AI641" s="20">
        <f t="shared" si="967"/>
        <v>121653.2460996477</v>
      </c>
      <c r="AJ641" s="4">
        <v>2890</v>
      </c>
      <c r="AK641">
        <f t="shared" si="968"/>
        <v>86</v>
      </c>
      <c r="AL641">
        <f t="shared" si="969"/>
        <v>3.0670470756062773E-2</v>
      </c>
      <c r="AM641" s="20">
        <f t="shared" si="970"/>
        <v>727.22697533970802</v>
      </c>
      <c r="AN641" s="20">
        <f t="shared" si="971"/>
        <v>6.0220753863817747E-3</v>
      </c>
      <c r="AO641" s="4">
        <v>91</v>
      </c>
      <c r="AP641">
        <f t="shared" si="1001"/>
        <v>10</v>
      </c>
      <c r="AQ641">
        <f t="shared" si="996"/>
        <v>0.12345679012345689</v>
      </c>
      <c r="AR641" s="20">
        <f t="shared" si="972"/>
        <v>22.898842476094615</v>
      </c>
      <c r="AS641" s="4">
        <v>95</v>
      </c>
      <c r="AT641">
        <f t="shared" si="973"/>
        <v>-2</v>
      </c>
      <c r="AU641">
        <f t="shared" si="974"/>
        <v>-2.0618556701030966E-2</v>
      </c>
      <c r="AV641" s="20">
        <f t="shared" si="975"/>
        <v>23.905385002516354</v>
      </c>
      <c r="AW641" s="30">
        <f t="shared" si="976"/>
        <v>1.9795749540009293E-4</v>
      </c>
      <c r="AX641" s="4">
        <v>13</v>
      </c>
      <c r="AY641">
        <f t="shared" si="977"/>
        <v>0</v>
      </c>
      <c r="AZ641">
        <f t="shared" si="978"/>
        <v>0</v>
      </c>
      <c r="BA641" s="20">
        <f t="shared" si="979"/>
        <v>3.271263210870659</v>
      </c>
      <c r="BB641" s="30">
        <f t="shared" si="980"/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 t="shared" si="981"/>
        <v>94</v>
      </c>
      <c r="BE641" s="30">
        <f t="shared" si="982"/>
        <v>3.1385642737896458E-2</v>
      </c>
      <c r="BF641" s="20">
        <f t="shared" si="983"/>
        <v>777.30246602918965</v>
      </c>
      <c r="BG641" s="20">
        <f t="shared" si="984"/>
        <v>6.4367442451672323E-3</v>
      </c>
      <c r="BH641" s="26">
        <v>89075</v>
      </c>
      <c r="BI641">
        <f t="shared" si="985"/>
        <v>67</v>
      </c>
      <c r="BJ641" s="4">
        <v>180904</v>
      </c>
      <c r="BK641">
        <f t="shared" si="986"/>
        <v>119</v>
      </c>
      <c r="BL641" s="4">
        <v>135077</v>
      </c>
      <c r="BM641">
        <f t="shared" si="987"/>
        <v>112</v>
      </c>
      <c r="BN641" s="4">
        <v>52699</v>
      </c>
      <c r="BO641">
        <f t="shared" si="988"/>
        <v>31</v>
      </c>
      <c r="BP641" s="4">
        <v>22146</v>
      </c>
      <c r="BQ641">
        <f t="shared" si="989"/>
        <v>9</v>
      </c>
      <c r="BR641" s="8">
        <v>35</v>
      </c>
      <c r="BS641" s="15">
        <f t="shared" si="990"/>
        <v>0</v>
      </c>
      <c r="BT641" s="8">
        <v>335</v>
      </c>
      <c r="BU641" s="15">
        <f t="shared" si="991"/>
        <v>0</v>
      </c>
      <c r="BV641" s="8">
        <v>1552</v>
      </c>
      <c r="BW641" s="15">
        <f t="shared" si="992"/>
        <v>0</v>
      </c>
      <c r="BX641" s="8">
        <v>3473</v>
      </c>
      <c r="BY641" s="15">
        <f t="shared" si="993"/>
        <v>0</v>
      </c>
      <c r="BZ641" s="13">
        <v>1986</v>
      </c>
      <c r="CA641" s="16">
        <f t="shared" si="994"/>
        <v>2</v>
      </c>
    </row>
    <row r="642" spans="1:79" x14ac:dyDescent="0.25">
      <c r="A642" s="1">
        <v>44539</v>
      </c>
      <c r="B642">
        <v>44540</v>
      </c>
      <c r="C642" s="4">
        <v>480090</v>
      </c>
      <c r="D642">
        <f t="shared" si="997"/>
        <v>189</v>
      </c>
      <c r="E642" s="4">
        <v>7382</v>
      </c>
      <c r="F642">
        <f t="shared" si="998"/>
        <v>1</v>
      </c>
      <c r="G642" s="4">
        <v>469690</v>
      </c>
      <c r="H642">
        <f t="shared" si="999"/>
        <v>259</v>
      </c>
      <c r="I642">
        <f t="shared" si="1000"/>
        <v>3018</v>
      </c>
      <c r="J642">
        <f t="shared" si="995"/>
        <v>-71</v>
      </c>
      <c r="K642">
        <f t="shared" si="945"/>
        <v>1.5376283613489137E-2</v>
      </c>
      <c r="L642">
        <f t="shared" si="946"/>
        <v>0.97833739507175743</v>
      </c>
      <c r="M642">
        <f t="shared" si="947"/>
        <v>6.2863213147534838E-3</v>
      </c>
      <c r="N642">
        <f t="shared" si="948"/>
        <v>3.936761857151784E-4</v>
      </c>
      <c r="O642">
        <f t="shared" si="949"/>
        <v>1.35464643727987E-4</v>
      </c>
      <c r="P642">
        <f t="shared" si="950"/>
        <v>5.5142753731184395E-4</v>
      </c>
      <c r="Q642">
        <f t="shared" si="951"/>
        <v>-2.3525513585155731E-2</v>
      </c>
      <c r="R642">
        <f t="shared" si="952"/>
        <v>120807.75037745344</v>
      </c>
      <c r="S642">
        <f t="shared" si="953"/>
        <v>1857.5742325113235</v>
      </c>
      <c r="T642">
        <f t="shared" si="954"/>
        <v>118190.73980875692</v>
      </c>
      <c r="U642">
        <f t="shared" si="955"/>
        <v>759.4363361852038</v>
      </c>
      <c r="V642" s="4">
        <v>4293279</v>
      </c>
      <c r="W642">
        <f t="shared" si="956"/>
        <v>4032</v>
      </c>
      <c r="X642">
        <f t="shared" si="957"/>
        <v>-3872</v>
      </c>
      <c r="Y642" s="20">
        <f t="shared" si="958"/>
        <v>1080341.9728233516</v>
      </c>
      <c r="Z642" s="4">
        <v>3809640</v>
      </c>
      <c r="AA642">
        <f t="shared" si="959"/>
        <v>3843</v>
      </c>
      <c r="AB642" s="17">
        <f t="shared" si="960"/>
        <v>0.88734973897573388</v>
      </c>
      <c r="AC642" s="16">
        <f t="shared" si="961"/>
        <v>-3723</v>
      </c>
      <c r="AD642">
        <f t="shared" si="962"/>
        <v>483639</v>
      </c>
      <c r="AE642">
        <f t="shared" si="963"/>
        <v>189</v>
      </c>
      <c r="AF642" s="17">
        <f t="shared" si="964"/>
        <v>0.11265026102426606</v>
      </c>
      <c r="AG642" s="16">
        <f t="shared" si="965"/>
        <v>-149</v>
      </c>
      <c r="AH642" s="20">
        <f t="shared" si="966"/>
        <v>4.6875E-2</v>
      </c>
      <c r="AI642" s="20">
        <f t="shared" si="967"/>
        <v>121700.80523402113</v>
      </c>
      <c r="AJ642" s="4">
        <v>2814</v>
      </c>
      <c r="AK642">
        <f t="shared" si="968"/>
        <v>-76</v>
      </c>
      <c r="AL642">
        <f t="shared" si="969"/>
        <v>-2.6297577854671239E-2</v>
      </c>
      <c r="AM642" s="20">
        <f t="shared" si="970"/>
        <v>708.10266733769504</v>
      </c>
      <c r="AN642" s="20">
        <f t="shared" si="971"/>
        <v>5.8614009873148784E-3</v>
      </c>
      <c r="AO642" s="4">
        <v>93</v>
      </c>
      <c r="AP642">
        <f t="shared" si="1001"/>
        <v>2</v>
      </c>
      <c r="AQ642">
        <f t="shared" si="996"/>
        <v>2.19780219780219E-2</v>
      </c>
      <c r="AR642" s="20">
        <f t="shared" si="972"/>
        <v>23.402113739305484</v>
      </c>
      <c r="AS642" s="4">
        <v>96</v>
      </c>
      <c r="AT642">
        <f t="shared" si="973"/>
        <v>1</v>
      </c>
      <c r="AU642">
        <f t="shared" si="974"/>
        <v>1.0526315789473717E-2</v>
      </c>
      <c r="AV642" s="20">
        <f t="shared" si="975"/>
        <v>24.157020634121789</v>
      </c>
      <c r="AW642" s="30">
        <f t="shared" si="976"/>
        <v>1.9996250702993188E-4</v>
      </c>
      <c r="AX642" s="4">
        <v>15</v>
      </c>
      <c r="AY642">
        <f t="shared" si="977"/>
        <v>2</v>
      </c>
      <c r="AZ642">
        <f t="shared" si="978"/>
        <v>0.15384615384615374</v>
      </c>
      <c r="BA642" s="20">
        <f t="shared" si="979"/>
        <v>3.7745344740815296</v>
      </c>
      <c r="BB642" s="30">
        <f t="shared" si="980"/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 t="shared" si="981"/>
        <v>-71</v>
      </c>
      <c r="BE642" s="30">
        <f t="shared" si="982"/>
        <v>-2.2984784719974116E-2</v>
      </c>
      <c r="BF642" s="20">
        <f t="shared" si="983"/>
        <v>759.4363361852038</v>
      </c>
      <c r="BG642" s="20">
        <f t="shared" si="984"/>
        <v>6.2863213147534838E-3</v>
      </c>
      <c r="BH642" s="26">
        <v>89105</v>
      </c>
      <c r="BI642">
        <f t="shared" si="985"/>
        <v>30</v>
      </c>
      <c r="BJ642" s="4">
        <v>180980</v>
      </c>
      <c r="BK642">
        <f t="shared" si="986"/>
        <v>76</v>
      </c>
      <c r="BL642" s="4">
        <v>135136</v>
      </c>
      <c r="BM642">
        <f t="shared" si="987"/>
        <v>59</v>
      </c>
      <c r="BN642" s="4">
        <v>52721</v>
      </c>
      <c r="BO642">
        <f t="shared" si="988"/>
        <v>22</v>
      </c>
      <c r="BP642" s="4">
        <v>22148</v>
      </c>
      <c r="BQ642">
        <f t="shared" si="989"/>
        <v>2</v>
      </c>
      <c r="BR642" s="8">
        <v>35</v>
      </c>
      <c r="BS642" s="15">
        <f t="shared" si="990"/>
        <v>0</v>
      </c>
      <c r="BT642" s="8">
        <v>335</v>
      </c>
      <c r="BU642" s="15">
        <f t="shared" si="991"/>
        <v>0</v>
      </c>
      <c r="BV642" s="8">
        <v>1552</v>
      </c>
      <c r="BW642" s="15">
        <f t="shared" si="992"/>
        <v>0</v>
      </c>
      <c r="BX642" s="8">
        <v>3474</v>
      </c>
      <c r="BY642" s="15">
        <f t="shared" si="993"/>
        <v>1</v>
      </c>
      <c r="BZ642" s="13">
        <v>1986</v>
      </c>
      <c r="CA642" s="16">
        <f t="shared" si="994"/>
        <v>0</v>
      </c>
    </row>
    <row r="643" spans="1:79" x14ac:dyDescent="0.25">
      <c r="A643" s="1">
        <v>44540</v>
      </c>
      <c r="B643">
        <v>44541</v>
      </c>
      <c r="C643" s="4">
        <v>480573</v>
      </c>
      <c r="D643">
        <f t="shared" si="997"/>
        <v>483</v>
      </c>
      <c r="E643" s="4">
        <v>7386</v>
      </c>
      <c r="F643">
        <f t="shared" si="998"/>
        <v>4</v>
      </c>
      <c r="G643" s="4">
        <v>470109</v>
      </c>
      <c r="H643">
        <f t="shared" si="999"/>
        <v>419</v>
      </c>
      <c r="I643">
        <f t="shared" si="1000"/>
        <v>3078</v>
      </c>
      <c r="J643">
        <f t="shared" si="995"/>
        <v>60</v>
      </c>
      <c r="K643">
        <f t="shared" si="945"/>
        <v>1.5369153073518488E-2</v>
      </c>
      <c r="L643">
        <f t="shared" si="946"/>
        <v>0.97822599272118904</v>
      </c>
      <c r="M643">
        <f t="shared" si="947"/>
        <v>6.4048542052924321E-3</v>
      </c>
      <c r="N643">
        <f t="shared" si="948"/>
        <v>1.0050502212983251E-3</v>
      </c>
      <c r="O643">
        <f t="shared" si="949"/>
        <v>5.415651232060655E-4</v>
      </c>
      <c r="P643">
        <f t="shared" si="950"/>
        <v>8.9128265997885593E-4</v>
      </c>
      <c r="Q643">
        <f t="shared" si="951"/>
        <v>1.9493177387914229E-2</v>
      </c>
      <c r="R643">
        <f t="shared" si="952"/>
        <v>120929.29038751886</v>
      </c>
      <c r="S643">
        <f t="shared" si="953"/>
        <v>1858.5807750377453</v>
      </c>
      <c r="T643">
        <f t="shared" si="954"/>
        <v>118296.17513839959</v>
      </c>
      <c r="U643">
        <f t="shared" si="955"/>
        <v>774.53447408152988</v>
      </c>
      <c r="V643" s="4">
        <v>4304404</v>
      </c>
      <c r="W643">
        <f t="shared" si="956"/>
        <v>11125</v>
      </c>
      <c r="X643">
        <f t="shared" si="957"/>
        <v>7093</v>
      </c>
      <c r="Y643" s="20">
        <f t="shared" si="958"/>
        <v>1083141.4192249621</v>
      </c>
      <c r="Z643" s="4">
        <v>3820282</v>
      </c>
      <c r="AA643">
        <f t="shared" si="959"/>
        <v>10642</v>
      </c>
      <c r="AB643" s="17">
        <f t="shared" si="960"/>
        <v>0.88752867992874274</v>
      </c>
      <c r="AC643" s="16">
        <f t="shared" si="961"/>
        <v>6799</v>
      </c>
      <c r="AD643">
        <f t="shared" si="962"/>
        <v>484122</v>
      </c>
      <c r="AE643">
        <f t="shared" si="963"/>
        <v>483</v>
      </c>
      <c r="AF643" s="17">
        <f t="shared" si="964"/>
        <v>0.11247132007125725</v>
      </c>
      <c r="AG643" s="16">
        <f t="shared" si="965"/>
        <v>294</v>
      </c>
      <c r="AH643" s="20">
        <f t="shared" si="966"/>
        <v>4.3415730337078649E-2</v>
      </c>
      <c r="AI643" s="20">
        <f t="shared" si="967"/>
        <v>121822.34524408655</v>
      </c>
      <c r="AJ643" s="4">
        <v>2866</v>
      </c>
      <c r="AK643">
        <f t="shared" si="968"/>
        <v>52</v>
      </c>
      <c r="AL643">
        <f t="shared" si="969"/>
        <v>1.8479033404406486E-2</v>
      </c>
      <c r="AM643" s="20">
        <f t="shared" si="970"/>
        <v>721.18772018117761</v>
      </c>
      <c r="AN643" s="20">
        <f t="shared" si="971"/>
        <v>5.9637141495672875E-3</v>
      </c>
      <c r="AO643" s="4">
        <v>97</v>
      </c>
      <c r="AP643">
        <f t="shared" si="1001"/>
        <v>4</v>
      </c>
      <c r="AQ643">
        <f t="shared" si="996"/>
        <v>4.3010752688172005E-2</v>
      </c>
      <c r="AR643" s="20">
        <f t="shared" si="972"/>
        <v>24.408656265727227</v>
      </c>
      <c r="AS643" s="4">
        <v>101</v>
      </c>
      <c r="AT643">
        <f t="shared" si="973"/>
        <v>5</v>
      </c>
      <c r="AU643">
        <f t="shared" si="974"/>
        <v>5.2083333333333259E-2</v>
      </c>
      <c r="AV643" s="20">
        <f t="shared" si="975"/>
        <v>25.415198792148967</v>
      </c>
      <c r="AW643" s="30">
        <f t="shared" si="976"/>
        <v>2.1016578126528123E-4</v>
      </c>
      <c r="AX643" s="4">
        <v>14</v>
      </c>
      <c r="AY643">
        <f t="shared" si="977"/>
        <v>-1</v>
      </c>
      <c r="AZ643">
        <f t="shared" si="978"/>
        <v>-6.6666666666666652E-2</v>
      </c>
      <c r="BA643" s="20">
        <f t="shared" si="979"/>
        <v>3.5228988424760943</v>
      </c>
      <c r="BB643" s="30">
        <f t="shared" si="980"/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 t="shared" si="981"/>
        <v>60</v>
      </c>
      <c r="BE643" s="30">
        <f t="shared" si="982"/>
        <v>1.9880715705765439E-2</v>
      </c>
      <c r="BF643" s="20">
        <f t="shared" si="983"/>
        <v>774.53447408152988</v>
      </c>
      <c r="BG643" s="20">
        <f t="shared" si="984"/>
        <v>6.4048542052924321E-3</v>
      </c>
      <c r="BH643" s="26">
        <v>89181</v>
      </c>
      <c r="BI643">
        <f t="shared" si="985"/>
        <v>76</v>
      </c>
      <c r="BJ643" s="4">
        <v>181171</v>
      </c>
      <c r="BK643">
        <f t="shared" si="986"/>
        <v>191</v>
      </c>
      <c r="BL643" s="4">
        <v>135292</v>
      </c>
      <c r="BM643">
        <f t="shared" si="987"/>
        <v>156</v>
      </c>
      <c r="BN643" s="4">
        <v>52772</v>
      </c>
      <c r="BO643">
        <f t="shared" si="988"/>
        <v>51</v>
      </c>
      <c r="BP643" s="4">
        <v>22157</v>
      </c>
      <c r="BQ643">
        <f t="shared" si="989"/>
        <v>9</v>
      </c>
      <c r="BR643" s="8">
        <v>35</v>
      </c>
      <c r="BS643" s="15">
        <f t="shared" si="990"/>
        <v>0</v>
      </c>
      <c r="BT643" s="8">
        <v>336</v>
      </c>
      <c r="BU643" s="15">
        <f t="shared" si="991"/>
        <v>1</v>
      </c>
      <c r="BV643" s="8">
        <v>1552</v>
      </c>
      <c r="BW643" s="15">
        <f t="shared" si="992"/>
        <v>0</v>
      </c>
      <c r="BX643" s="8">
        <v>3475</v>
      </c>
      <c r="BY643" s="15">
        <f t="shared" si="993"/>
        <v>1</v>
      </c>
      <c r="BZ643" s="13">
        <v>1988</v>
      </c>
      <c r="CA643" s="16">
        <f t="shared" si="994"/>
        <v>2</v>
      </c>
    </row>
    <row r="644" spans="1:79" x14ac:dyDescent="0.25">
      <c r="A644" s="1">
        <v>44541</v>
      </c>
      <c r="B644">
        <v>44542</v>
      </c>
      <c r="C644" s="4">
        <v>480573</v>
      </c>
      <c r="D644">
        <f t="shared" si="997"/>
        <v>0</v>
      </c>
      <c r="E644" s="4">
        <v>7386</v>
      </c>
      <c r="F644">
        <f t="shared" si="998"/>
        <v>0</v>
      </c>
      <c r="G644" s="4">
        <v>470109</v>
      </c>
      <c r="H644">
        <f t="shared" si="999"/>
        <v>0</v>
      </c>
      <c r="I644">
        <f t="shared" si="1000"/>
        <v>3078</v>
      </c>
      <c r="J644">
        <f t="shared" si="995"/>
        <v>0</v>
      </c>
      <c r="K644">
        <f t="shared" si="945"/>
        <v>1.5369153073518488E-2</v>
      </c>
      <c r="L644">
        <f t="shared" si="946"/>
        <v>0.97822599272118904</v>
      </c>
      <c r="M644">
        <f t="shared" si="947"/>
        <v>6.4048542052924321E-3</v>
      </c>
      <c r="N644">
        <f t="shared" si="948"/>
        <v>0</v>
      </c>
      <c r="O644">
        <f t="shared" si="949"/>
        <v>0</v>
      </c>
      <c r="P644">
        <f t="shared" si="950"/>
        <v>0</v>
      </c>
      <c r="Q644">
        <f t="shared" si="951"/>
        <v>0</v>
      </c>
      <c r="R644">
        <f t="shared" si="952"/>
        <v>120929.29038751886</v>
      </c>
      <c r="S644">
        <f t="shared" si="953"/>
        <v>1858.5807750377453</v>
      </c>
      <c r="T644">
        <f t="shared" si="954"/>
        <v>118296.17513839959</v>
      </c>
      <c r="U644">
        <f t="shared" si="955"/>
        <v>774.53447408152988</v>
      </c>
      <c r="V644" s="4">
        <v>4304404</v>
      </c>
      <c r="W644">
        <f t="shared" si="956"/>
        <v>0</v>
      </c>
      <c r="X644">
        <f t="shared" si="957"/>
        <v>-11125</v>
      </c>
      <c r="Y644" s="20">
        <f t="shared" si="958"/>
        <v>1083141.4192249621</v>
      </c>
      <c r="Z644" s="4">
        <v>3820282</v>
      </c>
      <c r="AA644">
        <f t="shared" si="959"/>
        <v>0</v>
      </c>
      <c r="AB644" s="17">
        <f t="shared" si="960"/>
        <v>0.88752867992874274</v>
      </c>
      <c r="AC644" s="16">
        <f t="shared" si="961"/>
        <v>-10642</v>
      </c>
      <c r="AD644">
        <f t="shared" si="962"/>
        <v>484122</v>
      </c>
      <c r="AE644">
        <f t="shared" si="963"/>
        <v>0</v>
      </c>
      <c r="AF644" s="17">
        <f t="shared" si="964"/>
        <v>0.11247132007125725</v>
      </c>
      <c r="AG644" s="16">
        <f t="shared" si="965"/>
        <v>-483</v>
      </c>
      <c r="AH644" s="20">
        <f t="shared" si="966"/>
        <v>0</v>
      </c>
      <c r="AI644" s="20">
        <f t="shared" si="967"/>
        <v>121822.34524408655</v>
      </c>
      <c r="AJ644" s="4">
        <v>2866</v>
      </c>
      <c r="AK644">
        <f t="shared" si="968"/>
        <v>0</v>
      </c>
      <c r="AL644">
        <f t="shared" si="969"/>
        <v>0</v>
      </c>
      <c r="AM644" s="20">
        <f t="shared" si="970"/>
        <v>721.18772018117761</v>
      </c>
      <c r="AN644" s="20">
        <f t="shared" si="971"/>
        <v>5.9637141495672875E-3</v>
      </c>
      <c r="AO644" s="4">
        <v>97</v>
      </c>
      <c r="AP644">
        <f t="shared" si="1001"/>
        <v>0</v>
      </c>
      <c r="AQ644">
        <f t="shared" si="996"/>
        <v>0</v>
      </c>
      <c r="AR644" s="20">
        <f t="shared" si="972"/>
        <v>24.408656265727227</v>
      </c>
      <c r="AS644" s="4">
        <v>101</v>
      </c>
      <c r="AT644">
        <f t="shared" si="973"/>
        <v>0</v>
      </c>
      <c r="AU644">
        <f t="shared" si="974"/>
        <v>0</v>
      </c>
      <c r="AV644" s="20">
        <f t="shared" si="975"/>
        <v>25.415198792148967</v>
      </c>
      <c r="AW644" s="30">
        <f t="shared" si="976"/>
        <v>2.1016578126528123E-4</v>
      </c>
      <c r="AX644" s="4">
        <v>14</v>
      </c>
      <c r="AY644">
        <f t="shared" si="977"/>
        <v>0</v>
      </c>
      <c r="AZ644">
        <f t="shared" si="978"/>
        <v>0</v>
      </c>
      <c r="BA644" s="20">
        <f t="shared" si="979"/>
        <v>3.5228988424760943</v>
      </c>
      <c r="BB644" s="30">
        <f t="shared" si="980"/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 t="shared" si="981"/>
        <v>0</v>
      </c>
      <c r="BE644" s="30">
        <f t="shared" si="982"/>
        <v>0</v>
      </c>
      <c r="BF644" s="20">
        <f t="shared" si="983"/>
        <v>774.53447408152988</v>
      </c>
      <c r="BG644" s="20">
        <f t="shared" si="984"/>
        <v>6.4048542052924321E-3</v>
      </c>
      <c r="BH644" s="26">
        <v>89181</v>
      </c>
      <c r="BI644">
        <f t="shared" si="985"/>
        <v>0</v>
      </c>
      <c r="BJ644" s="4">
        <v>181171</v>
      </c>
      <c r="BK644">
        <f t="shared" si="986"/>
        <v>0</v>
      </c>
      <c r="BL644" s="4">
        <v>135292</v>
      </c>
      <c r="BM644">
        <f t="shared" si="987"/>
        <v>0</v>
      </c>
      <c r="BN644" s="4">
        <v>52772</v>
      </c>
      <c r="BO644">
        <f t="shared" si="988"/>
        <v>0</v>
      </c>
      <c r="BP644" s="4">
        <v>22157</v>
      </c>
      <c r="BQ644">
        <f t="shared" si="989"/>
        <v>0</v>
      </c>
      <c r="BR644" s="8">
        <v>35</v>
      </c>
      <c r="BS644" s="15">
        <f t="shared" si="990"/>
        <v>0</v>
      </c>
      <c r="BT644" s="8">
        <v>336</v>
      </c>
      <c r="BU644" s="15">
        <f t="shared" si="991"/>
        <v>0</v>
      </c>
      <c r="BV644" s="8">
        <v>1552</v>
      </c>
      <c r="BW644" s="15">
        <f t="shared" si="992"/>
        <v>0</v>
      </c>
      <c r="BX644" s="8">
        <v>3475</v>
      </c>
      <c r="BY644" s="15">
        <f t="shared" si="993"/>
        <v>0</v>
      </c>
      <c r="BZ644" s="13">
        <v>1988</v>
      </c>
      <c r="CA644" s="16">
        <f t="shared" si="994"/>
        <v>0</v>
      </c>
    </row>
    <row r="645" spans="1:79" x14ac:dyDescent="0.25">
      <c r="A645" s="1">
        <v>44542</v>
      </c>
      <c r="B645">
        <v>44543</v>
      </c>
      <c r="C645" s="4">
        <v>480781</v>
      </c>
      <c r="D645">
        <f t="shared" si="997"/>
        <v>208</v>
      </c>
      <c r="E645" s="4">
        <v>7386</v>
      </c>
      <c r="F645">
        <f t="shared" si="998"/>
        <v>0</v>
      </c>
      <c r="G645" s="4">
        <v>470285</v>
      </c>
      <c r="H645">
        <f t="shared" si="999"/>
        <v>176</v>
      </c>
      <c r="I645">
        <f t="shared" si="1000"/>
        <v>3110</v>
      </c>
      <c r="J645">
        <f t="shared" si="995"/>
        <v>32</v>
      </c>
      <c r="K645">
        <f t="shared" si="945"/>
        <v>1.5362503925903893E-2</v>
      </c>
      <c r="L645">
        <f t="shared" si="946"/>
        <v>0.97816885442644363</v>
      </c>
      <c r="M645">
        <f t="shared" si="947"/>
        <v>6.4686416476524653E-3</v>
      </c>
      <c r="N645">
        <f t="shared" si="948"/>
        <v>4.32629409232062E-4</v>
      </c>
      <c r="O645">
        <f t="shared" si="949"/>
        <v>0</v>
      </c>
      <c r="P645">
        <f t="shared" si="950"/>
        <v>3.7424115164208939E-4</v>
      </c>
      <c r="Q645">
        <f t="shared" si="951"/>
        <v>1.0289389067524116E-2</v>
      </c>
      <c r="R645">
        <f t="shared" si="952"/>
        <v>120981.63059889279</v>
      </c>
      <c r="S645">
        <f t="shared" si="953"/>
        <v>1858.5807750377453</v>
      </c>
      <c r="T645">
        <f t="shared" si="954"/>
        <v>118340.46300956215</v>
      </c>
      <c r="U645">
        <f t="shared" si="955"/>
        <v>782.5868142929038</v>
      </c>
      <c r="V645" s="4">
        <v>4310101</v>
      </c>
      <c r="W645">
        <f t="shared" si="956"/>
        <v>5697</v>
      </c>
      <c r="X645">
        <f t="shared" si="957"/>
        <v>5697</v>
      </c>
      <c r="Y645" s="20">
        <f t="shared" si="958"/>
        <v>1084574.9874182183</v>
      </c>
      <c r="Z645" s="4">
        <v>3825771</v>
      </c>
      <c r="AA645">
        <f t="shared" si="959"/>
        <v>5489</v>
      </c>
      <c r="AB645" s="17">
        <f t="shared" si="960"/>
        <v>0.88762908340198987</v>
      </c>
      <c r="AC645" s="16">
        <f t="shared" si="961"/>
        <v>5489</v>
      </c>
      <c r="AD645">
        <f t="shared" si="962"/>
        <v>484330</v>
      </c>
      <c r="AE645">
        <f t="shared" si="963"/>
        <v>208</v>
      </c>
      <c r="AF645" s="17">
        <f t="shared" si="964"/>
        <v>0.11237091659801011</v>
      </c>
      <c r="AG645" s="16">
        <f t="shared" si="965"/>
        <v>208</v>
      </c>
      <c r="AH645" s="20">
        <f t="shared" si="966"/>
        <v>3.6510444093382485E-2</v>
      </c>
      <c r="AI645" s="20">
        <f t="shared" si="967"/>
        <v>121874.68545546049</v>
      </c>
      <c r="AJ645" s="4">
        <v>2902</v>
      </c>
      <c r="AK645">
        <f t="shared" si="968"/>
        <v>36</v>
      </c>
      <c r="AL645">
        <f t="shared" si="969"/>
        <v>1.2561060711793415E-2</v>
      </c>
      <c r="AM645" s="20">
        <f t="shared" si="970"/>
        <v>730.24660291897328</v>
      </c>
      <c r="AN645" s="20">
        <f t="shared" si="971"/>
        <v>6.0360122384204035E-3</v>
      </c>
      <c r="AO645" s="4">
        <v>98</v>
      </c>
      <c r="AP645">
        <f t="shared" si="1001"/>
        <v>1</v>
      </c>
      <c r="AQ645">
        <f t="shared" si="996"/>
        <v>1.0309278350515427E-2</v>
      </c>
      <c r="AR645" s="20">
        <f t="shared" si="972"/>
        <v>24.660291897332662</v>
      </c>
      <c r="AS645" s="4">
        <v>96</v>
      </c>
      <c r="AT645">
        <f t="shared" si="973"/>
        <v>-5</v>
      </c>
      <c r="AU645">
        <f t="shared" si="974"/>
        <v>-4.9504950495049549E-2</v>
      </c>
      <c r="AV645" s="20">
        <f t="shared" si="975"/>
        <v>24.157020634121789</v>
      </c>
      <c r="AW645" s="30">
        <f t="shared" si="976"/>
        <v>1.996751119532594E-4</v>
      </c>
      <c r="AX645" s="4">
        <v>14</v>
      </c>
      <c r="AY645">
        <f t="shared" si="977"/>
        <v>0</v>
      </c>
      <c r="AZ645">
        <f t="shared" si="978"/>
        <v>0</v>
      </c>
      <c r="BA645" s="20">
        <f t="shared" si="979"/>
        <v>3.5228988424760943</v>
      </c>
      <c r="BB645" s="30">
        <f t="shared" si="980"/>
        <v>2.9119287159850328E-5</v>
      </c>
      <c r="BC645" s="16">
        <f>+Pagina_Inicial[[#This Row],[Aislamiento Domiciliario]]+Pagina_Inicial[[#This Row],[Aislamiento en Hoteles]]+Pagina_Inicial[[#This Row],[Hospitalizados en Sala]]+Pagina_Inicial[[#This Row],[Hospitalizados en UCI]]</f>
        <v>3110</v>
      </c>
      <c r="BD645" s="16">
        <f t="shared" si="981"/>
        <v>32</v>
      </c>
      <c r="BE645" s="30">
        <f t="shared" si="982"/>
        <v>1.0396361273554255E-2</v>
      </c>
      <c r="BF645" s="20">
        <f t="shared" si="983"/>
        <v>782.5868142929038</v>
      </c>
      <c r="BG645" s="20">
        <f t="shared" si="984"/>
        <v>6.4686416476524653E-3</v>
      </c>
      <c r="BH645" s="26">
        <v>89225</v>
      </c>
      <c r="BI645">
        <f t="shared" si="985"/>
        <v>44</v>
      </c>
      <c r="BJ645" s="4">
        <v>181251</v>
      </c>
      <c r="BK645">
        <f t="shared" si="986"/>
        <v>80</v>
      </c>
      <c r="BL645" s="4">
        <v>135343</v>
      </c>
      <c r="BM645">
        <f t="shared" si="987"/>
        <v>51</v>
      </c>
      <c r="BN645" s="4">
        <v>52800</v>
      </c>
      <c r="BO645">
        <f t="shared" si="988"/>
        <v>28</v>
      </c>
      <c r="BP645" s="4">
        <v>22162</v>
      </c>
      <c r="BQ645">
        <f t="shared" si="989"/>
        <v>5</v>
      </c>
      <c r="BR645" s="8">
        <v>35</v>
      </c>
      <c r="BS645" s="15">
        <f t="shared" si="990"/>
        <v>0</v>
      </c>
      <c r="BT645" s="8">
        <v>336</v>
      </c>
      <c r="BU645" s="15">
        <f t="shared" si="991"/>
        <v>0</v>
      </c>
      <c r="BV645" s="8">
        <v>1552</v>
      </c>
      <c r="BW645" s="15">
        <f t="shared" si="992"/>
        <v>0</v>
      </c>
      <c r="BX645" s="8">
        <v>3475</v>
      </c>
      <c r="BY645" s="15">
        <f t="shared" si="993"/>
        <v>0</v>
      </c>
      <c r="BZ645" s="13">
        <v>1988</v>
      </c>
      <c r="CA645" s="16">
        <f t="shared" si="994"/>
        <v>0</v>
      </c>
    </row>
    <row r="646" spans="1:79" x14ac:dyDescent="0.25">
      <c r="A646" s="1">
        <v>44543</v>
      </c>
      <c r="B646">
        <v>44544</v>
      </c>
      <c r="C646" s="4">
        <v>481056</v>
      </c>
      <c r="D646">
        <f t="shared" si="997"/>
        <v>275</v>
      </c>
      <c r="E646" s="4">
        <v>7388</v>
      </c>
      <c r="F646">
        <f t="shared" si="998"/>
        <v>2</v>
      </c>
      <c r="G646" s="4">
        <v>470398</v>
      </c>
      <c r="H646">
        <f t="shared" si="999"/>
        <v>113</v>
      </c>
      <c r="I646">
        <f t="shared" si="1000"/>
        <v>3270</v>
      </c>
      <c r="J646">
        <f t="shared" si="995"/>
        <v>160</v>
      </c>
      <c r="K646">
        <f t="shared" ref="K646:K672" si="1002">+IFERROR(E646/C646,"")</f>
        <v>1.5357879332135968E-2</v>
      </c>
      <c r="L646">
        <f t="shared" ref="L646:L672" si="1003">+IFERROR(G646/C646,"")</f>
        <v>0.97784457526774426</v>
      </c>
      <c r="M646">
        <f t="shared" ref="M646:M672" si="1004">+IFERROR(I646/C646,"")</f>
        <v>6.7975454001197363E-3</v>
      </c>
      <c r="N646">
        <f t="shared" ref="N646:N672" si="1005">+IFERROR(D646/C646,"")</f>
        <v>5.7165901682964149E-4</v>
      </c>
      <c r="O646">
        <f t="shared" ref="O646:O672" si="1006">+IFERROR(F646/E646,"")</f>
        <v>2.7070925825663239E-4</v>
      </c>
      <c r="P646">
        <f t="shared" ref="P646:P672" si="1007">+IFERROR(H646/G646,"")</f>
        <v>2.4022210978788175E-4</v>
      </c>
      <c r="Q646">
        <f t="shared" ref="Q646:Q672" si="1008">+IFERROR(J646/I646,"")</f>
        <v>4.8929663608562692E-2</v>
      </c>
      <c r="R646">
        <f t="shared" ref="R646:R672" si="1009">+IFERROR(C646/3.974,"")</f>
        <v>121050.83039758429</v>
      </c>
      <c r="S646">
        <f t="shared" ref="S646:S672" si="1010">+IFERROR(E646/3.974,"")</f>
        <v>1859.0840463009561</v>
      </c>
      <c r="T646">
        <f t="shared" ref="T646:T672" si="1011">+IFERROR(G646/3.974,"")</f>
        <v>118368.89783593356</v>
      </c>
      <c r="U646">
        <f t="shared" ref="U646:U672" si="1012">+IFERROR(I646/3.974,"")</f>
        <v>822.84851534977349</v>
      </c>
      <c r="V646" s="4">
        <v>4314516</v>
      </c>
      <c r="W646">
        <f t="shared" ref="W646:W677" si="1013">V646-V645</f>
        <v>4415</v>
      </c>
      <c r="X646">
        <f t="shared" ref="X646:X677" si="1014">IFERROR(W646-W645,0)</f>
        <v>-1282</v>
      </c>
      <c r="Y646" s="20">
        <f t="shared" ref="Y646:Y672" si="1015">IFERROR(V646/3.974,0)</f>
        <v>1085685.9587317563</v>
      </c>
      <c r="Z646" s="4">
        <v>3829911</v>
      </c>
      <c r="AA646">
        <f t="shared" ref="AA646:AA677" si="1016">Z646-Z645</f>
        <v>4140</v>
      </c>
      <c r="AB646" s="17">
        <f t="shared" ref="AB646:AB672" si="1017">IFERROR(Z646/V646,0)</f>
        <v>0.88768033308950534</v>
      </c>
      <c r="AC646" s="16">
        <f t="shared" ref="AC646:AC672" si="1018">IFERROR(AA646-AA645,0)</f>
        <v>-1349</v>
      </c>
      <c r="AD646">
        <f t="shared" ref="AD646:AD672" si="1019">V646-Z646</f>
        <v>484605</v>
      </c>
      <c r="AE646">
        <f t="shared" ref="AE646:AE677" si="1020">AD646-AD645</f>
        <v>275</v>
      </c>
      <c r="AF646" s="17">
        <f t="shared" ref="AF646:AF672" si="1021">IFERROR(AD646/V646,0)</f>
        <v>0.11231966691049471</v>
      </c>
      <c r="AG646" s="16">
        <f t="shared" ref="AG646:AG672" si="1022">IFERROR(AE646-AE645,0)</f>
        <v>67</v>
      </c>
      <c r="AH646" s="20">
        <f t="shared" ref="AH646:AH672" si="1023">IFERROR(AE646/W646,0)</f>
        <v>6.2287655719139301E-2</v>
      </c>
      <c r="AI646" s="20">
        <f t="shared" ref="AI646:AI672" si="1024">IFERROR(AD646/3.974,0)</f>
        <v>121943.88525415199</v>
      </c>
      <c r="AJ646" s="4">
        <v>3056</v>
      </c>
      <c r="AK646">
        <f t="shared" ref="AK646:AK677" si="1025">AJ646-AJ645</f>
        <v>154</v>
      </c>
      <c r="AL646">
        <f t="shared" ref="AL646:AL672" si="1026">IFERROR(AJ646/AJ645,0)-1</f>
        <v>5.3066850447966996E-2</v>
      </c>
      <c r="AM646" s="20">
        <f t="shared" ref="AM646:AM672" si="1027">IFERROR(AJ646/3.974,0)</f>
        <v>768.99849018621035</v>
      </c>
      <c r="AN646" s="20">
        <f t="shared" ref="AN646:AN672" si="1028">IFERROR(AJ646/C646," ")</f>
        <v>6.3526907470232152E-3</v>
      </c>
      <c r="AO646" s="4">
        <v>99</v>
      </c>
      <c r="AP646">
        <f t="shared" si="1001"/>
        <v>1</v>
      </c>
      <c r="AQ646">
        <f t="shared" si="996"/>
        <v>1.0204081632652962E-2</v>
      </c>
      <c r="AR646" s="20">
        <f t="shared" ref="AR646:AR672" si="1029">IFERROR(AO646/3.974,0)</f>
        <v>24.911927528938097</v>
      </c>
      <c r="AS646" s="4">
        <v>98</v>
      </c>
      <c r="AT646">
        <f t="shared" ref="AT646:AT677" si="1030">AS646-AS645</f>
        <v>2</v>
      </c>
      <c r="AU646">
        <f t="shared" ref="AU646:AU672" si="1031">IFERROR(AS646/AS645,0)-1</f>
        <v>2.0833333333333259E-2</v>
      </c>
      <c r="AV646" s="20">
        <f t="shared" ref="AV646:AV672" si="1032">IFERROR(AS646/3.974,0)</f>
        <v>24.660291897332662</v>
      </c>
      <c r="AW646" s="30">
        <f t="shared" ref="AW646:AW672" si="1033">IFERROR(AS646/C646," ")</f>
        <v>2.0371848599747222E-4</v>
      </c>
      <c r="AX646" s="4">
        <v>17</v>
      </c>
      <c r="AY646">
        <f t="shared" ref="AY646:AY677" si="1034">AX646-AX645</f>
        <v>3</v>
      </c>
      <c r="AZ646">
        <f t="shared" ref="AZ646:AZ672" si="1035">IFERROR(AX646/AX645,0)-1</f>
        <v>0.21428571428571419</v>
      </c>
      <c r="BA646" s="20">
        <f t="shared" ref="BA646:BA672" si="1036">IFERROR(AX646/3.974,0)</f>
        <v>4.2778057372924003</v>
      </c>
      <c r="BB646" s="30">
        <f t="shared" ref="BB646:BB672" si="1037">IFERROR(AX646/C646," ")</f>
        <v>3.5338921040377836E-5</v>
      </c>
      <c r="BC646" s="16">
        <f>+Pagina_Inicial[[#This Row],[Aislamiento Domiciliario]]+Pagina_Inicial[[#This Row],[Aislamiento en Hoteles]]+Pagina_Inicial[[#This Row],[Hospitalizados en Sala]]+Pagina_Inicial[[#This Row],[Hospitalizados en UCI]]</f>
        <v>3270</v>
      </c>
      <c r="BD646" s="16">
        <f t="shared" ref="BD646:BD677" si="1038">IFERROR(BC646-BC645,0)</f>
        <v>160</v>
      </c>
      <c r="BE646" s="30">
        <f t="shared" ref="BE646:BE672" si="1039">IFERROR(BC646/BC645,0)-1</f>
        <v>5.1446945337620509E-2</v>
      </c>
      <c r="BF646" s="20">
        <f t="shared" ref="BF646:BF672" si="1040">IFERROR(BC646/3.974,0)</f>
        <v>822.84851534977349</v>
      </c>
      <c r="BG646" s="20">
        <f t="shared" ref="BG646:BG672" si="1041">IFERROR(BC646/C646," ")</f>
        <v>6.7975454001197363E-3</v>
      </c>
      <c r="BH646" s="26">
        <v>89276</v>
      </c>
      <c r="BI646">
        <f t="shared" ref="BI646:BI677" si="1042">IFERROR((BH646-BH645), 0)</f>
        <v>51</v>
      </c>
      <c r="BJ646" s="4">
        <v>181349</v>
      </c>
      <c r="BK646">
        <f t="shared" ref="BK646:BK677" si="1043">IFERROR((BJ646-BJ645),0)</f>
        <v>98</v>
      </c>
      <c r="BL646" s="4">
        <v>135419</v>
      </c>
      <c r="BM646">
        <f t="shared" ref="BM646:BM677" si="1044">IFERROR((BL646-BL645),0)</f>
        <v>76</v>
      </c>
      <c r="BN646" s="4">
        <v>52844</v>
      </c>
      <c r="BO646">
        <f t="shared" ref="BO646:BO677" si="1045">IFERROR((BN646-BN645),0)</f>
        <v>44</v>
      </c>
      <c r="BP646" s="4">
        <v>22168</v>
      </c>
      <c r="BQ646">
        <f t="shared" ref="BQ646:BQ677" si="1046">IFERROR((BP646-BP645),0)</f>
        <v>6</v>
      </c>
      <c r="BR646" s="8">
        <v>35</v>
      </c>
      <c r="BS646" s="15">
        <f t="shared" ref="BS646:BS677" si="1047">IFERROR((BR646-BR645),0)</f>
        <v>0</v>
      </c>
      <c r="BT646" s="8">
        <v>336</v>
      </c>
      <c r="BU646" s="15">
        <f t="shared" ref="BU646:BU677" si="1048">IFERROR((BT646-BT645),0)</f>
        <v>0</v>
      </c>
      <c r="BV646" s="8">
        <v>1553</v>
      </c>
      <c r="BW646" s="15">
        <f t="shared" ref="BW646:BW677" si="1049">IFERROR((BV646-BV645),0)</f>
        <v>1</v>
      </c>
      <c r="BX646" s="8">
        <v>3476</v>
      </c>
      <c r="BY646" s="15">
        <f t="shared" ref="BY646:BY677" si="1050">IFERROR((BX646-BX645),0)</f>
        <v>1</v>
      </c>
      <c r="BZ646" s="13">
        <v>1988</v>
      </c>
      <c r="CA646" s="16">
        <f t="shared" ref="CA646:CA677" si="1051">IFERROR((BZ646-BZ645),0)</f>
        <v>0</v>
      </c>
    </row>
    <row r="647" spans="1:79" x14ac:dyDescent="0.25">
      <c r="A647" s="1">
        <v>44544</v>
      </c>
      <c r="B647">
        <v>44545</v>
      </c>
      <c r="C647" s="4">
        <v>481438</v>
      </c>
      <c r="D647">
        <f t="shared" si="997"/>
        <v>382</v>
      </c>
      <c r="E647" s="4">
        <v>7391</v>
      </c>
      <c r="F647">
        <f t="shared" si="998"/>
        <v>3</v>
      </c>
      <c r="G647" s="4">
        <v>470561</v>
      </c>
      <c r="H647">
        <f t="shared" si="999"/>
        <v>163</v>
      </c>
      <c r="I647">
        <f t="shared" si="1000"/>
        <v>3486</v>
      </c>
      <c r="J647">
        <f t="shared" si="995"/>
        <v>216</v>
      </c>
      <c r="K647">
        <f t="shared" si="1002"/>
        <v>1.5351924858444908E-2</v>
      </c>
      <c r="L647">
        <f t="shared" si="1003"/>
        <v>0.97740726739476314</v>
      </c>
      <c r="M647">
        <f t="shared" si="1004"/>
        <v>7.2408077467919028E-3</v>
      </c>
      <c r="N647">
        <f t="shared" si="1005"/>
        <v>7.934562705893594E-4</v>
      </c>
      <c r="O647">
        <f t="shared" si="1006"/>
        <v>4.058990664321472E-4</v>
      </c>
      <c r="P647">
        <f t="shared" si="1007"/>
        <v>3.4639504761338062E-4</v>
      </c>
      <c r="Q647">
        <f t="shared" si="1008"/>
        <v>6.1962134251290879E-2</v>
      </c>
      <c r="R647">
        <f t="shared" si="1009"/>
        <v>121146.95520885757</v>
      </c>
      <c r="S647">
        <f t="shared" si="1010"/>
        <v>1859.8389531957723</v>
      </c>
      <c r="T647">
        <f t="shared" si="1011"/>
        <v>118409.91444388525</v>
      </c>
      <c r="U647">
        <f t="shared" si="1012"/>
        <v>877.20181177654752</v>
      </c>
      <c r="V647" s="4">
        <v>4324051</v>
      </c>
      <c r="W647">
        <f t="shared" si="1013"/>
        <v>9535</v>
      </c>
      <c r="X647">
        <f t="shared" si="1014"/>
        <v>5120</v>
      </c>
      <c r="Y647" s="20">
        <f t="shared" si="1015"/>
        <v>1088085.3044791142</v>
      </c>
      <c r="Z647" s="4">
        <v>3839064</v>
      </c>
      <c r="AA647">
        <f t="shared" si="1016"/>
        <v>9153</v>
      </c>
      <c r="AB647" s="17">
        <f t="shared" si="1017"/>
        <v>0.88783966701595329</v>
      </c>
      <c r="AC647" s="16">
        <f t="shared" si="1018"/>
        <v>5013</v>
      </c>
      <c r="AD647">
        <f t="shared" si="1019"/>
        <v>484987</v>
      </c>
      <c r="AE647">
        <f t="shared" si="1020"/>
        <v>382</v>
      </c>
      <c r="AF647" s="17">
        <f t="shared" si="1021"/>
        <v>0.11216033298404668</v>
      </c>
      <c r="AG647" s="16">
        <f t="shared" si="1022"/>
        <v>107</v>
      </c>
      <c r="AH647" s="20">
        <f t="shared" si="1023"/>
        <v>4.0062926061877294E-2</v>
      </c>
      <c r="AI647" s="20">
        <f t="shared" si="1024"/>
        <v>122040.01006542526</v>
      </c>
      <c r="AJ647" s="4">
        <v>3263</v>
      </c>
      <c r="AK647">
        <f t="shared" si="1025"/>
        <v>207</v>
      </c>
      <c r="AL647">
        <f t="shared" si="1026"/>
        <v>6.7735602094240788E-2</v>
      </c>
      <c r="AM647" s="20">
        <f t="shared" si="1027"/>
        <v>821.08706592853548</v>
      </c>
      <c r="AN647" s="20">
        <f t="shared" si="1028"/>
        <v>6.7776120705054441E-3</v>
      </c>
      <c r="AO647" s="4">
        <v>102</v>
      </c>
      <c r="AP647">
        <f t="shared" si="1001"/>
        <v>3</v>
      </c>
      <c r="AQ647">
        <f t="shared" si="996"/>
        <v>3.0303030303030276E-2</v>
      </c>
      <c r="AR647" s="20">
        <f t="shared" si="1029"/>
        <v>25.666834423754402</v>
      </c>
      <c r="AS647" s="4">
        <v>105</v>
      </c>
      <c r="AT647">
        <f t="shared" si="1030"/>
        <v>7</v>
      </c>
      <c r="AU647">
        <f t="shared" si="1031"/>
        <v>7.1428571428571397E-2</v>
      </c>
      <c r="AV647" s="20">
        <f t="shared" si="1032"/>
        <v>26.421741318570707</v>
      </c>
      <c r="AW647" s="30">
        <f t="shared" si="1033"/>
        <v>2.1809661887927417E-4</v>
      </c>
      <c r="AX647" s="4">
        <v>16</v>
      </c>
      <c r="AY647">
        <f t="shared" si="1034"/>
        <v>-1</v>
      </c>
      <c r="AZ647">
        <f t="shared" si="1035"/>
        <v>-5.8823529411764719E-2</v>
      </c>
      <c r="BA647" s="20">
        <f t="shared" si="1036"/>
        <v>4.0261701056869654</v>
      </c>
      <c r="BB647" s="30">
        <f t="shared" si="1037"/>
        <v>3.3233770495889399E-5</v>
      </c>
      <c r="BC647" s="16">
        <f>+Pagina_Inicial[[#This Row],[Aislamiento Domiciliario]]+Pagina_Inicial[[#This Row],[Aislamiento en Hoteles]]+Pagina_Inicial[[#This Row],[Hospitalizados en Sala]]+Pagina_Inicial[[#This Row],[Hospitalizados en UCI]]</f>
        <v>3486</v>
      </c>
      <c r="BD647" s="16">
        <f t="shared" si="1038"/>
        <v>216</v>
      </c>
      <c r="BE647" s="30">
        <f t="shared" si="1039"/>
        <v>6.6055045871559637E-2</v>
      </c>
      <c r="BF647" s="20">
        <f t="shared" si="1040"/>
        <v>877.20181177654752</v>
      </c>
      <c r="BG647" s="20">
        <f t="shared" si="1041"/>
        <v>7.2408077467919028E-3</v>
      </c>
      <c r="BH647" s="26">
        <v>89347</v>
      </c>
      <c r="BI647">
        <f t="shared" si="1042"/>
        <v>71</v>
      </c>
      <c r="BJ647" s="4">
        <v>181487</v>
      </c>
      <c r="BK647">
        <f t="shared" si="1043"/>
        <v>138</v>
      </c>
      <c r="BL647" s="4">
        <v>135545</v>
      </c>
      <c r="BM647">
        <f t="shared" si="1044"/>
        <v>126</v>
      </c>
      <c r="BN647" s="4">
        <v>52880</v>
      </c>
      <c r="BO647">
        <f t="shared" si="1045"/>
        <v>36</v>
      </c>
      <c r="BP647" s="4">
        <v>22179</v>
      </c>
      <c r="BQ647">
        <f t="shared" si="1046"/>
        <v>11</v>
      </c>
      <c r="BR647" s="8">
        <v>35</v>
      </c>
      <c r="BS647" s="15">
        <f t="shared" si="1047"/>
        <v>0</v>
      </c>
      <c r="BT647" s="8">
        <v>337</v>
      </c>
      <c r="BU647" s="15">
        <f t="shared" si="1048"/>
        <v>1</v>
      </c>
      <c r="BV647" s="8">
        <v>1553</v>
      </c>
      <c r="BW647" s="15">
        <f t="shared" si="1049"/>
        <v>0</v>
      </c>
      <c r="BX647" s="8">
        <v>3477</v>
      </c>
      <c r="BY647" s="15">
        <f t="shared" si="1050"/>
        <v>1</v>
      </c>
      <c r="BZ647" s="13">
        <v>1989</v>
      </c>
      <c r="CA647" s="16">
        <f t="shared" si="1051"/>
        <v>1</v>
      </c>
    </row>
    <row r="648" spans="1:79" x14ac:dyDescent="0.25">
      <c r="A648" s="1">
        <v>44545</v>
      </c>
      <c r="B648">
        <v>44546</v>
      </c>
      <c r="C648" s="4">
        <v>481824</v>
      </c>
      <c r="D648">
        <f t="shared" si="997"/>
        <v>386</v>
      </c>
      <c r="E648" s="4">
        <v>7394</v>
      </c>
      <c r="F648">
        <f t="shared" si="998"/>
        <v>3</v>
      </c>
      <c r="G648" s="4">
        <v>470820</v>
      </c>
      <c r="H648">
        <f t="shared" si="999"/>
        <v>259</v>
      </c>
      <c r="I648">
        <f t="shared" si="1000"/>
        <v>3610</v>
      </c>
      <c r="J648">
        <f t="shared" si="995"/>
        <v>124</v>
      </c>
      <c r="K648">
        <f t="shared" si="1002"/>
        <v>1.5345852427442385E-2</v>
      </c>
      <c r="L648">
        <f t="shared" si="1003"/>
        <v>0.97716178521617847</v>
      </c>
      <c r="M648">
        <f t="shared" si="1004"/>
        <v>7.4923623563790927E-3</v>
      </c>
      <c r="N648">
        <f t="shared" si="1005"/>
        <v>8.0112240154081159E-4</v>
      </c>
      <c r="O648">
        <f t="shared" si="1006"/>
        <v>4.0573437922639978E-4</v>
      </c>
      <c r="P648">
        <f t="shared" si="1007"/>
        <v>5.5010407374368124E-4</v>
      </c>
      <c r="Q648">
        <f t="shared" si="1008"/>
        <v>3.434903047091413E-2</v>
      </c>
      <c r="R648">
        <f t="shared" si="1009"/>
        <v>121244.08656265726</v>
      </c>
      <c r="S648">
        <f t="shared" si="1010"/>
        <v>1860.5938600905888</v>
      </c>
      <c r="T648">
        <f t="shared" si="1011"/>
        <v>118475.08807247106</v>
      </c>
      <c r="U648">
        <f t="shared" si="1012"/>
        <v>908.40463009562154</v>
      </c>
      <c r="V648" s="4">
        <v>4333065</v>
      </c>
      <c r="W648">
        <f t="shared" si="1013"/>
        <v>9014</v>
      </c>
      <c r="X648">
        <f t="shared" si="1014"/>
        <v>-521</v>
      </c>
      <c r="Y648" s="20">
        <f t="shared" si="1015"/>
        <v>1090353.5480624055</v>
      </c>
      <c r="Z648" s="4">
        <v>3847692</v>
      </c>
      <c r="AA648">
        <f t="shared" si="1016"/>
        <v>8628</v>
      </c>
      <c r="AB648" s="17">
        <f t="shared" si="1017"/>
        <v>0.88798390977287445</v>
      </c>
      <c r="AC648" s="16">
        <f t="shared" si="1018"/>
        <v>-525</v>
      </c>
      <c r="AD648">
        <f t="shared" si="1019"/>
        <v>485373</v>
      </c>
      <c r="AE648">
        <f t="shared" si="1020"/>
        <v>386</v>
      </c>
      <c r="AF648" s="17">
        <f t="shared" si="1021"/>
        <v>0.11201609022712561</v>
      </c>
      <c r="AG648" s="16">
        <f t="shared" si="1022"/>
        <v>4</v>
      </c>
      <c r="AH648" s="20">
        <f t="shared" si="1023"/>
        <v>4.2822276458841804E-2</v>
      </c>
      <c r="AI648" s="20">
        <f t="shared" si="1024"/>
        <v>122137.14141922495</v>
      </c>
      <c r="AJ648" s="4">
        <v>3389</v>
      </c>
      <c r="AK648">
        <f t="shared" si="1025"/>
        <v>126</v>
      </c>
      <c r="AL648">
        <f t="shared" si="1026"/>
        <v>3.8614771682500715E-2</v>
      </c>
      <c r="AM648" s="20">
        <f t="shared" si="1027"/>
        <v>852.79315551082027</v>
      </c>
      <c r="AN648" s="20">
        <f t="shared" si="1028"/>
        <v>7.0336886497974361E-3</v>
      </c>
      <c r="AO648" s="4">
        <v>112</v>
      </c>
      <c r="AP648">
        <f t="shared" si="1001"/>
        <v>10</v>
      </c>
      <c r="AQ648">
        <f t="shared" si="996"/>
        <v>9.8039215686274606E-2</v>
      </c>
      <c r="AR648" s="20">
        <f t="shared" si="1029"/>
        <v>28.183190739808754</v>
      </c>
      <c r="AS648" s="4">
        <v>93</v>
      </c>
      <c r="AT648">
        <f t="shared" si="1030"/>
        <v>-12</v>
      </c>
      <c r="AU648">
        <f t="shared" si="1031"/>
        <v>-0.11428571428571432</v>
      </c>
      <c r="AV648" s="20">
        <f t="shared" si="1032"/>
        <v>23.402113739305484</v>
      </c>
      <c r="AW648" s="30">
        <f t="shared" si="1033"/>
        <v>1.9301653715879657E-4</v>
      </c>
      <c r="AX648" s="4">
        <v>16</v>
      </c>
      <c r="AY648">
        <f t="shared" si="1034"/>
        <v>0</v>
      </c>
      <c r="AZ648">
        <f t="shared" si="1035"/>
        <v>0</v>
      </c>
      <c r="BA648" s="20">
        <f t="shared" si="1036"/>
        <v>4.0261701056869654</v>
      </c>
      <c r="BB648" s="30">
        <f t="shared" si="1037"/>
        <v>3.3207146177857473E-5</v>
      </c>
      <c r="BC648" s="16">
        <f>+Pagina_Inicial[[#This Row],[Aislamiento Domiciliario]]+Pagina_Inicial[[#This Row],[Aislamiento en Hoteles]]+Pagina_Inicial[[#This Row],[Hospitalizados en Sala]]+Pagina_Inicial[[#This Row],[Hospitalizados en UCI]]</f>
        <v>3610</v>
      </c>
      <c r="BD648" s="16">
        <f t="shared" si="1038"/>
        <v>124</v>
      </c>
      <c r="BE648" s="30">
        <f t="shared" si="1039"/>
        <v>3.5570854847963185E-2</v>
      </c>
      <c r="BF648" s="20">
        <f t="shared" si="1040"/>
        <v>908.40463009562154</v>
      </c>
      <c r="BG648" s="20">
        <f t="shared" si="1041"/>
        <v>7.4923623563790927E-3</v>
      </c>
      <c r="BH648" s="26">
        <v>89409</v>
      </c>
      <c r="BI648">
        <f t="shared" si="1042"/>
        <v>62</v>
      </c>
      <c r="BJ648" s="4">
        <v>181634</v>
      </c>
      <c r="BK648">
        <f t="shared" si="1043"/>
        <v>147</v>
      </c>
      <c r="BL648" s="4">
        <v>135655</v>
      </c>
      <c r="BM648">
        <f t="shared" si="1044"/>
        <v>110</v>
      </c>
      <c r="BN648" s="4">
        <v>52937</v>
      </c>
      <c r="BO648">
        <f t="shared" si="1045"/>
        <v>57</v>
      </c>
      <c r="BP648" s="4">
        <v>22189</v>
      </c>
      <c r="BQ648">
        <f t="shared" si="1046"/>
        <v>10</v>
      </c>
      <c r="BR648" s="8">
        <v>35</v>
      </c>
      <c r="BS648" s="15">
        <f t="shared" si="1047"/>
        <v>0</v>
      </c>
      <c r="BT648" s="8">
        <v>337</v>
      </c>
      <c r="BU648" s="15">
        <f t="shared" si="1048"/>
        <v>0</v>
      </c>
      <c r="BV648" s="8">
        <v>1554</v>
      </c>
      <c r="BW648" s="15">
        <f t="shared" si="1049"/>
        <v>1</v>
      </c>
      <c r="BX648" s="8">
        <v>3478</v>
      </c>
      <c r="BY648" s="15">
        <f t="shared" si="1050"/>
        <v>1</v>
      </c>
      <c r="BZ648" s="13">
        <v>1990</v>
      </c>
      <c r="CA648" s="16">
        <f t="shared" si="1051"/>
        <v>1</v>
      </c>
    </row>
    <row r="649" spans="1:79" x14ac:dyDescent="0.25">
      <c r="A649" s="1">
        <v>44546</v>
      </c>
      <c r="B649">
        <v>44547</v>
      </c>
      <c r="C649" s="4">
        <v>482230</v>
      </c>
      <c r="D649">
        <f t="shared" si="997"/>
        <v>406</v>
      </c>
      <c r="E649" s="4">
        <v>7397</v>
      </c>
      <c r="F649">
        <f t="shared" si="998"/>
        <v>3</v>
      </c>
      <c r="G649" s="4">
        <v>471139</v>
      </c>
      <c r="H649">
        <f t="shared" si="999"/>
        <v>319</v>
      </c>
      <c r="I649">
        <f t="shared" si="1000"/>
        <v>3694</v>
      </c>
      <c r="J649">
        <f t="shared" si="995"/>
        <v>84</v>
      </c>
      <c r="K649">
        <f t="shared" si="1002"/>
        <v>1.5339153515957115E-2</v>
      </c>
      <c r="L649">
        <f t="shared" si="1003"/>
        <v>0.97700060137278888</v>
      </c>
      <c r="M649">
        <f t="shared" si="1004"/>
        <v>7.6602451112539657E-3</v>
      </c>
      <c r="N649">
        <f t="shared" si="1005"/>
        <v>8.4192190448541151E-4</v>
      </c>
      <c r="O649">
        <f t="shared" si="1006"/>
        <v>4.05569825604975E-4</v>
      </c>
      <c r="P649">
        <f t="shared" si="1007"/>
        <v>6.7708255949942581E-4</v>
      </c>
      <c r="Q649">
        <f t="shared" si="1008"/>
        <v>2.2739577693557118E-2</v>
      </c>
      <c r="R649">
        <f t="shared" si="1009"/>
        <v>121346.25062908907</v>
      </c>
      <c r="S649">
        <f t="shared" si="1010"/>
        <v>1861.3487669854051</v>
      </c>
      <c r="T649">
        <f t="shared" si="1011"/>
        <v>118555.35983895318</v>
      </c>
      <c r="U649">
        <f t="shared" si="1012"/>
        <v>929.54202315047803</v>
      </c>
      <c r="V649" s="4">
        <v>4342008</v>
      </c>
      <c r="W649">
        <f t="shared" si="1013"/>
        <v>8943</v>
      </c>
      <c r="X649">
        <f t="shared" si="1014"/>
        <v>-71</v>
      </c>
      <c r="Y649" s="20">
        <f t="shared" si="1015"/>
        <v>1092603.9255158531</v>
      </c>
      <c r="Z649" s="4">
        <v>3856229</v>
      </c>
      <c r="AA649">
        <f t="shared" si="1016"/>
        <v>8537</v>
      </c>
      <c r="AB649" s="17">
        <f t="shared" si="1017"/>
        <v>0.8881211181554709</v>
      </c>
      <c r="AC649" s="16">
        <f t="shared" si="1018"/>
        <v>-91</v>
      </c>
      <c r="AD649">
        <f t="shared" si="1019"/>
        <v>485779</v>
      </c>
      <c r="AE649">
        <f t="shared" si="1020"/>
        <v>406</v>
      </c>
      <c r="AF649" s="17">
        <f t="shared" si="1021"/>
        <v>0.11187888184452907</v>
      </c>
      <c r="AG649" s="16">
        <f t="shared" si="1022"/>
        <v>20</v>
      </c>
      <c r="AH649" s="20">
        <f t="shared" si="1023"/>
        <v>4.5398635804539865E-2</v>
      </c>
      <c r="AI649" s="20">
        <f t="shared" si="1024"/>
        <v>122239.30548565676</v>
      </c>
      <c r="AJ649" s="4">
        <v>3471</v>
      </c>
      <c r="AK649">
        <f t="shared" si="1025"/>
        <v>82</v>
      </c>
      <c r="AL649">
        <f t="shared" si="1026"/>
        <v>2.4195928002360478E-2</v>
      </c>
      <c r="AM649" s="20">
        <f t="shared" si="1027"/>
        <v>873.427277302466</v>
      </c>
      <c r="AN649" s="20">
        <f t="shared" si="1028"/>
        <v>7.1978101735686289E-3</v>
      </c>
      <c r="AO649" s="4">
        <v>110</v>
      </c>
      <c r="AP649">
        <f t="shared" si="1001"/>
        <v>-2</v>
      </c>
      <c r="AQ649">
        <f t="shared" si="996"/>
        <v>-1.7857142857142905E-2</v>
      </c>
      <c r="AR649" s="20">
        <f t="shared" si="1029"/>
        <v>27.679919476597885</v>
      </c>
      <c r="AS649" s="4">
        <v>98</v>
      </c>
      <c r="AT649">
        <f t="shared" si="1030"/>
        <v>5</v>
      </c>
      <c r="AU649">
        <f t="shared" si="1031"/>
        <v>5.3763440860215006E-2</v>
      </c>
      <c r="AV649" s="20">
        <f t="shared" si="1032"/>
        <v>24.660291897332662</v>
      </c>
      <c r="AW649" s="30">
        <f t="shared" si="1033"/>
        <v>2.0322252866889244E-4</v>
      </c>
      <c r="AX649" s="4">
        <v>15</v>
      </c>
      <c r="AY649">
        <f t="shared" si="1034"/>
        <v>-1</v>
      </c>
      <c r="AZ649">
        <f t="shared" si="1035"/>
        <v>-6.25E-2</v>
      </c>
      <c r="BA649" s="20">
        <f t="shared" si="1036"/>
        <v>3.7745344740815296</v>
      </c>
      <c r="BB649" s="30">
        <f t="shared" si="1037"/>
        <v>3.1105489081973333E-5</v>
      </c>
      <c r="BC649" s="16">
        <f>+Pagina_Inicial[[#This Row],[Aislamiento Domiciliario]]+Pagina_Inicial[[#This Row],[Aislamiento en Hoteles]]+Pagina_Inicial[[#This Row],[Hospitalizados en Sala]]+Pagina_Inicial[[#This Row],[Hospitalizados en UCI]]</f>
        <v>3694</v>
      </c>
      <c r="BD649" s="16">
        <f t="shared" si="1038"/>
        <v>84</v>
      </c>
      <c r="BE649" s="30">
        <f t="shared" si="1039"/>
        <v>2.3268698060941784E-2</v>
      </c>
      <c r="BF649" s="20">
        <f t="shared" si="1040"/>
        <v>929.54202315047803</v>
      </c>
      <c r="BG649" s="20">
        <f t="shared" si="1041"/>
        <v>7.6602451112539657E-3</v>
      </c>
      <c r="BH649" s="26">
        <v>89489</v>
      </c>
      <c r="BI649">
        <f t="shared" si="1042"/>
        <v>80</v>
      </c>
      <c r="BJ649" s="4">
        <v>181774</v>
      </c>
      <c r="BK649">
        <f t="shared" si="1043"/>
        <v>140</v>
      </c>
      <c r="BL649" s="4">
        <v>135777</v>
      </c>
      <c r="BM649">
        <f t="shared" si="1044"/>
        <v>122</v>
      </c>
      <c r="BN649" s="4">
        <v>52988</v>
      </c>
      <c r="BO649">
        <f t="shared" si="1045"/>
        <v>51</v>
      </c>
      <c r="BP649" s="4">
        <v>22202</v>
      </c>
      <c r="BQ649">
        <f t="shared" si="1046"/>
        <v>13</v>
      </c>
      <c r="BR649" s="8">
        <v>35</v>
      </c>
      <c r="BS649" s="15">
        <f t="shared" si="1047"/>
        <v>0</v>
      </c>
      <c r="BT649" s="8">
        <v>337</v>
      </c>
      <c r="BU649" s="15">
        <f t="shared" si="1048"/>
        <v>0</v>
      </c>
      <c r="BV649" s="8">
        <v>1554</v>
      </c>
      <c r="BW649" s="15">
        <f t="shared" si="1049"/>
        <v>0</v>
      </c>
      <c r="BX649" s="8">
        <v>3481</v>
      </c>
      <c r="BY649" s="15">
        <f t="shared" si="1050"/>
        <v>3</v>
      </c>
      <c r="BZ649" s="13">
        <v>1990</v>
      </c>
      <c r="CA649" s="16">
        <f t="shared" si="1051"/>
        <v>0</v>
      </c>
    </row>
    <row r="650" spans="1:79" x14ac:dyDescent="0.25">
      <c r="A650" s="1">
        <v>44547</v>
      </c>
      <c r="B650">
        <v>44548</v>
      </c>
      <c r="C650" s="4">
        <v>482677</v>
      </c>
      <c r="D650">
        <f t="shared" si="997"/>
        <v>447</v>
      </c>
      <c r="E650" s="4">
        <v>7398</v>
      </c>
      <c r="F650">
        <f t="shared" si="998"/>
        <v>1</v>
      </c>
      <c r="G650" s="4">
        <v>471413</v>
      </c>
      <c r="H650">
        <f t="shared" si="999"/>
        <v>274</v>
      </c>
      <c r="I650">
        <f t="shared" si="1000"/>
        <v>3866</v>
      </c>
      <c r="J650">
        <f t="shared" si="995"/>
        <v>172</v>
      </c>
      <c r="K650">
        <f t="shared" si="1002"/>
        <v>1.5327019932584316E-2</v>
      </c>
      <c r="L650">
        <f t="shared" si="1003"/>
        <v>0.97666348303316708</v>
      </c>
      <c r="M650">
        <f t="shared" si="1004"/>
        <v>8.009497034248577E-3</v>
      </c>
      <c r="N650">
        <f t="shared" si="1005"/>
        <v>9.2608514596717888E-4</v>
      </c>
      <c r="O650">
        <f t="shared" si="1006"/>
        <v>1.3517166801838335E-4</v>
      </c>
      <c r="P650">
        <f t="shared" si="1007"/>
        <v>5.8123131945873364E-4</v>
      </c>
      <c r="Q650">
        <f t="shared" si="1008"/>
        <v>4.4490429384376619E-2</v>
      </c>
      <c r="R650">
        <f t="shared" si="1009"/>
        <v>121458.7317564167</v>
      </c>
      <c r="S650">
        <f t="shared" si="1010"/>
        <v>1861.6004026170106</v>
      </c>
      <c r="T650">
        <f t="shared" si="1011"/>
        <v>118624.30800201307</v>
      </c>
      <c r="U650">
        <f t="shared" si="1012"/>
        <v>972.82335178661299</v>
      </c>
      <c r="V650" s="4">
        <v>4351363</v>
      </c>
      <c r="W650">
        <f t="shared" si="1013"/>
        <v>9355</v>
      </c>
      <c r="X650">
        <f t="shared" si="1014"/>
        <v>412</v>
      </c>
      <c r="Y650" s="20">
        <f t="shared" si="1015"/>
        <v>1094957.9768495217</v>
      </c>
      <c r="Z650" s="4">
        <v>3865137</v>
      </c>
      <c r="AA650">
        <f t="shared" si="1016"/>
        <v>8908</v>
      </c>
      <c r="AB650" s="17">
        <f t="shared" si="1017"/>
        <v>0.88825892025096509</v>
      </c>
      <c r="AC650" s="16">
        <f t="shared" si="1018"/>
        <v>371</v>
      </c>
      <c r="AD650">
        <f t="shared" si="1019"/>
        <v>486226</v>
      </c>
      <c r="AE650">
        <f t="shared" si="1020"/>
        <v>447</v>
      </c>
      <c r="AF650" s="17">
        <f t="shared" si="1021"/>
        <v>0.11174107974903495</v>
      </c>
      <c r="AG650" s="16">
        <f t="shared" si="1022"/>
        <v>41</v>
      </c>
      <c r="AH650" s="20">
        <f t="shared" si="1023"/>
        <v>4.7781934794227689E-2</v>
      </c>
      <c r="AI650" s="20">
        <f t="shared" si="1024"/>
        <v>122351.78661298439</v>
      </c>
      <c r="AJ650" s="4">
        <v>3524</v>
      </c>
      <c r="AK650">
        <f t="shared" si="1025"/>
        <v>53</v>
      </c>
      <c r="AL650">
        <f t="shared" si="1026"/>
        <v>1.5269374819936621E-2</v>
      </c>
      <c r="AM650" s="20">
        <f t="shared" si="1027"/>
        <v>886.76396577755406</v>
      </c>
      <c r="AN650" s="20">
        <f t="shared" si="1028"/>
        <v>7.300948667535433E-3</v>
      </c>
      <c r="AO650" s="4">
        <v>109</v>
      </c>
      <c r="AP650">
        <f t="shared" si="1001"/>
        <v>-1</v>
      </c>
      <c r="AQ650">
        <f t="shared" si="996"/>
        <v>-9.0909090909090384E-3</v>
      </c>
      <c r="AR650" s="20">
        <f t="shared" si="1029"/>
        <v>27.42828384499245</v>
      </c>
      <c r="AS650" s="4">
        <v>119</v>
      </c>
      <c r="AT650">
        <f t="shared" si="1030"/>
        <v>21</v>
      </c>
      <c r="AU650">
        <f t="shared" si="1031"/>
        <v>0.21428571428571419</v>
      </c>
      <c r="AV650" s="20">
        <f t="shared" si="1032"/>
        <v>29.944640161046802</v>
      </c>
      <c r="AW650" s="30">
        <f t="shared" si="1033"/>
        <v>2.4654168315457335E-4</v>
      </c>
      <c r="AX650" s="4">
        <v>14</v>
      </c>
      <c r="AY650">
        <f t="shared" si="1034"/>
        <v>-1</v>
      </c>
      <c r="AZ650">
        <f t="shared" si="1035"/>
        <v>-6.6666666666666652E-2</v>
      </c>
      <c r="BA650" s="20">
        <f t="shared" si="1036"/>
        <v>3.5228988424760943</v>
      </c>
      <c r="BB650" s="30">
        <f t="shared" si="1037"/>
        <v>2.9004903900538042E-5</v>
      </c>
      <c r="BC650" s="16">
        <f>+Pagina_Inicial[[#This Row],[Aislamiento Domiciliario]]+Pagina_Inicial[[#This Row],[Aislamiento en Hoteles]]+Pagina_Inicial[[#This Row],[Hospitalizados en Sala]]+Pagina_Inicial[[#This Row],[Hospitalizados en UCI]]</f>
        <v>3766</v>
      </c>
      <c r="BD650" s="16">
        <f t="shared" si="1038"/>
        <v>72</v>
      </c>
      <c r="BE650" s="30">
        <f t="shared" si="1039"/>
        <v>1.9491066594477635E-2</v>
      </c>
      <c r="BF650" s="20">
        <f t="shared" si="1040"/>
        <v>947.65978862606937</v>
      </c>
      <c r="BG650" s="20">
        <f t="shared" si="1041"/>
        <v>7.8023191492447332E-3</v>
      </c>
      <c r="BH650" s="26">
        <v>89580</v>
      </c>
      <c r="BI650">
        <f t="shared" si="1042"/>
        <v>91</v>
      </c>
      <c r="BJ650" s="4">
        <v>181931</v>
      </c>
      <c r="BK650">
        <f t="shared" si="1043"/>
        <v>157</v>
      </c>
      <c r="BL650" s="4">
        <v>135910</v>
      </c>
      <c r="BM650">
        <f t="shared" si="1044"/>
        <v>133</v>
      </c>
      <c r="BN650" s="4">
        <v>53047</v>
      </c>
      <c r="BO650">
        <f t="shared" si="1045"/>
        <v>59</v>
      </c>
      <c r="BP650" s="4">
        <v>22209</v>
      </c>
      <c r="BQ650">
        <f t="shared" si="1046"/>
        <v>7</v>
      </c>
      <c r="BR650" s="8">
        <v>35</v>
      </c>
      <c r="BS650" s="15">
        <f t="shared" si="1047"/>
        <v>0</v>
      </c>
      <c r="BT650" s="8">
        <v>337</v>
      </c>
      <c r="BU650" s="15">
        <f t="shared" si="1048"/>
        <v>0</v>
      </c>
      <c r="BV650" s="8">
        <v>1554</v>
      </c>
      <c r="BW650" s="15">
        <f t="shared" si="1049"/>
        <v>0</v>
      </c>
      <c r="BX650" s="8">
        <v>3482</v>
      </c>
      <c r="BY650" s="15">
        <f t="shared" si="1050"/>
        <v>1</v>
      </c>
      <c r="BZ650" s="13">
        <v>1990</v>
      </c>
      <c r="CA650" s="16">
        <f t="shared" si="1051"/>
        <v>0</v>
      </c>
    </row>
    <row r="651" spans="1:79" x14ac:dyDescent="0.25">
      <c r="A651" s="1">
        <v>44548</v>
      </c>
      <c r="B651">
        <v>44549</v>
      </c>
      <c r="C651" s="4">
        <v>483063</v>
      </c>
      <c r="D651">
        <f t="shared" si="997"/>
        <v>386</v>
      </c>
      <c r="E651" s="4">
        <v>7367</v>
      </c>
      <c r="F651">
        <f t="shared" si="998"/>
        <v>-31</v>
      </c>
      <c r="G651" s="4">
        <v>471678</v>
      </c>
      <c r="H651">
        <f t="shared" si="999"/>
        <v>265</v>
      </c>
      <c r="I651">
        <f t="shared" si="1000"/>
        <v>4018</v>
      </c>
      <c r="J651">
        <f t="shared" si="995"/>
        <v>152</v>
      </c>
      <c r="K651">
        <f t="shared" si="1002"/>
        <v>1.5250598783181489E-2</v>
      </c>
      <c r="L651">
        <f t="shared" si="1003"/>
        <v>0.97643164556175899</v>
      </c>
      <c r="M651">
        <f t="shared" si="1004"/>
        <v>8.3177556550594854E-3</v>
      </c>
      <c r="N651">
        <f t="shared" si="1005"/>
        <v>7.9906761643926366E-4</v>
      </c>
      <c r="O651">
        <f t="shared" si="1006"/>
        <v>-4.2079543912040178E-3</v>
      </c>
      <c r="P651">
        <f t="shared" si="1007"/>
        <v>5.6182395617349122E-4</v>
      </c>
      <c r="Q651">
        <f t="shared" si="1008"/>
        <v>3.7829766052762566E-2</v>
      </c>
      <c r="R651">
        <f t="shared" si="1009"/>
        <v>121555.86311021641</v>
      </c>
      <c r="S651">
        <f t="shared" si="1010"/>
        <v>1853.799698037242</v>
      </c>
      <c r="T651">
        <f t="shared" si="1011"/>
        <v>118690.99144438852</v>
      </c>
      <c r="U651">
        <f t="shared" si="1012"/>
        <v>1011.0719677906391</v>
      </c>
      <c r="V651" s="4">
        <v>4359882</v>
      </c>
      <c r="W651">
        <f t="shared" si="1013"/>
        <v>8519</v>
      </c>
      <c r="X651">
        <f t="shared" si="1014"/>
        <v>-836</v>
      </c>
      <c r="Y651" s="20">
        <f t="shared" si="1015"/>
        <v>1097101.6607951685</v>
      </c>
      <c r="Z651" s="4">
        <v>3873270</v>
      </c>
      <c r="AA651">
        <f t="shared" si="1016"/>
        <v>8133</v>
      </c>
      <c r="AB651" s="17">
        <f t="shared" si="1017"/>
        <v>0.88838872244707545</v>
      </c>
      <c r="AC651" s="16">
        <f t="shared" si="1018"/>
        <v>-775</v>
      </c>
      <c r="AD651">
        <f t="shared" si="1019"/>
        <v>486612</v>
      </c>
      <c r="AE651">
        <f t="shared" si="1020"/>
        <v>386</v>
      </c>
      <c r="AF651" s="17">
        <f t="shared" si="1021"/>
        <v>0.1116112775529246</v>
      </c>
      <c r="AG651" s="16">
        <f t="shared" si="1022"/>
        <v>-61</v>
      </c>
      <c r="AH651" s="20">
        <f t="shared" si="1023"/>
        <v>4.5310482450991903E-2</v>
      </c>
      <c r="AI651" s="20">
        <f t="shared" si="1024"/>
        <v>122448.91796678409</v>
      </c>
      <c r="AJ651" s="4">
        <v>3682</v>
      </c>
      <c r="AK651">
        <f t="shared" si="1025"/>
        <v>158</v>
      </c>
      <c r="AL651">
        <f t="shared" si="1026"/>
        <v>4.483541430192961E-2</v>
      </c>
      <c r="AM651" s="20">
        <f t="shared" si="1027"/>
        <v>926.52239557121288</v>
      </c>
      <c r="AN651" s="20">
        <f t="shared" si="1028"/>
        <v>7.6221942065527685E-3</v>
      </c>
      <c r="AO651" s="4">
        <v>168</v>
      </c>
      <c r="AP651">
        <f t="shared" si="1001"/>
        <v>59</v>
      </c>
      <c r="AQ651">
        <f t="shared" si="996"/>
        <v>0.54128440366972486</v>
      </c>
      <c r="AR651" s="20">
        <f t="shared" si="1029"/>
        <v>42.274786109713133</v>
      </c>
      <c r="AS651" s="4">
        <v>121</v>
      </c>
      <c r="AT651">
        <f t="shared" si="1030"/>
        <v>2</v>
      </c>
      <c r="AU651">
        <f t="shared" si="1031"/>
        <v>1.6806722689075571E-2</v>
      </c>
      <c r="AV651" s="20">
        <f t="shared" si="1032"/>
        <v>30.447911424257672</v>
      </c>
      <c r="AW651" s="30">
        <f t="shared" si="1033"/>
        <v>2.5048492639676397E-4</v>
      </c>
      <c r="AX651" s="4">
        <v>16</v>
      </c>
      <c r="AY651">
        <f t="shared" si="1034"/>
        <v>2</v>
      </c>
      <c r="AZ651">
        <f t="shared" si="1035"/>
        <v>0.14285714285714279</v>
      </c>
      <c r="BA651" s="20">
        <f t="shared" si="1036"/>
        <v>4.0261701056869654</v>
      </c>
      <c r="BB651" s="30">
        <f t="shared" si="1037"/>
        <v>3.3121973738415072E-5</v>
      </c>
      <c r="BC651" s="16">
        <f>+Pagina_Inicial[[#This Row],[Aislamiento Domiciliario]]+Pagina_Inicial[[#This Row],[Aislamiento en Hoteles]]+Pagina_Inicial[[#This Row],[Hospitalizados en Sala]]+Pagina_Inicial[[#This Row],[Hospitalizados en UCI]]</f>
        <v>3987</v>
      </c>
      <c r="BD651" s="16">
        <f t="shared" si="1038"/>
        <v>221</v>
      </c>
      <c r="BE651" s="30">
        <f t="shared" si="1039"/>
        <v>5.868295273499724E-2</v>
      </c>
      <c r="BF651" s="20">
        <f t="shared" si="1040"/>
        <v>1003.2712632108706</v>
      </c>
      <c r="BG651" s="20">
        <f t="shared" si="1041"/>
        <v>8.2535818309413065E-3</v>
      </c>
      <c r="BH651" s="26">
        <v>89655</v>
      </c>
      <c r="BI651">
        <f t="shared" si="1042"/>
        <v>75</v>
      </c>
      <c r="BJ651" s="4">
        <v>182059</v>
      </c>
      <c r="BK651">
        <f t="shared" si="1043"/>
        <v>128</v>
      </c>
      <c r="BL651" s="4">
        <v>136033</v>
      </c>
      <c r="BM651">
        <f t="shared" si="1044"/>
        <v>123</v>
      </c>
      <c r="BN651" s="4">
        <v>53102</v>
      </c>
      <c r="BO651">
        <f t="shared" si="1045"/>
        <v>55</v>
      </c>
      <c r="BP651" s="4">
        <v>22086</v>
      </c>
      <c r="BQ651">
        <f t="shared" si="1046"/>
        <v>-123</v>
      </c>
      <c r="BR651" s="8">
        <v>35</v>
      </c>
      <c r="BS651" s="15">
        <f t="shared" si="1047"/>
        <v>0</v>
      </c>
      <c r="BT651" s="8">
        <v>337</v>
      </c>
      <c r="BU651" s="15">
        <f t="shared" si="1048"/>
        <v>0</v>
      </c>
      <c r="BV651" s="8">
        <v>1554</v>
      </c>
      <c r="BW651" s="15">
        <f t="shared" si="1049"/>
        <v>0</v>
      </c>
      <c r="BX651" s="8">
        <v>3482</v>
      </c>
      <c r="BY651" s="15">
        <f t="shared" si="1050"/>
        <v>0</v>
      </c>
      <c r="BZ651" s="13">
        <v>1990</v>
      </c>
      <c r="CA651" s="16">
        <f t="shared" si="1051"/>
        <v>0</v>
      </c>
    </row>
    <row r="652" spans="1:79" x14ac:dyDescent="0.25">
      <c r="A652" s="1">
        <v>44549</v>
      </c>
      <c r="B652">
        <v>44550</v>
      </c>
      <c r="C652" s="4">
        <v>483386</v>
      </c>
      <c r="D652">
        <f t="shared" si="997"/>
        <v>323</v>
      </c>
      <c r="E652" s="4">
        <v>7398</v>
      </c>
      <c r="F652">
        <f t="shared" si="998"/>
        <v>31</v>
      </c>
      <c r="G652" s="4">
        <v>471894</v>
      </c>
      <c r="H652">
        <f t="shared" si="999"/>
        <v>216</v>
      </c>
      <c r="I652">
        <f t="shared" si="1000"/>
        <v>4094</v>
      </c>
      <c r="J652">
        <f t="shared" si="995"/>
        <v>76</v>
      </c>
      <c r="K652">
        <f t="shared" si="1002"/>
        <v>1.5304539229518438E-2</v>
      </c>
      <c r="L652">
        <f t="shared" si="1003"/>
        <v>0.9762260388178392</v>
      </c>
      <c r="M652">
        <f t="shared" si="1004"/>
        <v>8.469421952642402E-3</v>
      </c>
      <c r="N652">
        <f t="shared" si="1005"/>
        <v>6.6820305097789348E-4</v>
      </c>
      <c r="O652">
        <f t="shared" si="1006"/>
        <v>4.1903217085698836E-3</v>
      </c>
      <c r="P652">
        <f t="shared" si="1007"/>
        <v>4.5772991392134673E-4</v>
      </c>
      <c r="Q652">
        <f t="shared" si="1008"/>
        <v>1.8563751831949193E-2</v>
      </c>
      <c r="R652">
        <f t="shared" si="1009"/>
        <v>121637.14141922495</v>
      </c>
      <c r="S652">
        <f t="shared" si="1010"/>
        <v>1861.6004026170106</v>
      </c>
      <c r="T652">
        <f t="shared" si="1011"/>
        <v>118745.3447408153</v>
      </c>
      <c r="U652">
        <f t="shared" si="1012"/>
        <v>1030.1962757926522</v>
      </c>
      <c r="V652" s="4">
        <v>4366173</v>
      </c>
      <c r="W652">
        <f t="shared" si="1013"/>
        <v>6291</v>
      </c>
      <c r="X652">
        <f t="shared" si="1014"/>
        <v>-2228</v>
      </c>
      <c r="Y652" s="20">
        <f t="shared" si="1015"/>
        <v>1098684.7005535983</v>
      </c>
      <c r="Z652" s="4">
        <v>3879238</v>
      </c>
      <c r="AA652">
        <f t="shared" si="1016"/>
        <v>5968</v>
      </c>
      <c r="AB652" s="17">
        <f t="shared" si="1017"/>
        <v>0.88847555971785819</v>
      </c>
      <c r="AC652" s="16">
        <f t="shared" si="1018"/>
        <v>-2165</v>
      </c>
      <c r="AD652">
        <f t="shared" si="1019"/>
        <v>486935</v>
      </c>
      <c r="AE652">
        <f t="shared" si="1020"/>
        <v>323</v>
      </c>
      <c r="AF652" s="17">
        <f t="shared" si="1021"/>
        <v>0.11152444028214183</v>
      </c>
      <c r="AG652" s="16">
        <f t="shared" si="1022"/>
        <v>-63</v>
      </c>
      <c r="AH652" s="20">
        <f t="shared" si="1023"/>
        <v>5.1343188682244474E-2</v>
      </c>
      <c r="AI652" s="20">
        <f t="shared" si="1024"/>
        <v>122530.19627579265</v>
      </c>
      <c r="AJ652" s="4">
        <v>3784</v>
      </c>
      <c r="AK652">
        <f t="shared" si="1025"/>
        <v>102</v>
      </c>
      <c r="AL652">
        <f t="shared" si="1026"/>
        <v>2.7702335687126656E-2</v>
      </c>
      <c r="AM652" s="20">
        <f t="shared" si="1027"/>
        <v>952.18922999496726</v>
      </c>
      <c r="AN652" s="20">
        <f t="shared" si="1028"/>
        <v>7.8281125229112958E-3</v>
      </c>
      <c r="AO652" s="4">
        <v>170</v>
      </c>
      <c r="AP652">
        <f t="shared" si="1001"/>
        <v>2</v>
      </c>
      <c r="AQ652">
        <f t="shared" si="996"/>
        <v>1.1904761904761862E-2</v>
      </c>
      <c r="AR652" s="20">
        <f t="shared" si="1029"/>
        <v>42.778057372924003</v>
      </c>
      <c r="AS652" s="4">
        <v>119</v>
      </c>
      <c r="AT652">
        <f t="shared" si="1030"/>
        <v>-2</v>
      </c>
      <c r="AU652">
        <f t="shared" si="1031"/>
        <v>-1.6528925619834656E-2</v>
      </c>
      <c r="AV652" s="20">
        <f t="shared" si="1032"/>
        <v>29.944640161046802</v>
      </c>
      <c r="AW652" s="30">
        <f t="shared" si="1033"/>
        <v>2.4618007141290812E-4</v>
      </c>
      <c r="AX652" s="4">
        <v>19</v>
      </c>
      <c r="AY652">
        <f t="shared" si="1034"/>
        <v>3</v>
      </c>
      <c r="AZ652">
        <f t="shared" si="1035"/>
        <v>0.1875</v>
      </c>
      <c r="BA652" s="20">
        <f t="shared" si="1036"/>
        <v>4.781077000503271</v>
      </c>
      <c r="BB652" s="30">
        <f t="shared" si="1037"/>
        <v>3.9306061822229024E-5</v>
      </c>
      <c r="BC652" s="16">
        <f>+Pagina_Inicial[[#This Row],[Aislamiento Domiciliario]]+Pagina_Inicial[[#This Row],[Aislamiento en Hoteles]]+Pagina_Inicial[[#This Row],[Hospitalizados en Sala]]+Pagina_Inicial[[#This Row],[Hospitalizados en UCI]]</f>
        <v>4092</v>
      </c>
      <c r="BD652" s="16">
        <f t="shared" si="1038"/>
        <v>105</v>
      </c>
      <c r="BE652" s="30">
        <f t="shared" si="1039"/>
        <v>2.6335590669676501E-2</v>
      </c>
      <c r="BF652" s="20">
        <f t="shared" si="1040"/>
        <v>1029.6930045294414</v>
      </c>
      <c r="BG652" s="20">
        <f t="shared" si="1041"/>
        <v>8.4652844724505873E-3</v>
      </c>
      <c r="BH652" s="26">
        <v>89721</v>
      </c>
      <c r="BI652">
        <f t="shared" si="1042"/>
        <v>66</v>
      </c>
      <c r="BJ652" s="4">
        <v>182175</v>
      </c>
      <c r="BK652">
        <f t="shared" si="1043"/>
        <v>116</v>
      </c>
      <c r="BL652" s="4">
        <v>136119</v>
      </c>
      <c r="BM652">
        <f t="shared" si="1044"/>
        <v>86</v>
      </c>
      <c r="BN652" s="4">
        <v>53147</v>
      </c>
      <c r="BO652">
        <f t="shared" si="1045"/>
        <v>45</v>
      </c>
      <c r="BP652" s="4">
        <v>22223</v>
      </c>
      <c r="BQ652">
        <f t="shared" si="1046"/>
        <v>137</v>
      </c>
      <c r="BR652" s="8">
        <v>35</v>
      </c>
      <c r="BS652" s="15">
        <f t="shared" si="1047"/>
        <v>0</v>
      </c>
      <c r="BT652" s="8">
        <v>337</v>
      </c>
      <c r="BU652" s="15">
        <f t="shared" si="1048"/>
        <v>0</v>
      </c>
      <c r="BV652" s="8">
        <v>1554</v>
      </c>
      <c r="BW652" s="15">
        <f t="shared" si="1049"/>
        <v>0</v>
      </c>
      <c r="BX652" s="8">
        <v>3483</v>
      </c>
      <c r="BY652" s="15">
        <f t="shared" si="1050"/>
        <v>1</v>
      </c>
      <c r="BZ652" s="13">
        <v>1991</v>
      </c>
      <c r="CA652" s="16">
        <f t="shared" si="1051"/>
        <v>1</v>
      </c>
    </row>
    <row r="653" spans="1:79" x14ac:dyDescent="0.25">
      <c r="A653" s="1">
        <v>44550</v>
      </c>
      <c r="B653">
        <v>44551</v>
      </c>
      <c r="C653" s="4">
        <v>483638</v>
      </c>
      <c r="D653">
        <f t="shared" si="997"/>
        <v>252</v>
      </c>
      <c r="E653" s="4">
        <v>7400</v>
      </c>
      <c r="F653">
        <f t="shared" si="998"/>
        <v>2</v>
      </c>
      <c r="G653" s="4">
        <v>472089</v>
      </c>
      <c r="H653">
        <f t="shared" si="999"/>
        <v>195</v>
      </c>
      <c r="I653">
        <f t="shared" si="1000"/>
        <v>4149</v>
      </c>
      <c r="J653">
        <f t="shared" ref="J653:J672" si="1052">+IFERROR(D653-F653-H653,"")</f>
        <v>55</v>
      </c>
      <c r="K653">
        <f t="shared" si="1002"/>
        <v>1.530070011041316E-2</v>
      </c>
      <c r="L653">
        <f t="shared" si="1003"/>
        <v>0.9761205695168701</v>
      </c>
      <c r="M653">
        <f t="shared" si="1004"/>
        <v>8.5787303727167842E-3</v>
      </c>
      <c r="N653">
        <f t="shared" si="1005"/>
        <v>5.2105086862488058E-4</v>
      </c>
      <c r="O653">
        <f t="shared" si="1006"/>
        <v>2.7027027027027027E-4</v>
      </c>
      <c r="P653">
        <f t="shared" si="1007"/>
        <v>4.1305770733908226E-4</v>
      </c>
      <c r="Q653">
        <f t="shared" si="1008"/>
        <v>1.3256206314774645E-2</v>
      </c>
      <c r="R653">
        <f t="shared" si="1009"/>
        <v>121700.55359838952</v>
      </c>
      <c r="S653">
        <f t="shared" si="1010"/>
        <v>1862.1036738802213</v>
      </c>
      <c r="T653">
        <f t="shared" si="1011"/>
        <v>118794.41368897835</v>
      </c>
      <c r="U653">
        <f t="shared" si="1012"/>
        <v>1044.0362355309512</v>
      </c>
      <c r="V653" s="4">
        <v>4371071</v>
      </c>
      <c r="W653">
        <f t="shared" si="1013"/>
        <v>4898</v>
      </c>
      <c r="X653">
        <f t="shared" si="1014"/>
        <v>-1393</v>
      </c>
      <c r="Y653" s="20">
        <f t="shared" si="1015"/>
        <v>1099917.2118772017</v>
      </c>
      <c r="Z653" s="4">
        <v>3883884</v>
      </c>
      <c r="AA653">
        <f t="shared" si="1016"/>
        <v>4646</v>
      </c>
      <c r="AB653" s="17">
        <f t="shared" si="1017"/>
        <v>0.88854287656274633</v>
      </c>
      <c r="AC653" s="16">
        <f t="shared" si="1018"/>
        <v>-1322</v>
      </c>
      <c r="AD653">
        <f t="shared" si="1019"/>
        <v>487187</v>
      </c>
      <c r="AE653">
        <f t="shared" si="1020"/>
        <v>252</v>
      </c>
      <c r="AF653" s="17">
        <f t="shared" si="1021"/>
        <v>0.11145712343725371</v>
      </c>
      <c r="AG653" s="16">
        <f t="shared" si="1022"/>
        <v>-71</v>
      </c>
      <c r="AH653" s="20">
        <f t="shared" si="1023"/>
        <v>5.1449571253572884E-2</v>
      </c>
      <c r="AI653" s="20">
        <f t="shared" si="1024"/>
        <v>122593.60845495721</v>
      </c>
      <c r="AJ653" s="4">
        <v>3837</v>
      </c>
      <c r="AK653">
        <f t="shared" si="1025"/>
        <v>53</v>
      </c>
      <c r="AL653">
        <f t="shared" si="1026"/>
        <v>1.4006342494714552E-2</v>
      </c>
      <c r="AM653" s="20">
        <f t="shared" si="1027"/>
        <v>965.52591847005533</v>
      </c>
      <c r="AN653" s="20">
        <f t="shared" si="1028"/>
        <v>7.9336197734669323E-3</v>
      </c>
      <c r="AO653" s="4">
        <v>166</v>
      </c>
      <c r="AP653">
        <f t="shared" si="1001"/>
        <v>-4</v>
      </c>
      <c r="AQ653">
        <f t="shared" si="996"/>
        <v>-2.352941176470591E-2</v>
      </c>
      <c r="AR653" s="20">
        <f t="shared" si="1029"/>
        <v>41.771514846502264</v>
      </c>
      <c r="AS653" s="4">
        <v>127</v>
      </c>
      <c r="AT653">
        <f t="shared" si="1030"/>
        <v>8</v>
      </c>
      <c r="AU653">
        <f t="shared" si="1031"/>
        <v>6.7226890756302504E-2</v>
      </c>
      <c r="AV653" s="20">
        <f t="shared" si="1032"/>
        <v>31.957725213890285</v>
      </c>
      <c r="AW653" s="30">
        <f t="shared" si="1033"/>
        <v>2.6259309648952317E-4</v>
      </c>
      <c r="AX653" s="4">
        <v>19</v>
      </c>
      <c r="AY653">
        <f t="shared" si="1034"/>
        <v>0</v>
      </c>
      <c r="AZ653">
        <f t="shared" si="1035"/>
        <v>0</v>
      </c>
      <c r="BA653" s="20">
        <f t="shared" si="1036"/>
        <v>4.781077000503271</v>
      </c>
      <c r="BB653" s="30">
        <f t="shared" si="1037"/>
        <v>3.9285581364574327E-5</v>
      </c>
      <c r="BC653" s="16">
        <f>+Pagina_Inicial[[#This Row],[Aislamiento Domiciliario]]+Pagina_Inicial[[#This Row],[Aislamiento en Hoteles]]+Pagina_Inicial[[#This Row],[Hospitalizados en Sala]]+Pagina_Inicial[[#This Row],[Hospitalizados en UCI]]</f>
        <v>4149</v>
      </c>
      <c r="BD653" s="16">
        <f t="shared" si="1038"/>
        <v>57</v>
      </c>
      <c r="BE653" s="30">
        <f t="shared" si="1039"/>
        <v>1.3929618768328433E-2</v>
      </c>
      <c r="BF653" s="20">
        <f t="shared" si="1040"/>
        <v>1044.0362355309512</v>
      </c>
      <c r="BG653" s="20">
        <f t="shared" si="1041"/>
        <v>8.5787303727167842E-3</v>
      </c>
      <c r="BH653" s="26">
        <v>89770</v>
      </c>
      <c r="BI653">
        <f t="shared" si="1042"/>
        <v>49</v>
      </c>
      <c r="BJ653" s="4">
        <v>182263</v>
      </c>
      <c r="BK653">
        <f t="shared" si="1043"/>
        <v>88</v>
      </c>
      <c r="BL653" s="4">
        <v>135191</v>
      </c>
      <c r="BM653">
        <f t="shared" si="1044"/>
        <v>-928</v>
      </c>
      <c r="BN653" s="4">
        <v>53182</v>
      </c>
      <c r="BO653">
        <f t="shared" si="1045"/>
        <v>35</v>
      </c>
      <c r="BP653" s="4">
        <v>22232</v>
      </c>
      <c r="BQ653">
        <f t="shared" si="1046"/>
        <v>9</v>
      </c>
      <c r="BR653" s="8">
        <v>35</v>
      </c>
      <c r="BS653" s="15">
        <f t="shared" si="1047"/>
        <v>0</v>
      </c>
      <c r="BT653" s="8">
        <v>337</v>
      </c>
      <c r="BU653" s="15">
        <f t="shared" si="1048"/>
        <v>0</v>
      </c>
      <c r="BV653" s="8">
        <v>1554</v>
      </c>
      <c r="BW653" s="15">
        <f t="shared" si="1049"/>
        <v>0</v>
      </c>
      <c r="BX653" s="8">
        <v>3483</v>
      </c>
      <c r="BY653" s="15">
        <f t="shared" si="1050"/>
        <v>0</v>
      </c>
      <c r="BZ653" s="13">
        <v>1991</v>
      </c>
      <c r="CA653" s="16">
        <f t="shared" si="1051"/>
        <v>0</v>
      </c>
    </row>
    <row r="654" spans="1:79" x14ac:dyDescent="0.25">
      <c r="A654" s="1">
        <v>44551</v>
      </c>
      <c r="B654">
        <v>44552</v>
      </c>
      <c r="C654" s="4">
        <v>484125</v>
      </c>
      <c r="D654">
        <f t="shared" si="997"/>
        <v>487</v>
      </c>
      <c r="E654" s="4">
        <v>7405</v>
      </c>
      <c r="F654">
        <f t="shared" si="998"/>
        <v>5</v>
      </c>
      <c r="G654" s="4">
        <v>472398</v>
      </c>
      <c r="H654">
        <f t="shared" si="999"/>
        <v>309</v>
      </c>
      <c r="I654">
        <f t="shared" si="1000"/>
        <v>4322</v>
      </c>
      <c r="J654">
        <f t="shared" si="1052"/>
        <v>173</v>
      </c>
      <c r="K654">
        <f t="shared" si="1002"/>
        <v>1.5295636457526466E-2</v>
      </c>
      <c r="L654">
        <f t="shared" si="1003"/>
        <v>0.97577691711851278</v>
      </c>
      <c r="M654">
        <f t="shared" si="1004"/>
        <v>8.927446423960754E-3</v>
      </c>
      <c r="N654">
        <f t="shared" si="1005"/>
        <v>1.0059385489284791E-3</v>
      </c>
      <c r="O654">
        <f t="shared" si="1006"/>
        <v>6.7521944632005406E-4</v>
      </c>
      <c r="P654">
        <f t="shared" si="1007"/>
        <v>6.5410945854978218E-4</v>
      </c>
      <c r="Q654">
        <f t="shared" si="1008"/>
        <v>4.0027764923646458E-2</v>
      </c>
      <c r="R654">
        <f t="shared" si="1009"/>
        <v>121823.10015098138</v>
      </c>
      <c r="S654">
        <f t="shared" si="1010"/>
        <v>1863.3618520382486</v>
      </c>
      <c r="T654">
        <f t="shared" si="1011"/>
        <v>118872.16909914443</v>
      </c>
      <c r="U654">
        <f t="shared" si="1012"/>
        <v>1087.5691997986914</v>
      </c>
      <c r="V654" s="4">
        <v>4379785</v>
      </c>
      <c r="W654">
        <f t="shared" si="1013"/>
        <v>8714</v>
      </c>
      <c r="X654">
        <f t="shared" si="1014"/>
        <v>3816</v>
      </c>
      <c r="Y654" s="20">
        <f t="shared" si="1015"/>
        <v>1102109.9647710116</v>
      </c>
      <c r="Z654" s="4">
        <v>3892111</v>
      </c>
      <c r="AA654">
        <f t="shared" si="1016"/>
        <v>8227</v>
      </c>
      <c r="AB654" s="17">
        <f t="shared" si="1017"/>
        <v>0.88865343846787004</v>
      </c>
      <c r="AC654" s="16">
        <f t="shared" si="1018"/>
        <v>3581</v>
      </c>
      <c r="AD654">
        <f t="shared" si="1019"/>
        <v>487674</v>
      </c>
      <c r="AE654">
        <f t="shared" si="1020"/>
        <v>487</v>
      </c>
      <c r="AF654" s="17">
        <f t="shared" si="1021"/>
        <v>0.11134656153213</v>
      </c>
      <c r="AG654" s="16">
        <f t="shared" si="1022"/>
        <v>235</v>
      </c>
      <c r="AH654" s="20">
        <f t="shared" si="1023"/>
        <v>5.588707826486114E-2</v>
      </c>
      <c r="AI654" s="20">
        <f t="shared" si="1024"/>
        <v>122716.15500754907</v>
      </c>
      <c r="AJ654" s="4">
        <v>4017</v>
      </c>
      <c r="AK654">
        <f t="shared" si="1025"/>
        <v>180</v>
      </c>
      <c r="AL654">
        <f t="shared" si="1026"/>
        <v>4.6911649726348648E-2</v>
      </c>
      <c r="AM654" s="20">
        <f t="shared" si="1027"/>
        <v>1010.8203321590337</v>
      </c>
      <c r="AN654" s="20">
        <f t="shared" si="1028"/>
        <v>8.2974438419829589E-3</v>
      </c>
      <c r="AO654" s="4">
        <v>155</v>
      </c>
      <c r="AP654">
        <f t="shared" si="1001"/>
        <v>-11</v>
      </c>
      <c r="AQ654">
        <f t="shared" si="996"/>
        <v>-6.6265060240963902E-2</v>
      </c>
      <c r="AR654" s="20">
        <f t="shared" si="1029"/>
        <v>39.003522898842476</v>
      </c>
      <c r="AS654" s="4">
        <v>141</v>
      </c>
      <c r="AT654">
        <f t="shared" si="1030"/>
        <v>14</v>
      </c>
      <c r="AU654">
        <f t="shared" si="1031"/>
        <v>0.11023622047244097</v>
      </c>
      <c r="AV654" s="20">
        <f t="shared" si="1032"/>
        <v>35.480624056366381</v>
      </c>
      <c r="AW654" s="30">
        <f t="shared" si="1033"/>
        <v>2.9124709527498063E-4</v>
      </c>
      <c r="AX654" s="4">
        <v>19</v>
      </c>
      <c r="AY654">
        <f t="shared" si="1034"/>
        <v>0</v>
      </c>
      <c r="AZ654">
        <f t="shared" si="1035"/>
        <v>0</v>
      </c>
      <c r="BA654" s="20">
        <f t="shared" si="1036"/>
        <v>4.781077000503271</v>
      </c>
      <c r="BB654" s="30">
        <f t="shared" si="1037"/>
        <v>3.9246062483862638E-5</v>
      </c>
      <c r="BC654" s="16">
        <f>+Pagina_Inicial[[#This Row],[Aislamiento Domiciliario]]+Pagina_Inicial[[#This Row],[Aislamiento en Hoteles]]+Pagina_Inicial[[#This Row],[Hospitalizados en Sala]]+Pagina_Inicial[[#This Row],[Hospitalizados en UCI]]</f>
        <v>4332</v>
      </c>
      <c r="BD654" s="16">
        <f t="shared" si="1038"/>
        <v>183</v>
      </c>
      <c r="BE654" s="30">
        <f t="shared" si="1039"/>
        <v>4.4107013738250211E-2</v>
      </c>
      <c r="BF654" s="20">
        <f t="shared" si="1040"/>
        <v>1090.0855561147457</v>
      </c>
      <c r="BG654" s="20">
        <f t="shared" si="1041"/>
        <v>8.948102246320682E-3</v>
      </c>
      <c r="BH654" s="26">
        <v>89838</v>
      </c>
      <c r="BI654">
        <f t="shared" si="1042"/>
        <v>68</v>
      </c>
      <c r="BJ654" s="4">
        <v>182446</v>
      </c>
      <c r="BK654">
        <f t="shared" si="1043"/>
        <v>183</v>
      </c>
      <c r="BL654" s="4">
        <v>136349</v>
      </c>
      <c r="BM654">
        <f t="shared" si="1044"/>
        <v>1158</v>
      </c>
      <c r="BN654" s="4">
        <v>53245</v>
      </c>
      <c r="BO654">
        <f t="shared" si="1045"/>
        <v>63</v>
      </c>
      <c r="BP654" s="4">
        <v>22247</v>
      </c>
      <c r="BQ654">
        <f t="shared" si="1046"/>
        <v>15</v>
      </c>
      <c r="BR654" s="8">
        <v>35</v>
      </c>
      <c r="BS654" s="15">
        <f t="shared" si="1047"/>
        <v>0</v>
      </c>
      <c r="BT654" s="8">
        <v>338</v>
      </c>
      <c r="BU654" s="15">
        <f t="shared" si="1048"/>
        <v>1</v>
      </c>
      <c r="BV654" s="8">
        <v>1556</v>
      </c>
      <c r="BW654" s="15">
        <f t="shared" si="1049"/>
        <v>2</v>
      </c>
      <c r="BX654" s="8">
        <v>3483</v>
      </c>
      <c r="BY654" s="15">
        <f t="shared" si="1050"/>
        <v>0</v>
      </c>
      <c r="BZ654" s="13">
        <v>1993</v>
      </c>
      <c r="CA654" s="16">
        <f t="shared" si="1051"/>
        <v>2</v>
      </c>
    </row>
    <row r="655" spans="1:79" x14ac:dyDescent="0.25">
      <c r="A655" s="1">
        <v>44552</v>
      </c>
      <c r="B655">
        <v>44553</v>
      </c>
      <c r="C655" s="4">
        <v>484793</v>
      </c>
      <c r="D655">
        <f t="shared" si="997"/>
        <v>668</v>
      </c>
      <c r="E655" s="4">
        <v>7405</v>
      </c>
      <c r="F655">
        <f t="shared" si="998"/>
        <v>0</v>
      </c>
      <c r="G655" s="4">
        <v>472731</v>
      </c>
      <c r="H655">
        <f t="shared" si="999"/>
        <v>333</v>
      </c>
      <c r="I655">
        <f t="shared" si="1000"/>
        <v>4657</v>
      </c>
      <c r="J655">
        <f t="shared" si="1052"/>
        <v>335</v>
      </c>
      <c r="K655">
        <f t="shared" si="1002"/>
        <v>1.5274560482515218E-2</v>
      </c>
      <c r="L655">
        <f t="shared" si="1003"/>
        <v>0.97511927771234319</v>
      </c>
      <c r="M655">
        <f t="shared" si="1004"/>
        <v>9.6061618051415752E-3</v>
      </c>
      <c r="N655">
        <f t="shared" si="1005"/>
        <v>1.3779076843106234E-3</v>
      </c>
      <c r="O655">
        <f t="shared" si="1006"/>
        <v>0</v>
      </c>
      <c r="P655">
        <f t="shared" si="1007"/>
        <v>7.0441752286183894E-4</v>
      </c>
      <c r="Q655">
        <f t="shared" si="1008"/>
        <v>7.1934721923985395E-2</v>
      </c>
      <c r="R655">
        <f t="shared" si="1009"/>
        <v>121991.19275289381</v>
      </c>
      <c r="S655">
        <f t="shared" si="1010"/>
        <v>1863.3618520382486</v>
      </c>
      <c r="T655">
        <f t="shared" si="1011"/>
        <v>118955.96376446904</v>
      </c>
      <c r="U655">
        <f t="shared" si="1012"/>
        <v>1171.8671363865124</v>
      </c>
      <c r="V655" s="4">
        <v>4390473</v>
      </c>
      <c r="W655">
        <f t="shared" si="1013"/>
        <v>10688</v>
      </c>
      <c r="X655">
        <f t="shared" si="1014"/>
        <v>1974</v>
      </c>
      <c r="Y655" s="20">
        <f t="shared" si="1015"/>
        <v>1104799.4464016105</v>
      </c>
      <c r="Z655" s="4">
        <v>3902131</v>
      </c>
      <c r="AA655">
        <f t="shared" si="1016"/>
        <v>10020</v>
      </c>
      <c r="AB655" s="17">
        <f t="shared" si="1017"/>
        <v>0.88877234867404942</v>
      </c>
      <c r="AC655" s="16">
        <f t="shared" si="1018"/>
        <v>1793</v>
      </c>
      <c r="AD655">
        <f t="shared" si="1019"/>
        <v>488342</v>
      </c>
      <c r="AE655">
        <f t="shared" si="1020"/>
        <v>668</v>
      </c>
      <c r="AF655" s="17">
        <f t="shared" si="1021"/>
        <v>0.11122765132595053</v>
      </c>
      <c r="AG655" s="16">
        <f t="shared" si="1022"/>
        <v>181</v>
      </c>
      <c r="AH655" s="20">
        <f t="shared" si="1023"/>
        <v>6.25E-2</v>
      </c>
      <c r="AI655" s="20">
        <f t="shared" si="1024"/>
        <v>122884.2476094615</v>
      </c>
      <c r="AJ655" s="4">
        <v>4359</v>
      </c>
      <c r="AK655">
        <f t="shared" si="1025"/>
        <v>342</v>
      </c>
      <c r="AL655">
        <f t="shared" si="1026"/>
        <v>8.5138162808065632E-2</v>
      </c>
      <c r="AM655" s="20">
        <f t="shared" si="1027"/>
        <v>1096.8797181680925</v>
      </c>
      <c r="AN655" s="20">
        <f t="shared" si="1028"/>
        <v>8.991466460943124E-3</v>
      </c>
      <c r="AO655" s="4">
        <v>144</v>
      </c>
      <c r="AP655">
        <f t="shared" si="1001"/>
        <v>-11</v>
      </c>
      <c r="AQ655">
        <f t="shared" si="996"/>
        <v>-7.096774193548383E-2</v>
      </c>
      <c r="AR655" s="20">
        <f t="shared" si="1029"/>
        <v>36.235530951182689</v>
      </c>
      <c r="AS655" s="4">
        <v>136</v>
      </c>
      <c r="AT655">
        <f t="shared" si="1030"/>
        <v>-5</v>
      </c>
      <c r="AU655">
        <f t="shared" si="1031"/>
        <v>-3.546099290780147E-2</v>
      </c>
      <c r="AV655" s="20">
        <f t="shared" si="1032"/>
        <v>34.222445898339203</v>
      </c>
      <c r="AW655" s="30">
        <f t="shared" si="1033"/>
        <v>2.8053210339258199E-4</v>
      </c>
      <c r="AX655" s="4">
        <v>18</v>
      </c>
      <c r="AY655">
        <f t="shared" si="1034"/>
        <v>-1</v>
      </c>
      <c r="AZ655">
        <f t="shared" si="1035"/>
        <v>-5.2631578947368474E-2</v>
      </c>
      <c r="BA655" s="20">
        <f t="shared" si="1036"/>
        <v>4.5294413688978361</v>
      </c>
      <c r="BB655" s="30">
        <f t="shared" si="1037"/>
        <v>3.7129248978429971E-5</v>
      </c>
      <c r="BC655" s="16">
        <f>+Pagina_Inicial[[#This Row],[Aislamiento Domiciliario]]+Pagina_Inicial[[#This Row],[Aislamiento en Hoteles]]+Pagina_Inicial[[#This Row],[Hospitalizados en Sala]]+Pagina_Inicial[[#This Row],[Hospitalizados en UCI]]</f>
        <v>4657</v>
      </c>
      <c r="BD655" s="16">
        <f t="shared" si="1038"/>
        <v>325</v>
      </c>
      <c r="BE655" s="30">
        <f t="shared" si="1039"/>
        <v>7.5023084025854114E-2</v>
      </c>
      <c r="BF655" s="20">
        <f t="shared" si="1040"/>
        <v>1171.8671363865124</v>
      </c>
      <c r="BG655" s="20">
        <f t="shared" si="1041"/>
        <v>9.6061618051415752E-3</v>
      </c>
      <c r="BH655" s="26">
        <v>89971</v>
      </c>
      <c r="BI655">
        <f t="shared" si="1042"/>
        <v>133</v>
      </c>
      <c r="BJ655" s="4">
        <v>182724</v>
      </c>
      <c r="BK655">
        <f t="shared" si="1043"/>
        <v>278</v>
      </c>
      <c r="BL655" s="4">
        <v>136530</v>
      </c>
      <c r="BM655">
        <f t="shared" si="1044"/>
        <v>181</v>
      </c>
      <c r="BN655" s="4">
        <v>53301</v>
      </c>
      <c r="BO655">
        <f t="shared" si="1045"/>
        <v>56</v>
      </c>
      <c r="BP655" s="4">
        <v>22267</v>
      </c>
      <c r="BQ655">
        <f t="shared" si="1046"/>
        <v>20</v>
      </c>
      <c r="BR655" s="8">
        <v>35</v>
      </c>
      <c r="BS655" s="15">
        <f t="shared" si="1047"/>
        <v>0</v>
      </c>
      <c r="BT655" s="8">
        <v>338</v>
      </c>
      <c r="BU655" s="15">
        <f t="shared" si="1048"/>
        <v>0</v>
      </c>
      <c r="BV655" s="8">
        <v>1556</v>
      </c>
      <c r="BW655" s="15">
        <f t="shared" si="1049"/>
        <v>0</v>
      </c>
      <c r="BX655" s="8">
        <v>3483</v>
      </c>
      <c r="BY655" s="15">
        <f t="shared" si="1050"/>
        <v>0</v>
      </c>
      <c r="BZ655" s="13">
        <v>1993</v>
      </c>
      <c r="CA655" s="16">
        <f t="shared" si="1051"/>
        <v>0</v>
      </c>
    </row>
    <row r="656" spans="1:79" x14ac:dyDescent="0.25">
      <c r="A656" s="1">
        <v>44553</v>
      </c>
      <c r="B656">
        <v>44554</v>
      </c>
      <c r="C656" s="4">
        <v>485512</v>
      </c>
      <c r="D656">
        <f t="shared" si="997"/>
        <v>719</v>
      </c>
      <c r="E656" s="4">
        <v>7406</v>
      </c>
      <c r="F656">
        <f t="shared" ref="F656:F672" si="1053">IFERROR(E656-E655,"")</f>
        <v>1</v>
      </c>
      <c r="G656" s="4">
        <v>472874</v>
      </c>
      <c r="H656">
        <f t="shared" si="999"/>
        <v>143</v>
      </c>
      <c r="I656">
        <f t="shared" si="1000"/>
        <v>5232</v>
      </c>
      <c r="J656">
        <f t="shared" si="1052"/>
        <v>575</v>
      </c>
      <c r="K656">
        <f t="shared" si="1002"/>
        <v>1.5253999901135296E-2</v>
      </c>
      <c r="L656">
        <f t="shared" si="1003"/>
        <v>0.97396974740068221</v>
      </c>
      <c r="M656">
        <f t="shared" si="1004"/>
        <v>1.0776252698182538E-2</v>
      </c>
      <c r="N656">
        <f t="shared" si="1005"/>
        <v>1.4809108734696568E-3</v>
      </c>
      <c r="O656">
        <f t="shared" si="1006"/>
        <v>1.3502565487442613E-4</v>
      </c>
      <c r="P656">
        <f t="shared" si="1007"/>
        <v>3.0240613778723298E-4</v>
      </c>
      <c r="Q656">
        <f t="shared" si="1008"/>
        <v>0.10990061162079511</v>
      </c>
      <c r="R656">
        <f t="shared" si="1009"/>
        <v>122172.11877201812</v>
      </c>
      <c r="S656">
        <f t="shared" si="1010"/>
        <v>1863.6134876698541</v>
      </c>
      <c r="T656">
        <f t="shared" si="1011"/>
        <v>118991.94765978862</v>
      </c>
      <c r="U656">
        <f t="shared" si="1012"/>
        <v>1316.5576245596376</v>
      </c>
      <c r="V656" s="4">
        <v>4401180</v>
      </c>
      <c r="W656">
        <f t="shared" si="1013"/>
        <v>10707</v>
      </c>
      <c r="X656">
        <f t="shared" si="1014"/>
        <v>19</v>
      </c>
      <c r="Y656" s="20">
        <f t="shared" si="1015"/>
        <v>1107493.7091092097</v>
      </c>
      <c r="Z656" s="4">
        <v>3912119</v>
      </c>
      <c r="AA656">
        <f t="shared" si="1016"/>
        <v>9988</v>
      </c>
      <c r="AB656" s="17">
        <f t="shared" si="1017"/>
        <v>0.8888795732053677</v>
      </c>
      <c r="AC656" s="16">
        <f t="shared" si="1018"/>
        <v>-32</v>
      </c>
      <c r="AD656">
        <f t="shared" si="1019"/>
        <v>489061</v>
      </c>
      <c r="AE656">
        <f t="shared" si="1020"/>
        <v>719</v>
      </c>
      <c r="AF656" s="17">
        <f t="shared" si="1021"/>
        <v>0.11112042679463235</v>
      </c>
      <c r="AG656" s="16">
        <f t="shared" si="1022"/>
        <v>51</v>
      </c>
      <c r="AH656" s="20">
        <f t="shared" si="1023"/>
        <v>6.7152330251237513E-2</v>
      </c>
      <c r="AI656" s="20">
        <f t="shared" si="1024"/>
        <v>123065.17362858581</v>
      </c>
      <c r="AJ656" s="4">
        <v>4919</v>
      </c>
      <c r="AK656">
        <f t="shared" si="1025"/>
        <v>560</v>
      </c>
      <c r="AL656">
        <f t="shared" si="1026"/>
        <v>0.12846983253039679</v>
      </c>
      <c r="AM656" s="20">
        <f t="shared" si="1027"/>
        <v>1237.7956718671364</v>
      </c>
      <c r="AN656" s="20">
        <f t="shared" si="1028"/>
        <v>1.0131572443111601E-2</v>
      </c>
      <c r="AO656" s="4">
        <v>150</v>
      </c>
      <c r="AP656">
        <f t="shared" si="1001"/>
        <v>6</v>
      </c>
      <c r="AQ656">
        <f t="shared" si="996"/>
        <v>4.1666666666666741E-2</v>
      </c>
      <c r="AR656" s="20">
        <f t="shared" si="1029"/>
        <v>37.745344740815298</v>
      </c>
      <c r="AS656" s="4">
        <v>146</v>
      </c>
      <c r="AT656">
        <f t="shared" si="1030"/>
        <v>10</v>
      </c>
      <c r="AU656">
        <f t="shared" si="1031"/>
        <v>7.3529411764705843E-2</v>
      </c>
      <c r="AV656" s="20">
        <f t="shared" si="1032"/>
        <v>36.738802214393559</v>
      </c>
      <c r="AW656" s="30">
        <f t="shared" si="1033"/>
        <v>3.0071347361136283E-4</v>
      </c>
      <c r="AX656" s="4">
        <v>17</v>
      </c>
      <c r="AY656">
        <f t="shared" si="1034"/>
        <v>-1</v>
      </c>
      <c r="AZ656">
        <f t="shared" si="1035"/>
        <v>-5.555555555555558E-2</v>
      </c>
      <c r="BA656" s="20">
        <f t="shared" si="1036"/>
        <v>4.2778057372924003</v>
      </c>
      <c r="BB656" s="30">
        <f t="shared" si="1037"/>
        <v>3.5014582543788822E-5</v>
      </c>
      <c r="BC656" s="16">
        <f>+Pagina_Inicial[[#This Row],[Aislamiento Domiciliario]]+Pagina_Inicial[[#This Row],[Aislamiento en Hoteles]]+Pagina_Inicial[[#This Row],[Hospitalizados en Sala]]+Pagina_Inicial[[#This Row],[Hospitalizados en UCI]]</f>
        <v>5232</v>
      </c>
      <c r="BD656" s="16">
        <f t="shared" si="1038"/>
        <v>575</v>
      </c>
      <c r="BE656" s="30">
        <f t="shared" si="1039"/>
        <v>0.12347004509340787</v>
      </c>
      <c r="BF656" s="20">
        <f t="shared" si="1040"/>
        <v>1316.5576245596376</v>
      </c>
      <c r="BG656" s="20">
        <f t="shared" si="1041"/>
        <v>1.0776252698182538E-2</v>
      </c>
      <c r="BH656" s="26">
        <v>90105</v>
      </c>
      <c r="BI656">
        <f t="shared" si="1042"/>
        <v>134</v>
      </c>
      <c r="BJ656" s="4">
        <v>183019</v>
      </c>
      <c r="BK656">
        <f t="shared" si="1043"/>
        <v>295</v>
      </c>
      <c r="BL656" s="4">
        <v>136733</v>
      </c>
      <c r="BM656">
        <f t="shared" si="1044"/>
        <v>203</v>
      </c>
      <c r="BN656" s="4">
        <v>53371</v>
      </c>
      <c r="BO656">
        <f t="shared" si="1045"/>
        <v>70</v>
      </c>
      <c r="BP656" s="4">
        <v>22284</v>
      </c>
      <c r="BQ656">
        <f t="shared" si="1046"/>
        <v>17</v>
      </c>
      <c r="BR656" s="8">
        <v>35</v>
      </c>
      <c r="BS656" s="15">
        <f t="shared" si="1047"/>
        <v>0</v>
      </c>
      <c r="BT656" s="8">
        <v>338</v>
      </c>
      <c r="BU656" s="15">
        <f t="shared" si="1048"/>
        <v>0</v>
      </c>
      <c r="BV656" s="8">
        <v>1556</v>
      </c>
      <c r="BW656" s="15">
        <f t="shared" si="1049"/>
        <v>0</v>
      </c>
      <c r="BX656" s="8">
        <v>3484</v>
      </c>
      <c r="BY656" s="15">
        <f t="shared" si="1050"/>
        <v>1</v>
      </c>
      <c r="BZ656" s="13">
        <v>1993</v>
      </c>
      <c r="CA656" s="16">
        <f t="shared" si="1051"/>
        <v>0</v>
      </c>
    </row>
    <row r="657" spans="1:79" x14ac:dyDescent="0.25">
      <c r="A657" s="1">
        <v>44554</v>
      </c>
      <c r="B657">
        <v>44555</v>
      </c>
      <c r="C657" s="4">
        <v>486377</v>
      </c>
      <c r="D657">
        <f t="shared" si="997"/>
        <v>865</v>
      </c>
      <c r="E657" s="4">
        <v>7409</v>
      </c>
      <c r="F657">
        <f t="shared" si="1053"/>
        <v>3</v>
      </c>
      <c r="G657" s="4">
        <v>473110</v>
      </c>
      <c r="H657">
        <f t="shared" si="999"/>
        <v>236</v>
      </c>
      <c r="I657">
        <f t="shared" si="1000"/>
        <v>5858</v>
      </c>
      <c r="J657">
        <f t="shared" si="1052"/>
        <v>626</v>
      </c>
      <c r="K657">
        <f t="shared" si="1002"/>
        <v>1.5233039391254109E-2</v>
      </c>
      <c r="L657">
        <f t="shared" si="1003"/>
        <v>0.97272280556029578</v>
      </c>
      <c r="M657">
        <f t="shared" si="1004"/>
        <v>1.2044155048450071E-2</v>
      </c>
      <c r="N657">
        <f t="shared" si="1005"/>
        <v>1.7784558069152119E-3</v>
      </c>
      <c r="O657">
        <f t="shared" si="1006"/>
        <v>4.0491294371710083E-4</v>
      </c>
      <c r="P657">
        <f t="shared" si="1007"/>
        <v>4.988269112891294E-4</v>
      </c>
      <c r="Q657">
        <f t="shared" si="1008"/>
        <v>0.10686241037896893</v>
      </c>
      <c r="R657">
        <f t="shared" si="1009"/>
        <v>122389.78359335681</v>
      </c>
      <c r="S657">
        <f t="shared" si="1010"/>
        <v>1864.3683945646703</v>
      </c>
      <c r="T657">
        <f t="shared" si="1011"/>
        <v>119051.3336688475</v>
      </c>
      <c r="U657">
        <f t="shared" si="1012"/>
        <v>1474.0815299446401</v>
      </c>
      <c r="V657" s="4">
        <v>4413125</v>
      </c>
      <c r="W657">
        <f t="shared" si="1013"/>
        <v>11945</v>
      </c>
      <c r="X657">
        <f t="shared" si="1014"/>
        <v>1238</v>
      </c>
      <c r="Y657" s="20">
        <f t="shared" si="1015"/>
        <v>1110499.4967287367</v>
      </c>
      <c r="Z657" s="4">
        <v>3923199</v>
      </c>
      <c r="AA657">
        <f t="shared" si="1016"/>
        <v>11080</v>
      </c>
      <c r="AB657" s="17">
        <f t="shared" si="1017"/>
        <v>0.88898433649624697</v>
      </c>
      <c r="AC657" s="16">
        <f t="shared" si="1018"/>
        <v>1092</v>
      </c>
      <c r="AD657">
        <f t="shared" si="1019"/>
        <v>489926</v>
      </c>
      <c r="AE657">
        <f t="shared" si="1020"/>
        <v>865</v>
      </c>
      <c r="AF657" s="17">
        <f t="shared" si="1021"/>
        <v>0.11101566350375301</v>
      </c>
      <c r="AG657" s="16">
        <f t="shared" si="1022"/>
        <v>146</v>
      </c>
      <c r="AH657" s="20">
        <f t="shared" si="1023"/>
        <v>7.241523650062788E-2</v>
      </c>
      <c r="AI657" s="20">
        <f t="shared" si="1024"/>
        <v>123282.8384499245</v>
      </c>
      <c r="AJ657" s="4">
        <v>5543</v>
      </c>
      <c r="AK657">
        <f t="shared" si="1025"/>
        <v>624</v>
      </c>
      <c r="AL657">
        <f t="shared" si="1026"/>
        <v>0.12685505183980483</v>
      </c>
      <c r="AM657" s="20">
        <f t="shared" si="1027"/>
        <v>1394.816305988928</v>
      </c>
      <c r="AN657" s="20">
        <f t="shared" si="1028"/>
        <v>1.1396509292174589E-2</v>
      </c>
      <c r="AO657" s="4">
        <v>157</v>
      </c>
      <c r="AP657">
        <f t="shared" si="1001"/>
        <v>7</v>
      </c>
      <c r="AQ657">
        <f t="shared" si="996"/>
        <v>4.6666666666666634E-2</v>
      </c>
      <c r="AR657" s="20">
        <f t="shared" si="1029"/>
        <v>39.506794162053346</v>
      </c>
      <c r="AS657" s="4">
        <v>141</v>
      </c>
      <c r="AT657">
        <f t="shared" si="1030"/>
        <v>-5</v>
      </c>
      <c r="AU657">
        <f t="shared" si="1031"/>
        <v>-3.4246575342465779E-2</v>
      </c>
      <c r="AV657" s="20">
        <f t="shared" si="1032"/>
        <v>35.480624056366381</v>
      </c>
      <c r="AW657" s="30">
        <f t="shared" si="1033"/>
        <v>2.8989857661854899E-4</v>
      </c>
      <c r="AX657" s="4">
        <v>17</v>
      </c>
      <c r="AY657">
        <f t="shared" si="1034"/>
        <v>0</v>
      </c>
      <c r="AZ657">
        <f t="shared" si="1035"/>
        <v>0</v>
      </c>
      <c r="BA657" s="20">
        <f t="shared" si="1036"/>
        <v>4.2778057372924003</v>
      </c>
      <c r="BB657" s="30">
        <f t="shared" si="1037"/>
        <v>3.4952310656137113E-5</v>
      </c>
      <c r="BC657" s="16">
        <f>+Pagina_Inicial[[#This Row],[Aislamiento Domiciliario]]+Pagina_Inicial[[#This Row],[Aislamiento en Hoteles]]+Pagina_Inicial[[#This Row],[Hospitalizados en Sala]]+Pagina_Inicial[[#This Row],[Hospitalizados en UCI]]</f>
        <v>5858</v>
      </c>
      <c r="BD657" s="16">
        <f t="shared" si="1038"/>
        <v>626</v>
      </c>
      <c r="BE657" s="30">
        <f t="shared" si="1039"/>
        <v>0.1196483180428134</v>
      </c>
      <c r="BF657" s="20">
        <f t="shared" si="1040"/>
        <v>1474.0815299446401</v>
      </c>
      <c r="BG657" s="20">
        <f t="shared" si="1041"/>
        <v>1.2044155048450071E-2</v>
      </c>
      <c r="BH657" s="26">
        <v>90269</v>
      </c>
      <c r="BI657">
        <f t="shared" si="1042"/>
        <v>164</v>
      </c>
      <c r="BJ657" s="4">
        <v>183403</v>
      </c>
      <c r="BK657">
        <f t="shared" si="1043"/>
        <v>384</v>
      </c>
      <c r="BL657" s="4">
        <v>136965</v>
      </c>
      <c r="BM657">
        <f t="shared" si="1044"/>
        <v>232</v>
      </c>
      <c r="BN657" s="4">
        <v>53445</v>
      </c>
      <c r="BO657">
        <f t="shared" si="1045"/>
        <v>74</v>
      </c>
      <c r="BP657" s="4">
        <v>22295</v>
      </c>
      <c r="BQ657">
        <f t="shared" si="1046"/>
        <v>11</v>
      </c>
      <c r="BR657" s="8">
        <v>35</v>
      </c>
      <c r="BS657" s="15">
        <f t="shared" si="1047"/>
        <v>0</v>
      </c>
      <c r="BT657" s="8">
        <v>338</v>
      </c>
      <c r="BU657" s="15">
        <f t="shared" si="1048"/>
        <v>0</v>
      </c>
      <c r="BV657" s="8">
        <v>1557</v>
      </c>
      <c r="BW657" s="15">
        <f t="shared" si="1049"/>
        <v>1</v>
      </c>
      <c r="BX657" s="8">
        <v>3485</v>
      </c>
      <c r="BY657" s="15">
        <f t="shared" si="1050"/>
        <v>1</v>
      </c>
      <c r="BZ657" s="13">
        <v>1994</v>
      </c>
      <c r="CA657" s="16">
        <f t="shared" si="1051"/>
        <v>1</v>
      </c>
    </row>
    <row r="658" spans="1:79" x14ac:dyDescent="0.25">
      <c r="A658" s="1">
        <v>44555</v>
      </c>
      <c r="B658">
        <v>44556</v>
      </c>
      <c r="C658" s="4">
        <v>487204</v>
      </c>
      <c r="D658">
        <f t="shared" si="997"/>
        <v>827</v>
      </c>
      <c r="E658" s="4">
        <v>7411</v>
      </c>
      <c r="F658">
        <f t="shared" si="1053"/>
        <v>2</v>
      </c>
      <c r="G658" s="4">
        <v>473428</v>
      </c>
      <c r="H658">
        <f t="shared" si="999"/>
        <v>318</v>
      </c>
      <c r="I658">
        <f t="shared" si="1000"/>
        <v>6365</v>
      </c>
      <c r="J658">
        <f t="shared" si="1052"/>
        <v>507</v>
      </c>
      <c r="K658">
        <f t="shared" si="1002"/>
        <v>1.5211287263651365E-2</v>
      </c>
      <c r="L658">
        <f t="shared" si="1003"/>
        <v>0.97172437007906343</v>
      </c>
      <c r="M658">
        <f t="shared" si="1004"/>
        <v>1.3064342657285243E-2</v>
      </c>
      <c r="N658">
        <f t="shared" si="1005"/>
        <v>1.6974409077101173E-3</v>
      </c>
      <c r="O658">
        <f t="shared" si="1006"/>
        <v>2.6986911347996224E-4</v>
      </c>
      <c r="P658">
        <f t="shared" si="1007"/>
        <v>6.7169664658617572E-4</v>
      </c>
      <c r="Q658">
        <f t="shared" si="1008"/>
        <v>7.9654359780047132E-2</v>
      </c>
      <c r="R658">
        <f t="shared" si="1009"/>
        <v>122597.8862606945</v>
      </c>
      <c r="S658">
        <f t="shared" si="1010"/>
        <v>1864.8716658278811</v>
      </c>
      <c r="T658">
        <f t="shared" si="1011"/>
        <v>119131.35379969803</v>
      </c>
      <c r="U658">
        <f t="shared" si="1012"/>
        <v>1601.6607951685958</v>
      </c>
      <c r="V658" s="4">
        <v>4425931</v>
      </c>
      <c r="W658">
        <f t="shared" si="1013"/>
        <v>12806</v>
      </c>
      <c r="X658">
        <f t="shared" si="1014"/>
        <v>861</v>
      </c>
      <c r="Y658" s="20">
        <f t="shared" si="1015"/>
        <v>1113721.9426270758</v>
      </c>
      <c r="Z658" s="4">
        <v>3935178</v>
      </c>
      <c r="AA658">
        <f t="shared" si="1016"/>
        <v>11979</v>
      </c>
      <c r="AB658" s="17">
        <f t="shared" si="1017"/>
        <v>0.88911869615680861</v>
      </c>
      <c r="AC658" s="16">
        <f t="shared" si="1018"/>
        <v>899</v>
      </c>
      <c r="AD658">
        <f t="shared" si="1019"/>
        <v>490753</v>
      </c>
      <c r="AE658">
        <f t="shared" si="1020"/>
        <v>827</v>
      </c>
      <c r="AF658" s="17">
        <f t="shared" si="1021"/>
        <v>0.11088130384319141</v>
      </c>
      <c r="AG658" s="16">
        <f t="shared" si="1022"/>
        <v>-38</v>
      </c>
      <c r="AH658" s="20">
        <f t="shared" si="1023"/>
        <v>6.4579103545213179E-2</v>
      </c>
      <c r="AI658" s="20">
        <f t="shared" si="1024"/>
        <v>123490.94111726219</v>
      </c>
      <c r="AJ658" s="4">
        <v>6039</v>
      </c>
      <c r="AK658">
        <f t="shared" si="1025"/>
        <v>496</v>
      </c>
      <c r="AL658">
        <f t="shared" si="1026"/>
        <v>8.94822298394371E-2</v>
      </c>
      <c r="AM658" s="20">
        <f t="shared" si="1027"/>
        <v>1519.6275792652239</v>
      </c>
      <c r="AN658" s="20">
        <f t="shared" si="1028"/>
        <v>1.239521843006215E-2</v>
      </c>
      <c r="AO658" s="4">
        <v>161</v>
      </c>
      <c r="AP658">
        <f t="shared" si="1001"/>
        <v>4</v>
      </c>
      <c r="AQ658">
        <f t="shared" si="996"/>
        <v>2.5477707006369421E-2</v>
      </c>
      <c r="AR658" s="20">
        <f t="shared" si="1029"/>
        <v>40.513336688475086</v>
      </c>
      <c r="AS658" s="4">
        <v>145</v>
      </c>
      <c r="AT658">
        <f t="shared" si="1030"/>
        <v>4</v>
      </c>
      <c r="AU658">
        <f t="shared" si="1031"/>
        <v>2.8368794326241176E-2</v>
      </c>
      <c r="AV658" s="20">
        <f t="shared" si="1032"/>
        <v>36.48716658278812</v>
      </c>
      <c r="AW658" s="30">
        <f t="shared" si="1033"/>
        <v>2.9761660413297098E-4</v>
      </c>
      <c r="AX658" s="4">
        <v>20</v>
      </c>
      <c r="AY658">
        <f t="shared" si="1034"/>
        <v>3</v>
      </c>
      <c r="AZ658">
        <f t="shared" si="1035"/>
        <v>0.17647058823529416</v>
      </c>
      <c r="BA658" s="20">
        <f t="shared" si="1036"/>
        <v>5.0327126321087059</v>
      </c>
      <c r="BB658" s="30">
        <f t="shared" si="1037"/>
        <v>4.1050566087306346E-5</v>
      </c>
      <c r="BC658" s="16">
        <f>+Pagina_Inicial[[#This Row],[Aislamiento Domiciliario]]+Pagina_Inicial[[#This Row],[Aislamiento en Hoteles]]+Pagina_Inicial[[#This Row],[Hospitalizados en Sala]]+Pagina_Inicial[[#This Row],[Hospitalizados en UCI]]</f>
        <v>6365</v>
      </c>
      <c r="BD658" s="16">
        <f t="shared" si="1038"/>
        <v>507</v>
      </c>
      <c r="BE658" s="30">
        <f t="shared" si="1039"/>
        <v>8.654831000341412E-2</v>
      </c>
      <c r="BF658" s="20">
        <f t="shared" si="1040"/>
        <v>1601.6607951685958</v>
      </c>
      <c r="BG658" s="20">
        <f t="shared" si="1041"/>
        <v>1.3064342657285243E-2</v>
      </c>
      <c r="BH658" s="26">
        <v>90463</v>
      </c>
      <c r="BI658">
        <f t="shared" si="1042"/>
        <v>194</v>
      </c>
      <c r="BJ658" s="4">
        <v>183725</v>
      </c>
      <c r="BK658">
        <f t="shared" si="1043"/>
        <v>322</v>
      </c>
      <c r="BL658" s="4">
        <v>137174</v>
      </c>
      <c r="BM658">
        <f t="shared" si="1044"/>
        <v>209</v>
      </c>
      <c r="BN658" s="4">
        <v>53530</v>
      </c>
      <c r="BO658">
        <f t="shared" si="1045"/>
        <v>85</v>
      </c>
      <c r="BP658" s="4">
        <v>22312</v>
      </c>
      <c r="BQ658">
        <f t="shared" si="1046"/>
        <v>17</v>
      </c>
      <c r="BR658" s="8">
        <v>35</v>
      </c>
      <c r="BS658" s="15">
        <f t="shared" si="1047"/>
        <v>0</v>
      </c>
      <c r="BT658" s="8">
        <v>338</v>
      </c>
      <c r="BU658" s="15">
        <f t="shared" si="1048"/>
        <v>0</v>
      </c>
      <c r="BV658" s="8">
        <v>1557</v>
      </c>
      <c r="BW658" s="15">
        <f t="shared" si="1049"/>
        <v>0</v>
      </c>
      <c r="BX658" s="8">
        <v>3485</v>
      </c>
      <c r="BY658" s="15">
        <f t="shared" si="1050"/>
        <v>0</v>
      </c>
      <c r="BZ658" s="13">
        <v>1996</v>
      </c>
      <c r="CA658" s="16">
        <f t="shared" si="1051"/>
        <v>2</v>
      </c>
    </row>
    <row r="659" spans="1:79" x14ac:dyDescent="0.25">
      <c r="A659" s="1">
        <v>44556</v>
      </c>
      <c r="B659">
        <v>44557</v>
      </c>
      <c r="C659" s="4">
        <v>487767</v>
      </c>
      <c r="D659">
        <f t="shared" si="997"/>
        <v>563</v>
      </c>
      <c r="E659" s="4">
        <v>7416</v>
      </c>
      <c r="F659">
        <f t="shared" si="1053"/>
        <v>5</v>
      </c>
      <c r="G659" s="4">
        <v>473719</v>
      </c>
      <c r="H659">
        <f t="shared" si="999"/>
        <v>291</v>
      </c>
      <c r="I659">
        <f t="shared" si="1000"/>
        <v>6632</v>
      </c>
      <c r="J659">
        <f t="shared" si="1052"/>
        <v>267</v>
      </c>
      <c r="K659">
        <f t="shared" si="1002"/>
        <v>1.5203980589092742E-2</v>
      </c>
      <c r="L659">
        <f t="shared" si="1003"/>
        <v>0.9711993636305859</v>
      </c>
      <c r="M659">
        <f t="shared" si="1004"/>
        <v>1.3596655780321341E-2</v>
      </c>
      <c r="N659">
        <f t="shared" si="1005"/>
        <v>1.1542396267070138E-3</v>
      </c>
      <c r="O659">
        <f t="shared" si="1006"/>
        <v>6.7421790722761602E-4</v>
      </c>
      <c r="P659">
        <f t="shared" si="1007"/>
        <v>6.1428821727648668E-4</v>
      </c>
      <c r="Q659">
        <f t="shared" si="1008"/>
        <v>4.0259348612786489E-2</v>
      </c>
      <c r="R659">
        <f t="shared" si="1009"/>
        <v>122739.55712128837</v>
      </c>
      <c r="S659">
        <f t="shared" si="1010"/>
        <v>1866.1298439859083</v>
      </c>
      <c r="T659">
        <f t="shared" si="1011"/>
        <v>119204.57976849521</v>
      </c>
      <c r="U659">
        <f t="shared" si="1012"/>
        <v>1668.8475088072471</v>
      </c>
      <c r="V659" s="4">
        <v>4432384</v>
      </c>
      <c r="W659">
        <f t="shared" si="1013"/>
        <v>6453</v>
      </c>
      <c r="X659">
        <f t="shared" si="1014"/>
        <v>-6353</v>
      </c>
      <c r="Y659" s="20">
        <f t="shared" si="1015"/>
        <v>1115345.7473578257</v>
      </c>
      <c r="Z659" s="4">
        <v>3941068</v>
      </c>
      <c r="AA659">
        <f t="shared" si="1016"/>
        <v>5890</v>
      </c>
      <c r="AB659" s="17">
        <f t="shared" si="1017"/>
        <v>0.8891531058680836</v>
      </c>
      <c r="AC659" s="16">
        <f t="shared" si="1018"/>
        <v>-6089</v>
      </c>
      <c r="AD659">
        <f t="shared" si="1019"/>
        <v>491316</v>
      </c>
      <c r="AE659">
        <f t="shared" si="1020"/>
        <v>563</v>
      </c>
      <c r="AF659" s="17">
        <f t="shared" si="1021"/>
        <v>0.11084689413191637</v>
      </c>
      <c r="AG659" s="16">
        <f t="shared" si="1022"/>
        <v>-264</v>
      </c>
      <c r="AH659" s="20">
        <f t="shared" si="1023"/>
        <v>8.7246242057957543E-2</v>
      </c>
      <c r="AI659" s="20">
        <f t="shared" si="1024"/>
        <v>123632.61197785605</v>
      </c>
      <c r="AJ659" s="4">
        <v>6325</v>
      </c>
      <c r="AK659">
        <f t="shared" si="1025"/>
        <v>286</v>
      </c>
      <c r="AL659">
        <f t="shared" si="1026"/>
        <v>4.735883424408005E-2</v>
      </c>
      <c r="AM659" s="20">
        <f t="shared" si="1027"/>
        <v>1591.5953699043785</v>
      </c>
      <c r="AN659" s="20">
        <f t="shared" si="1028"/>
        <v>1.2967256907498868E-2</v>
      </c>
      <c r="AO659" s="4">
        <v>152</v>
      </c>
      <c r="AP659">
        <f t="shared" si="1001"/>
        <v>-9</v>
      </c>
      <c r="AQ659">
        <f t="shared" si="996"/>
        <v>-5.5900621118012417E-2</v>
      </c>
      <c r="AR659" s="20">
        <f t="shared" si="1029"/>
        <v>38.248616004026168</v>
      </c>
      <c r="AS659" s="4">
        <v>136</v>
      </c>
      <c r="AT659">
        <f t="shared" si="1030"/>
        <v>-9</v>
      </c>
      <c r="AU659">
        <f t="shared" si="1031"/>
        <v>-6.2068965517241392E-2</v>
      </c>
      <c r="AV659" s="20">
        <f t="shared" si="1032"/>
        <v>34.222445898339203</v>
      </c>
      <c r="AW659" s="30">
        <f t="shared" si="1033"/>
        <v>2.7882165050116141E-4</v>
      </c>
      <c r="AX659" s="4">
        <v>19</v>
      </c>
      <c r="AY659">
        <f t="shared" si="1034"/>
        <v>-1</v>
      </c>
      <c r="AZ659">
        <f t="shared" si="1035"/>
        <v>-5.0000000000000044E-2</v>
      </c>
      <c r="BA659" s="20">
        <f t="shared" si="1036"/>
        <v>4.781077000503271</v>
      </c>
      <c r="BB659" s="30">
        <f t="shared" si="1037"/>
        <v>3.895302470236814E-5</v>
      </c>
      <c r="BC659" s="16">
        <f>+Pagina_Inicial[[#This Row],[Aislamiento Domiciliario]]+Pagina_Inicial[[#This Row],[Aislamiento en Hoteles]]+Pagina_Inicial[[#This Row],[Hospitalizados en Sala]]+Pagina_Inicial[[#This Row],[Hospitalizados en UCI]]</f>
        <v>6632</v>
      </c>
      <c r="BD659" s="16">
        <f t="shared" si="1038"/>
        <v>267</v>
      </c>
      <c r="BE659" s="30">
        <f t="shared" si="1039"/>
        <v>4.1948153967007018E-2</v>
      </c>
      <c r="BF659" s="20">
        <f t="shared" si="1040"/>
        <v>1668.8475088072471</v>
      </c>
      <c r="BG659" s="20">
        <f t="shared" si="1041"/>
        <v>1.3596655780321341E-2</v>
      </c>
      <c r="BH659" s="26">
        <v>90575</v>
      </c>
      <c r="BI659">
        <f t="shared" si="1042"/>
        <v>112</v>
      </c>
      <c r="BJ659" s="4">
        <v>183942</v>
      </c>
      <c r="BK659">
        <f t="shared" si="1043"/>
        <v>217</v>
      </c>
      <c r="BL659" s="4">
        <v>137324</v>
      </c>
      <c r="BM659">
        <f t="shared" si="1044"/>
        <v>150</v>
      </c>
      <c r="BN659" s="4">
        <v>53597</v>
      </c>
      <c r="BO659">
        <f t="shared" si="1045"/>
        <v>67</v>
      </c>
      <c r="BP659" s="4">
        <v>22329</v>
      </c>
      <c r="BQ659">
        <f t="shared" si="1046"/>
        <v>17</v>
      </c>
      <c r="BR659" s="8">
        <v>35</v>
      </c>
      <c r="BS659" s="15">
        <f t="shared" si="1047"/>
        <v>0</v>
      </c>
      <c r="BT659" s="8">
        <v>338</v>
      </c>
      <c r="BU659" s="15">
        <f t="shared" si="1048"/>
        <v>0</v>
      </c>
      <c r="BV659" s="8">
        <v>1558</v>
      </c>
      <c r="BW659" s="15">
        <f t="shared" si="1049"/>
        <v>1</v>
      </c>
      <c r="BX659" s="8">
        <v>3487</v>
      </c>
      <c r="BY659" s="15">
        <f t="shared" si="1050"/>
        <v>2</v>
      </c>
      <c r="BZ659" s="13">
        <v>1998</v>
      </c>
      <c r="CA659" s="16">
        <f t="shared" si="1051"/>
        <v>2</v>
      </c>
    </row>
    <row r="660" spans="1:79" x14ac:dyDescent="0.25">
      <c r="A660" s="1">
        <v>44557</v>
      </c>
      <c r="B660">
        <v>44558</v>
      </c>
      <c r="C660" s="4">
        <v>488341</v>
      </c>
      <c r="D660">
        <f t="shared" si="997"/>
        <v>574</v>
      </c>
      <c r="E660" s="4">
        <v>7418</v>
      </c>
      <c r="F660">
        <f t="shared" si="1053"/>
        <v>2</v>
      </c>
      <c r="G660" s="4">
        <v>473977</v>
      </c>
      <c r="H660">
        <f t="shared" si="999"/>
        <v>258</v>
      </c>
      <c r="I660">
        <f t="shared" si="1000"/>
        <v>6946</v>
      </c>
      <c r="J660">
        <f t="shared" si="1052"/>
        <v>314</v>
      </c>
      <c r="K660">
        <f t="shared" si="1002"/>
        <v>1.5190205204969479E-2</v>
      </c>
      <c r="L660">
        <f t="shared" si="1003"/>
        <v>0.97058612731677252</v>
      </c>
      <c r="M660">
        <f t="shared" si="1004"/>
        <v>1.4223667478258021E-2</v>
      </c>
      <c r="N660">
        <f t="shared" si="1005"/>
        <v>1.1754081676533406E-3</v>
      </c>
      <c r="O660">
        <f t="shared" si="1006"/>
        <v>2.6961445133459155E-4</v>
      </c>
      <c r="P660">
        <f t="shared" si="1007"/>
        <v>5.443302101156807E-4</v>
      </c>
      <c r="Q660">
        <f t="shared" si="1008"/>
        <v>4.5205873884249931E-2</v>
      </c>
      <c r="R660">
        <f t="shared" si="1009"/>
        <v>122883.99597382989</v>
      </c>
      <c r="S660">
        <f t="shared" si="1010"/>
        <v>1866.6331152491191</v>
      </c>
      <c r="T660">
        <f t="shared" si="1011"/>
        <v>119269.50176144941</v>
      </c>
      <c r="U660">
        <f t="shared" si="1012"/>
        <v>1747.8610971313537</v>
      </c>
      <c r="V660" s="4">
        <v>4438772</v>
      </c>
      <c r="W660">
        <f t="shared" si="1013"/>
        <v>6388</v>
      </c>
      <c r="X660">
        <f t="shared" si="1014"/>
        <v>-65</v>
      </c>
      <c r="Y660" s="20">
        <f t="shared" si="1015"/>
        <v>1116953.1957725214</v>
      </c>
      <c r="Z660" s="4">
        <v>3946882</v>
      </c>
      <c r="AA660">
        <f t="shared" si="1016"/>
        <v>5814</v>
      </c>
      <c r="AB660" s="17">
        <f t="shared" si="1017"/>
        <v>0.88918331466450629</v>
      </c>
      <c r="AC660" s="16">
        <f t="shared" si="1018"/>
        <v>-76</v>
      </c>
      <c r="AD660">
        <f t="shared" si="1019"/>
        <v>491890</v>
      </c>
      <c r="AE660">
        <f t="shared" si="1020"/>
        <v>574</v>
      </c>
      <c r="AF660" s="17">
        <f t="shared" si="1021"/>
        <v>0.11081668533549369</v>
      </c>
      <c r="AG660" s="16">
        <f t="shared" si="1022"/>
        <v>11</v>
      </c>
      <c r="AH660" s="20">
        <f t="shared" si="1023"/>
        <v>8.9855979962429555E-2</v>
      </c>
      <c r="AI660" s="20">
        <f t="shared" si="1024"/>
        <v>123777.05083039758</v>
      </c>
      <c r="AJ660" s="4">
        <v>6624</v>
      </c>
      <c r="AK660">
        <f t="shared" si="1025"/>
        <v>299</v>
      </c>
      <c r="AL660">
        <f t="shared" si="1026"/>
        <v>4.7272727272727355E-2</v>
      </c>
      <c r="AM660" s="20">
        <f t="shared" si="1027"/>
        <v>1666.8344237544036</v>
      </c>
      <c r="AN660" s="20">
        <f t="shared" si="1028"/>
        <v>1.3564292164696391E-2</v>
      </c>
      <c r="AO660" s="4">
        <v>155</v>
      </c>
      <c r="AP660">
        <f t="shared" si="1001"/>
        <v>3</v>
      </c>
      <c r="AQ660">
        <f t="shared" si="996"/>
        <v>1.9736842105263053E-2</v>
      </c>
      <c r="AR660" s="20">
        <f t="shared" si="1029"/>
        <v>39.003522898842476</v>
      </c>
      <c r="AS660" s="4">
        <v>148</v>
      </c>
      <c r="AT660">
        <f t="shared" si="1030"/>
        <v>12</v>
      </c>
      <c r="AU660">
        <f t="shared" si="1031"/>
        <v>8.8235294117646967E-2</v>
      </c>
      <c r="AV660" s="20">
        <f t="shared" si="1032"/>
        <v>37.242073477604428</v>
      </c>
      <c r="AW660" s="30">
        <f t="shared" si="1033"/>
        <v>3.0306691430782997E-4</v>
      </c>
      <c r="AX660" s="4">
        <v>19</v>
      </c>
      <c r="AY660">
        <f t="shared" si="1034"/>
        <v>0</v>
      </c>
      <c r="AZ660">
        <f t="shared" si="1035"/>
        <v>0</v>
      </c>
      <c r="BA660" s="20">
        <f t="shared" si="1036"/>
        <v>4.781077000503271</v>
      </c>
      <c r="BB660" s="30">
        <f t="shared" si="1037"/>
        <v>3.8907238998978172E-5</v>
      </c>
      <c r="BC660" s="16">
        <f>+Pagina_Inicial[[#This Row],[Aislamiento Domiciliario]]+Pagina_Inicial[[#This Row],[Aislamiento en Hoteles]]+Pagina_Inicial[[#This Row],[Hospitalizados en Sala]]+Pagina_Inicial[[#This Row],[Hospitalizados en UCI]]</f>
        <v>6946</v>
      </c>
      <c r="BD660" s="16">
        <f t="shared" si="1038"/>
        <v>314</v>
      </c>
      <c r="BE660" s="30">
        <f t="shared" si="1039"/>
        <v>4.7346200241254577E-2</v>
      </c>
      <c r="BF660" s="20">
        <f t="shared" si="1040"/>
        <v>1747.8610971313537</v>
      </c>
      <c r="BG660" s="20">
        <f t="shared" si="1041"/>
        <v>1.4223667478258021E-2</v>
      </c>
      <c r="BH660" s="26">
        <v>90698</v>
      </c>
      <c r="BI660">
        <f t="shared" si="1042"/>
        <v>123</v>
      </c>
      <c r="BJ660" s="4">
        <v>184155</v>
      </c>
      <c r="BK660">
        <f t="shared" si="1043"/>
        <v>213</v>
      </c>
      <c r="BL660" s="4">
        <v>137483</v>
      </c>
      <c r="BM660">
        <f t="shared" si="1044"/>
        <v>159</v>
      </c>
      <c r="BN660" s="4">
        <v>53661</v>
      </c>
      <c r="BO660">
        <f t="shared" si="1045"/>
        <v>64</v>
      </c>
      <c r="BP660" s="4">
        <v>22344</v>
      </c>
      <c r="BQ660">
        <f t="shared" si="1046"/>
        <v>15</v>
      </c>
      <c r="BR660" s="8">
        <v>35</v>
      </c>
      <c r="BS660" s="15">
        <f t="shared" si="1047"/>
        <v>0</v>
      </c>
      <c r="BT660" s="8">
        <v>338</v>
      </c>
      <c r="BU660" s="15">
        <f t="shared" si="1048"/>
        <v>0</v>
      </c>
      <c r="BV660" s="8">
        <v>1558</v>
      </c>
      <c r="BW660" s="15">
        <f t="shared" si="1049"/>
        <v>0</v>
      </c>
      <c r="BX660" s="8">
        <v>3487</v>
      </c>
      <c r="BY660" s="15">
        <f t="shared" si="1050"/>
        <v>0</v>
      </c>
      <c r="BZ660" s="13">
        <v>2000</v>
      </c>
      <c r="CA660" s="16">
        <f t="shared" si="1051"/>
        <v>2</v>
      </c>
    </row>
    <row r="661" spans="1:79" x14ac:dyDescent="0.25">
      <c r="A661" s="1">
        <v>44558</v>
      </c>
      <c r="B661">
        <v>44559</v>
      </c>
      <c r="C661" s="4">
        <v>489695</v>
      </c>
      <c r="D661">
        <f t="shared" si="997"/>
        <v>1354</v>
      </c>
      <c r="E661" s="4">
        <v>7421</v>
      </c>
      <c r="F661">
        <f t="shared" si="1053"/>
        <v>3</v>
      </c>
      <c r="G661" s="4">
        <v>474416</v>
      </c>
      <c r="H661">
        <f t="shared" si="999"/>
        <v>439</v>
      </c>
      <c r="I661">
        <f t="shared" si="1000"/>
        <v>7858</v>
      </c>
      <c r="J661">
        <f t="shared" si="1052"/>
        <v>912</v>
      </c>
      <c r="K661">
        <f t="shared" si="1002"/>
        <v>1.5154330756899703E-2</v>
      </c>
      <c r="L661">
        <f t="shared" si="1003"/>
        <v>0.96879894628289032</v>
      </c>
      <c r="M661">
        <f t="shared" si="1004"/>
        <v>1.6046722960209928E-2</v>
      </c>
      <c r="N661">
        <f t="shared" si="1005"/>
        <v>2.7649863690664598E-3</v>
      </c>
      <c r="O661">
        <f t="shared" si="1006"/>
        <v>4.0425818622827114E-4</v>
      </c>
      <c r="P661">
        <f t="shared" si="1007"/>
        <v>9.253482175980574E-4</v>
      </c>
      <c r="Q661">
        <f t="shared" si="1008"/>
        <v>0.11606006617459913</v>
      </c>
      <c r="R661">
        <f t="shared" si="1009"/>
        <v>123224.71061902365</v>
      </c>
      <c r="S661">
        <f t="shared" si="1010"/>
        <v>1867.3880221439356</v>
      </c>
      <c r="T661">
        <f t="shared" si="1011"/>
        <v>119379.96980372421</v>
      </c>
      <c r="U661">
        <f t="shared" si="1012"/>
        <v>1977.3527931555107</v>
      </c>
      <c r="V661" s="4">
        <v>4451122</v>
      </c>
      <c r="W661">
        <f t="shared" si="1013"/>
        <v>12350</v>
      </c>
      <c r="X661">
        <f t="shared" si="1014"/>
        <v>5962</v>
      </c>
      <c r="Y661" s="20">
        <f t="shared" si="1015"/>
        <v>1120060.8958228484</v>
      </c>
      <c r="Z661" s="4">
        <v>3957878</v>
      </c>
      <c r="AA661">
        <f t="shared" si="1016"/>
        <v>10996</v>
      </c>
      <c r="AB661" s="17">
        <f t="shared" si="1017"/>
        <v>0.88918659160544244</v>
      </c>
      <c r="AC661" s="16">
        <f t="shared" si="1018"/>
        <v>5182</v>
      </c>
      <c r="AD661">
        <f t="shared" si="1019"/>
        <v>493244</v>
      </c>
      <c r="AE661">
        <f t="shared" si="1020"/>
        <v>1354</v>
      </c>
      <c r="AF661" s="17">
        <f t="shared" si="1021"/>
        <v>0.1108134083945576</v>
      </c>
      <c r="AG661" s="16">
        <f t="shared" si="1022"/>
        <v>780</v>
      </c>
      <c r="AH661" s="20">
        <f t="shared" si="1023"/>
        <v>0.10963562753036438</v>
      </c>
      <c r="AI661" s="20">
        <f t="shared" si="1024"/>
        <v>124117.76547559134</v>
      </c>
      <c r="AJ661" s="4">
        <v>7528</v>
      </c>
      <c r="AK661">
        <f t="shared" si="1025"/>
        <v>904</v>
      </c>
      <c r="AL661">
        <f t="shared" si="1026"/>
        <v>0.13647342995169076</v>
      </c>
      <c r="AM661" s="20">
        <f t="shared" si="1027"/>
        <v>1894.313034725717</v>
      </c>
      <c r="AN661" s="20">
        <f t="shared" si="1028"/>
        <v>1.5372834111028293E-2</v>
      </c>
      <c r="AO661" s="4">
        <v>163</v>
      </c>
      <c r="AP661">
        <f t="shared" si="1001"/>
        <v>8</v>
      </c>
      <c r="AQ661">
        <f t="shared" si="996"/>
        <v>5.1612903225806361E-2</v>
      </c>
      <c r="AR661" s="20">
        <f t="shared" si="1029"/>
        <v>41.016607951685955</v>
      </c>
      <c r="AS661" s="4">
        <v>147</v>
      </c>
      <c r="AT661">
        <f t="shared" si="1030"/>
        <v>-1</v>
      </c>
      <c r="AU661">
        <f t="shared" si="1031"/>
        <v>-6.7567567567567988E-3</v>
      </c>
      <c r="AV661" s="20">
        <f t="shared" si="1032"/>
        <v>36.99043784599899</v>
      </c>
      <c r="AW661" s="30">
        <f t="shared" si="1033"/>
        <v>3.0018685099909127E-4</v>
      </c>
      <c r="AX661" s="4">
        <v>20</v>
      </c>
      <c r="AY661">
        <f t="shared" si="1034"/>
        <v>1</v>
      </c>
      <c r="AZ661">
        <f t="shared" si="1035"/>
        <v>5.2631578947368363E-2</v>
      </c>
      <c r="BA661" s="20">
        <f t="shared" si="1036"/>
        <v>5.0327126321087068</v>
      </c>
      <c r="BB661" s="30">
        <f t="shared" si="1037"/>
        <v>4.0841748435250513E-5</v>
      </c>
      <c r="BC661" s="16">
        <f>+Pagina_Inicial[[#This Row],[Aislamiento Domiciliario]]+Pagina_Inicial[[#This Row],[Aislamiento en Hoteles]]+Pagina_Inicial[[#This Row],[Hospitalizados en Sala]]+Pagina_Inicial[[#This Row],[Hospitalizados en UCI]]</f>
        <v>7858</v>
      </c>
      <c r="BD661" s="16">
        <f t="shared" si="1038"/>
        <v>912</v>
      </c>
      <c r="BE661" s="30">
        <f t="shared" si="1039"/>
        <v>0.13129858911603809</v>
      </c>
      <c r="BF661" s="20">
        <f t="shared" si="1040"/>
        <v>1977.3527931555107</v>
      </c>
      <c r="BG661" s="20">
        <f t="shared" si="1041"/>
        <v>1.6046722960209928E-2</v>
      </c>
      <c r="BH661" s="26">
        <v>90945</v>
      </c>
      <c r="BI661">
        <f t="shared" si="1042"/>
        <v>247</v>
      </c>
      <c r="BJ661" s="4">
        <v>184687</v>
      </c>
      <c r="BK661">
        <f t="shared" si="1043"/>
        <v>532</v>
      </c>
      <c r="BL661" s="4">
        <v>137916</v>
      </c>
      <c r="BM661">
        <f t="shared" si="1044"/>
        <v>433</v>
      </c>
      <c r="BN661" s="4">
        <v>53782</v>
      </c>
      <c r="BO661">
        <f t="shared" si="1045"/>
        <v>121</v>
      </c>
      <c r="BP661" s="4">
        <v>22365</v>
      </c>
      <c r="BQ661">
        <f t="shared" si="1046"/>
        <v>21</v>
      </c>
      <c r="BR661" s="8">
        <v>35</v>
      </c>
      <c r="BS661" s="15">
        <f t="shared" si="1047"/>
        <v>0</v>
      </c>
      <c r="BT661" s="8">
        <v>338</v>
      </c>
      <c r="BU661" s="15">
        <f t="shared" si="1048"/>
        <v>0</v>
      </c>
      <c r="BV661" s="8">
        <v>1558</v>
      </c>
      <c r="BW661" s="15">
        <f t="shared" si="1049"/>
        <v>0</v>
      </c>
      <c r="BX661" s="8">
        <v>3488</v>
      </c>
      <c r="BY661" s="15">
        <f t="shared" si="1050"/>
        <v>1</v>
      </c>
      <c r="BZ661" s="13">
        <v>2002</v>
      </c>
      <c r="CA661" s="16">
        <f t="shared" si="1051"/>
        <v>2</v>
      </c>
    </row>
    <row r="662" spans="1:79" x14ac:dyDescent="0.25">
      <c r="A662" s="1">
        <v>44559</v>
      </c>
      <c r="B662">
        <v>44560</v>
      </c>
      <c r="C662" s="4">
        <v>491043</v>
      </c>
      <c r="D662">
        <f t="shared" si="997"/>
        <v>1348</v>
      </c>
      <c r="E662" s="4">
        <v>7425</v>
      </c>
      <c r="F662">
        <f t="shared" si="1053"/>
        <v>4</v>
      </c>
      <c r="G662" s="4">
        <v>474829</v>
      </c>
      <c r="H662">
        <f t="shared" si="999"/>
        <v>413</v>
      </c>
      <c r="I662">
        <f t="shared" si="1000"/>
        <v>8789</v>
      </c>
      <c r="J662">
        <f t="shared" si="1052"/>
        <v>931</v>
      </c>
      <c r="K662">
        <f t="shared" si="1002"/>
        <v>1.5120875361220911E-2</v>
      </c>
      <c r="L662">
        <f t="shared" si="1003"/>
        <v>0.96698048847045981</v>
      </c>
      <c r="M662">
        <f t="shared" si="1004"/>
        <v>1.7898636168319271E-2</v>
      </c>
      <c r="N662">
        <f t="shared" si="1005"/>
        <v>2.745177102616268E-3</v>
      </c>
      <c r="O662">
        <f t="shared" si="1006"/>
        <v>5.3872053872053868E-4</v>
      </c>
      <c r="P662">
        <f t="shared" si="1007"/>
        <v>8.6978680746121236E-4</v>
      </c>
      <c r="Q662">
        <f t="shared" si="1008"/>
        <v>0.10592786437592445</v>
      </c>
      <c r="R662">
        <f t="shared" si="1009"/>
        <v>123563.91545042777</v>
      </c>
      <c r="S662">
        <f t="shared" si="1010"/>
        <v>1868.3945646703573</v>
      </c>
      <c r="T662">
        <f t="shared" si="1011"/>
        <v>119483.89531957725</v>
      </c>
      <c r="U662">
        <f t="shared" si="1012"/>
        <v>2211.6255661801711</v>
      </c>
      <c r="V662" s="4">
        <v>4462855</v>
      </c>
      <c r="W662">
        <f t="shared" si="1013"/>
        <v>11733</v>
      </c>
      <c r="X662">
        <f t="shared" si="1014"/>
        <v>-617</v>
      </c>
      <c r="Y662" s="20">
        <f t="shared" si="1015"/>
        <v>1123013.336688475</v>
      </c>
      <c r="Z662" s="4">
        <v>3968263</v>
      </c>
      <c r="AA662">
        <f t="shared" si="1016"/>
        <v>10385</v>
      </c>
      <c r="AB662" s="17">
        <f t="shared" si="1017"/>
        <v>0.88917587508444706</v>
      </c>
      <c r="AC662" s="16">
        <f t="shared" si="1018"/>
        <v>-611</v>
      </c>
      <c r="AD662">
        <f t="shared" si="1019"/>
        <v>494592</v>
      </c>
      <c r="AE662">
        <f t="shared" si="1020"/>
        <v>1348</v>
      </c>
      <c r="AF662" s="17">
        <f t="shared" si="1021"/>
        <v>0.11082412491555294</v>
      </c>
      <c r="AG662" s="16">
        <f t="shared" si="1022"/>
        <v>-6</v>
      </c>
      <c r="AH662" s="20">
        <f t="shared" si="1023"/>
        <v>0.11488962754623711</v>
      </c>
      <c r="AI662" s="20">
        <f t="shared" si="1024"/>
        <v>124456.97030699547</v>
      </c>
      <c r="AJ662" s="4">
        <v>8429</v>
      </c>
      <c r="AK662">
        <f t="shared" si="1025"/>
        <v>901</v>
      </c>
      <c r="AL662">
        <f t="shared" si="1026"/>
        <v>0.11968650371944745</v>
      </c>
      <c r="AM662" s="20">
        <f t="shared" si="1027"/>
        <v>2121.0367388022141</v>
      </c>
      <c r="AN662" s="20">
        <f t="shared" si="1028"/>
        <v>1.7165502817472197E-2</v>
      </c>
      <c r="AO662" s="4">
        <v>181</v>
      </c>
      <c r="AP662">
        <f t="shared" si="1001"/>
        <v>18</v>
      </c>
      <c r="AQ662">
        <f t="shared" si="996"/>
        <v>0.11042944785276076</v>
      </c>
      <c r="AR662" s="20">
        <f t="shared" si="1029"/>
        <v>45.546049320583791</v>
      </c>
      <c r="AS662" s="4">
        <v>161</v>
      </c>
      <c r="AT662">
        <f t="shared" si="1030"/>
        <v>14</v>
      </c>
      <c r="AU662">
        <f t="shared" si="1031"/>
        <v>9.5238095238095344E-2</v>
      </c>
      <c r="AV662" s="20">
        <f t="shared" si="1032"/>
        <v>40.513336688475086</v>
      </c>
      <c r="AW662" s="30">
        <f t="shared" si="1033"/>
        <v>3.2787352635105276E-4</v>
      </c>
      <c r="AX662" s="4">
        <v>18</v>
      </c>
      <c r="AY662">
        <f t="shared" si="1034"/>
        <v>-2</v>
      </c>
      <c r="AZ662">
        <f t="shared" si="1035"/>
        <v>-9.9999999999999978E-2</v>
      </c>
      <c r="BA662" s="20">
        <f t="shared" si="1036"/>
        <v>4.5294413688978361</v>
      </c>
      <c r="BB662" s="30">
        <f t="shared" si="1037"/>
        <v>3.6656667542353726E-5</v>
      </c>
      <c r="BC662" s="16">
        <f>+Pagina_Inicial[[#This Row],[Aislamiento Domiciliario]]+Pagina_Inicial[[#This Row],[Aislamiento en Hoteles]]+Pagina_Inicial[[#This Row],[Hospitalizados en Sala]]+Pagina_Inicial[[#This Row],[Hospitalizados en UCI]]</f>
        <v>8789</v>
      </c>
      <c r="BD662" s="16">
        <f t="shared" si="1038"/>
        <v>931</v>
      </c>
      <c r="BE662" s="30">
        <f t="shared" si="1039"/>
        <v>0.1184779842199033</v>
      </c>
      <c r="BF662" s="20">
        <f t="shared" si="1040"/>
        <v>2211.6255661801711</v>
      </c>
      <c r="BG662" s="20">
        <f t="shared" si="1041"/>
        <v>1.7898636168319271E-2</v>
      </c>
      <c r="BH662" s="26">
        <v>91155</v>
      </c>
      <c r="BI662">
        <f t="shared" si="1042"/>
        <v>210</v>
      </c>
      <c r="BJ662" s="4">
        <v>185243</v>
      </c>
      <c r="BK662">
        <f t="shared" si="1043"/>
        <v>556</v>
      </c>
      <c r="BL662" s="4">
        <v>138337</v>
      </c>
      <c r="BM662">
        <f t="shared" si="1044"/>
        <v>421</v>
      </c>
      <c r="BN662" s="4">
        <v>53917</v>
      </c>
      <c r="BO662">
        <f t="shared" si="1045"/>
        <v>135</v>
      </c>
      <c r="BP662" s="4">
        <v>22391</v>
      </c>
      <c r="BQ662">
        <f t="shared" si="1046"/>
        <v>26</v>
      </c>
      <c r="BR662" s="8">
        <v>35</v>
      </c>
      <c r="BS662" s="15">
        <f t="shared" si="1047"/>
        <v>0</v>
      </c>
      <c r="BT662" s="8">
        <v>338</v>
      </c>
      <c r="BU662" s="15">
        <f t="shared" si="1048"/>
        <v>0</v>
      </c>
      <c r="BV662" s="8">
        <v>1558</v>
      </c>
      <c r="BW662" s="15">
        <f t="shared" si="1049"/>
        <v>0</v>
      </c>
      <c r="BX662" s="8">
        <v>3488</v>
      </c>
      <c r="BY662" s="15">
        <f t="shared" si="1050"/>
        <v>0</v>
      </c>
      <c r="BZ662" s="13">
        <v>2006</v>
      </c>
      <c r="CA662" s="16">
        <f t="shared" si="1051"/>
        <v>4</v>
      </c>
    </row>
    <row r="663" spans="1:79" x14ac:dyDescent="0.25">
      <c r="A663" s="1">
        <v>44560</v>
      </c>
      <c r="B663">
        <v>44561</v>
      </c>
      <c r="C663" s="4">
        <v>493707</v>
      </c>
      <c r="D663">
        <f t="shared" si="997"/>
        <v>2664</v>
      </c>
      <c r="E663" s="4">
        <v>7427</v>
      </c>
      <c r="F663">
        <f t="shared" si="1053"/>
        <v>2</v>
      </c>
      <c r="G663" s="4">
        <v>475216</v>
      </c>
      <c r="H663">
        <f t="shared" si="999"/>
        <v>387</v>
      </c>
      <c r="I663">
        <f t="shared" si="1000"/>
        <v>11064</v>
      </c>
      <c r="J663">
        <f t="shared" si="1052"/>
        <v>2275</v>
      </c>
      <c r="K663">
        <f t="shared" si="1002"/>
        <v>1.5043335419590973E-2</v>
      </c>
      <c r="L663">
        <f t="shared" si="1003"/>
        <v>0.96254661165428079</v>
      </c>
      <c r="M663">
        <f t="shared" si="1004"/>
        <v>2.241005292612825E-2</v>
      </c>
      <c r="N663">
        <f t="shared" si="1005"/>
        <v>5.3959129605211185E-3</v>
      </c>
      <c r="O663">
        <f t="shared" si="1006"/>
        <v>2.6928773394371884E-4</v>
      </c>
      <c r="P663">
        <f t="shared" si="1007"/>
        <v>8.1436651964580313E-4</v>
      </c>
      <c r="Q663">
        <f t="shared" si="1008"/>
        <v>0.20562183658712943</v>
      </c>
      <c r="R663">
        <f t="shared" si="1009"/>
        <v>124234.27277302466</v>
      </c>
      <c r="S663">
        <f t="shared" si="1010"/>
        <v>1868.8978359335681</v>
      </c>
      <c r="T663">
        <f t="shared" si="1011"/>
        <v>119581.27830900854</v>
      </c>
      <c r="U663">
        <f t="shared" si="1012"/>
        <v>2784.0966280825364</v>
      </c>
      <c r="V663" s="4">
        <v>4488534</v>
      </c>
      <c r="W663">
        <f t="shared" si="1013"/>
        <v>25679</v>
      </c>
      <c r="X663">
        <f t="shared" si="1014"/>
        <v>13946</v>
      </c>
      <c r="Y663" s="20">
        <f t="shared" si="1015"/>
        <v>1129475.0880724711</v>
      </c>
      <c r="Z663" s="4">
        <v>3991278</v>
      </c>
      <c r="AA663">
        <f t="shared" si="1016"/>
        <v>23015</v>
      </c>
      <c r="AB663" s="17">
        <f t="shared" si="1017"/>
        <v>0.8892163900284592</v>
      </c>
      <c r="AC663" s="16">
        <f t="shared" si="1018"/>
        <v>12630</v>
      </c>
      <c r="AD663">
        <f t="shared" si="1019"/>
        <v>497256</v>
      </c>
      <c r="AE663">
        <f t="shared" si="1020"/>
        <v>2664</v>
      </c>
      <c r="AF663" s="17">
        <f t="shared" si="1021"/>
        <v>0.11078360997154083</v>
      </c>
      <c r="AG663" s="16">
        <f t="shared" si="1022"/>
        <v>1316</v>
      </c>
      <c r="AH663" s="20">
        <f t="shared" si="1023"/>
        <v>0.10374235756844113</v>
      </c>
      <c r="AI663" s="20">
        <f t="shared" si="1024"/>
        <v>125127.32762959234</v>
      </c>
      <c r="AJ663" s="4">
        <v>10726</v>
      </c>
      <c r="AK663">
        <f t="shared" si="1025"/>
        <v>2297</v>
      </c>
      <c r="AL663">
        <f t="shared" si="1026"/>
        <v>0.27251156720844705</v>
      </c>
      <c r="AM663" s="20">
        <f t="shared" si="1027"/>
        <v>2699.043784599899</v>
      </c>
      <c r="AN663" s="20">
        <f t="shared" si="1028"/>
        <v>2.1725436341797869E-2</v>
      </c>
      <c r="AO663" s="4">
        <v>170</v>
      </c>
      <c r="AP663">
        <f t="shared" si="1001"/>
        <v>-11</v>
      </c>
      <c r="AQ663">
        <f t="shared" si="996"/>
        <v>-6.0773480662983381E-2</v>
      </c>
      <c r="AR663" s="20">
        <f t="shared" si="1029"/>
        <v>42.778057372924003</v>
      </c>
      <c r="AS663" s="4">
        <v>145</v>
      </c>
      <c r="AT663">
        <f t="shared" si="1030"/>
        <v>-16</v>
      </c>
      <c r="AU663">
        <f t="shared" si="1031"/>
        <v>-9.9378881987577605E-2</v>
      </c>
      <c r="AV663" s="20">
        <f t="shared" si="1032"/>
        <v>36.48716658278812</v>
      </c>
      <c r="AW663" s="30">
        <f t="shared" si="1033"/>
        <v>2.9369646369202784E-4</v>
      </c>
      <c r="AX663" s="4">
        <v>23</v>
      </c>
      <c r="AY663">
        <f t="shared" si="1034"/>
        <v>5</v>
      </c>
      <c r="AZ663">
        <f t="shared" si="1035"/>
        <v>0.27777777777777768</v>
      </c>
      <c r="BA663" s="20">
        <f t="shared" si="1036"/>
        <v>5.7876195269250124</v>
      </c>
      <c r="BB663" s="30">
        <f t="shared" si="1037"/>
        <v>4.6586335620114766E-5</v>
      </c>
      <c r="BC663" s="16">
        <f>+Pagina_Inicial[[#This Row],[Aislamiento Domiciliario]]+Pagina_Inicial[[#This Row],[Aislamiento en Hoteles]]+Pagina_Inicial[[#This Row],[Hospitalizados en Sala]]+Pagina_Inicial[[#This Row],[Hospitalizados en UCI]]</f>
        <v>11064</v>
      </c>
      <c r="BD663" s="16">
        <f t="shared" si="1038"/>
        <v>2275</v>
      </c>
      <c r="BE663" s="30">
        <f t="shared" si="1039"/>
        <v>0.25884628512913865</v>
      </c>
      <c r="BF663" s="20">
        <f t="shared" si="1040"/>
        <v>2784.0966280825364</v>
      </c>
      <c r="BG663" s="20">
        <f t="shared" si="1041"/>
        <v>2.241005292612825E-2</v>
      </c>
      <c r="BH663" s="26">
        <v>91591</v>
      </c>
      <c r="BI663">
        <f t="shared" si="1042"/>
        <v>436</v>
      </c>
      <c r="BJ663" s="4">
        <v>186427</v>
      </c>
      <c r="BK663">
        <f t="shared" si="1043"/>
        <v>1184</v>
      </c>
      <c r="BL663" s="4">
        <v>139099</v>
      </c>
      <c r="BM663">
        <f t="shared" si="1044"/>
        <v>762</v>
      </c>
      <c r="BN663" s="4">
        <v>54157</v>
      </c>
      <c r="BO663">
        <f t="shared" si="1045"/>
        <v>240</v>
      </c>
      <c r="BP663" s="4">
        <v>22433</v>
      </c>
      <c r="BQ663">
        <f t="shared" si="1046"/>
        <v>42</v>
      </c>
      <c r="BR663" s="8">
        <v>35</v>
      </c>
      <c r="BS663" s="15">
        <f t="shared" si="1047"/>
        <v>0</v>
      </c>
      <c r="BT663" s="8">
        <v>338</v>
      </c>
      <c r="BU663" s="15">
        <f t="shared" si="1048"/>
        <v>0</v>
      </c>
      <c r="BV663" s="8">
        <v>1558</v>
      </c>
      <c r="BW663" s="15">
        <f t="shared" si="1049"/>
        <v>0</v>
      </c>
      <c r="BX663" s="8">
        <v>3488</v>
      </c>
      <c r="BY663" s="15">
        <f t="shared" si="1050"/>
        <v>0</v>
      </c>
      <c r="BZ663" s="13">
        <v>2008</v>
      </c>
      <c r="CA663" s="16">
        <f t="shared" si="1051"/>
        <v>2</v>
      </c>
    </row>
    <row r="664" spans="1:79" x14ac:dyDescent="0.25">
      <c r="A664" s="1">
        <v>44592</v>
      </c>
      <c r="B664">
        <v>44562</v>
      </c>
      <c r="C664" s="4">
        <v>495920</v>
      </c>
      <c r="D664">
        <f t="shared" si="997"/>
        <v>2213</v>
      </c>
      <c r="E664" s="4">
        <v>7428</v>
      </c>
      <c r="F664">
        <f t="shared" si="1053"/>
        <v>1</v>
      </c>
      <c r="G664" s="4">
        <v>475624</v>
      </c>
      <c r="H664">
        <f t="shared" si="999"/>
        <v>408</v>
      </c>
      <c r="I664">
        <f t="shared" si="1000"/>
        <v>12868</v>
      </c>
      <c r="J664">
        <f t="shared" si="1052"/>
        <v>1804</v>
      </c>
      <c r="K664">
        <f t="shared" si="1002"/>
        <v>1.4978222293918373E-2</v>
      </c>
      <c r="L664">
        <f t="shared" si="1003"/>
        <v>0.95907404420067754</v>
      </c>
      <c r="M664">
        <f t="shared" si="1004"/>
        <v>2.5947733505404098E-2</v>
      </c>
      <c r="N664">
        <f t="shared" si="1005"/>
        <v>4.4624132924665268E-3</v>
      </c>
      <c r="O664">
        <f t="shared" si="1006"/>
        <v>1.3462574044157243E-4</v>
      </c>
      <c r="P664">
        <f t="shared" si="1007"/>
        <v>8.5782046322305011E-4</v>
      </c>
      <c r="Q664">
        <f t="shared" si="1008"/>
        <v>0.14019272614236866</v>
      </c>
      <c r="R664">
        <f t="shared" si="1009"/>
        <v>124791.14242576748</v>
      </c>
      <c r="S664">
        <f t="shared" si="1010"/>
        <v>1869.1494715651736</v>
      </c>
      <c r="T664">
        <f t="shared" si="1011"/>
        <v>119683.94564670356</v>
      </c>
      <c r="U664">
        <f t="shared" si="1012"/>
        <v>3238.0473074987417</v>
      </c>
      <c r="V664" s="4">
        <v>4509816</v>
      </c>
      <c r="W664">
        <f t="shared" si="1013"/>
        <v>21282</v>
      </c>
      <c r="X664">
        <f t="shared" si="1014"/>
        <v>-4397</v>
      </c>
      <c r="Y664" s="20">
        <f t="shared" si="1015"/>
        <v>1134830.3975842979</v>
      </c>
      <c r="Z664" s="4">
        <v>4010347</v>
      </c>
      <c r="AA664">
        <f t="shared" si="1016"/>
        <v>19069</v>
      </c>
      <c r="AB664" s="17">
        <f t="shared" si="1017"/>
        <v>0.88924847488234549</v>
      </c>
      <c r="AC664" s="16">
        <f t="shared" si="1018"/>
        <v>-3946</v>
      </c>
      <c r="AD664">
        <f t="shared" si="1019"/>
        <v>499469</v>
      </c>
      <c r="AE664">
        <f t="shared" si="1020"/>
        <v>2213</v>
      </c>
      <c r="AF664" s="17">
        <f t="shared" si="1021"/>
        <v>0.11075152511765447</v>
      </c>
      <c r="AG664" s="16">
        <f t="shared" si="1022"/>
        <v>-451</v>
      </c>
      <c r="AH664" s="20">
        <f t="shared" si="1023"/>
        <v>0.10398458791466968</v>
      </c>
      <c r="AI664" s="20">
        <f t="shared" si="1024"/>
        <v>125684.19728233517</v>
      </c>
      <c r="AJ664" s="4">
        <v>12501</v>
      </c>
      <c r="AK664">
        <f t="shared" si="1025"/>
        <v>1775</v>
      </c>
      <c r="AL664">
        <f t="shared" si="1026"/>
        <v>0.16548573559574864</v>
      </c>
      <c r="AM664" s="20">
        <f t="shared" si="1027"/>
        <v>3145.6970306995468</v>
      </c>
      <c r="AN664" s="20">
        <f t="shared" si="1028"/>
        <v>2.5207694789482173E-2</v>
      </c>
      <c r="AO664" s="4">
        <v>194</v>
      </c>
      <c r="AP664">
        <f t="shared" si="1001"/>
        <v>24</v>
      </c>
      <c r="AQ664">
        <f t="shared" si="996"/>
        <v>0.14117647058823524</v>
      </c>
      <c r="AR664" s="20">
        <f t="shared" si="1029"/>
        <v>48.817312531454455</v>
      </c>
      <c r="AS664" s="4">
        <v>148</v>
      </c>
      <c r="AT664">
        <f t="shared" si="1030"/>
        <v>3</v>
      </c>
      <c r="AU664">
        <f t="shared" si="1031"/>
        <v>2.0689655172413834E-2</v>
      </c>
      <c r="AV664" s="20">
        <f t="shared" si="1032"/>
        <v>37.242073477604428</v>
      </c>
      <c r="AW664" s="30">
        <f t="shared" si="1033"/>
        <v>2.9843523148894981E-4</v>
      </c>
      <c r="AX664" s="4">
        <v>25</v>
      </c>
      <c r="AY664">
        <f t="shared" si="1034"/>
        <v>2</v>
      </c>
      <c r="AZ664">
        <f t="shared" si="1035"/>
        <v>8.6956521739130377E-2</v>
      </c>
      <c r="BA664" s="20">
        <f t="shared" si="1036"/>
        <v>6.290890790135883</v>
      </c>
      <c r="BB664" s="30">
        <f t="shared" si="1037"/>
        <v>5.0411356670430714E-5</v>
      </c>
      <c r="BC664" s="16">
        <f>+Pagina_Inicial[[#This Row],[Aislamiento Domiciliario]]+Pagina_Inicial[[#This Row],[Aislamiento en Hoteles]]+Pagina_Inicial[[#This Row],[Hospitalizados en Sala]]+Pagina_Inicial[[#This Row],[Hospitalizados en UCI]]</f>
        <v>12868</v>
      </c>
      <c r="BD664" s="16">
        <f t="shared" si="1038"/>
        <v>1804</v>
      </c>
      <c r="BE664" s="30">
        <f t="shared" si="1039"/>
        <v>0.16305133767172819</v>
      </c>
      <c r="BF664" s="20">
        <f t="shared" si="1040"/>
        <v>3238.0473074987417</v>
      </c>
      <c r="BG664" s="20">
        <f t="shared" si="1041"/>
        <v>2.5947733505404098E-2</v>
      </c>
      <c r="BH664" s="26">
        <v>91992</v>
      </c>
      <c r="BI664">
        <f t="shared" si="1042"/>
        <v>401</v>
      </c>
      <c r="BJ664" s="4">
        <v>187376</v>
      </c>
      <c r="BK664">
        <f t="shared" si="1043"/>
        <v>949</v>
      </c>
      <c r="BL664" s="4">
        <v>139716</v>
      </c>
      <c r="BM664">
        <f t="shared" si="1044"/>
        <v>617</v>
      </c>
      <c r="BN664" s="4">
        <v>54363</v>
      </c>
      <c r="BO664">
        <f t="shared" si="1045"/>
        <v>206</v>
      </c>
      <c r="BP664" s="4">
        <v>22473</v>
      </c>
      <c r="BQ664">
        <f t="shared" si="1046"/>
        <v>40</v>
      </c>
      <c r="BR664" s="8">
        <v>35</v>
      </c>
      <c r="BS664" s="15">
        <f t="shared" si="1047"/>
        <v>0</v>
      </c>
      <c r="BT664" s="8">
        <v>338</v>
      </c>
      <c r="BU664" s="15">
        <f t="shared" si="1048"/>
        <v>0</v>
      </c>
      <c r="BV664" s="8">
        <v>1558</v>
      </c>
      <c r="BW664" s="15">
        <f t="shared" si="1049"/>
        <v>0</v>
      </c>
      <c r="BX664" s="8">
        <v>3488</v>
      </c>
      <c r="BY664" s="15">
        <f t="shared" si="1050"/>
        <v>0</v>
      </c>
      <c r="BZ664" s="13">
        <v>2009</v>
      </c>
      <c r="CA664" s="16">
        <f t="shared" si="1051"/>
        <v>1</v>
      </c>
    </row>
    <row r="665" spans="1:79" x14ac:dyDescent="0.25">
      <c r="A665" s="1">
        <v>44562</v>
      </c>
      <c r="B665">
        <v>44563</v>
      </c>
      <c r="C665" s="4">
        <v>497808</v>
      </c>
      <c r="D665">
        <f t="shared" si="997"/>
        <v>1888</v>
      </c>
      <c r="E665" s="4">
        <v>7430</v>
      </c>
      <c r="F665">
        <f t="shared" si="1053"/>
        <v>2</v>
      </c>
      <c r="G665" s="4">
        <v>476015</v>
      </c>
      <c r="H665">
        <f t="shared" si="999"/>
        <v>391</v>
      </c>
      <c r="I665">
        <f t="shared" si="1000"/>
        <v>14363</v>
      </c>
      <c r="J665">
        <f t="shared" si="1052"/>
        <v>1495</v>
      </c>
      <c r="K665">
        <f t="shared" si="1002"/>
        <v>1.4925433098704722E-2</v>
      </c>
      <c r="L665">
        <f t="shared" si="1003"/>
        <v>0.95622207758814648</v>
      </c>
      <c r="M665">
        <f t="shared" si="1004"/>
        <v>2.8852489313148846E-2</v>
      </c>
      <c r="N665">
        <f t="shared" si="1005"/>
        <v>3.7926268762253721E-3</v>
      </c>
      <c r="O665">
        <f t="shared" si="1006"/>
        <v>2.6917900403768504E-4</v>
      </c>
      <c r="P665">
        <f t="shared" si="1007"/>
        <v>8.2140268689011905E-4</v>
      </c>
      <c r="Q665">
        <f t="shared" si="1008"/>
        <v>0.10408688992550302</v>
      </c>
      <c r="R665">
        <f t="shared" si="1009"/>
        <v>125266.23049823854</v>
      </c>
      <c r="S665">
        <f t="shared" si="1010"/>
        <v>1869.6527428283844</v>
      </c>
      <c r="T665">
        <f t="shared" si="1011"/>
        <v>119782.33517866129</v>
      </c>
      <c r="U665">
        <f t="shared" si="1012"/>
        <v>3614.2425767488676</v>
      </c>
      <c r="V665" s="4">
        <v>4524594</v>
      </c>
      <c r="W665">
        <f t="shared" si="1013"/>
        <v>14778</v>
      </c>
      <c r="X665">
        <f t="shared" si="1014"/>
        <v>-6504</v>
      </c>
      <c r="Y665" s="20">
        <f t="shared" si="1015"/>
        <v>1138549.068948163</v>
      </c>
      <c r="Z665" s="4">
        <v>4023237</v>
      </c>
      <c r="AA665">
        <f t="shared" si="1016"/>
        <v>12890</v>
      </c>
      <c r="AB665" s="17">
        <f t="shared" si="1017"/>
        <v>0.88919293090164553</v>
      </c>
      <c r="AC665" s="16">
        <f t="shared" si="1018"/>
        <v>-6179</v>
      </c>
      <c r="AD665">
        <f t="shared" si="1019"/>
        <v>501357</v>
      </c>
      <c r="AE665">
        <f t="shared" si="1020"/>
        <v>1888</v>
      </c>
      <c r="AF665" s="17">
        <f t="shared" si="1021"/>
        <v>0.11080706909835446</v>
      </c>
      <c r="AG665" s="16">
        <f t="shared" si="1022"/>
        <v>-325</v>
      </c>
      <c r="AH665" s="20">
        <f t="shared" si="1023"/>
        <v>0.12775747733116796</v>
      </c>
      <c r="AI665" s="20">
        <f t="shared" si="1024"/>
        <v>126159.28535480624</v>
      </c>
      <c r="AJ665" s="4">
        <v>13964</v>
      </c>
      <c r="AK665">
        <f t="shared" si="1025"/>
        <v>1463</v>
      </c>
      <c r="AL665">
        <f t="shared" si="1026"/>
        <v>0.11703063754899601</v>
      </c>
      <c r="AM665" s="20">
        <f t="shared" si="1027"/>
        <v>3513.8399597382986</v>
      </c>
      <c r="AN665" s="20">
        <f t="shared" si="1028"/>
        <v>2.8050975476488927E-2</v>
      </c>
      <c r="AO665" s="4">
        <v>211</v>
      </c>
      <c r="AP665">
        <f t="shared" si="1001"/>
        <v>17</v>
      </c>
      <c r="AQ665">
        <f t="shared" si="996"/>
        <v>8.7628865979381354E-2</v>
      </c>
      <c r="AR665" s="20">
        <f t="shared" si="1029"/>
        <v>53.095118268746852</v>
      </c>
      <c r="AS665" s="4">
        <v>153</v>
      </c>
      <c r="AT665">
        <f t="shared" si="1030"/>
        <v>5</v>
      </c>
      <c r="AU665">
        <f t="shared" si="1031"/>
        <v>3.3783783783783772E-2</v>
      </c>
      <c r="AV665" s="20">
        <f t="shared" si="1032"/>
        <v>38.500251635631606</v>
      </c>
      <c r="AW665" s="30">
        <f t="shared" si="1033"/>
        <v>3.0734741105004336E-4</v>
      </c>
      <c r="AX665" s="4">
        <v>35</v>
      </c>
      <c r="AY665">
        <f t="shared" si="1034"/>
        <v>10</v>
      </c>
      <c r="AZ665">
        <f t="shared" si="1035"/>
        <v>0.39999999999999991</v>
      </c>
      <c r="BA665" s="20">
        <f t="shared" si="1036"/>
        <v>8.8072471061902355</v>
      </c>
      <c r="BB665" s="30">
        <f t="shared" si="1037"/>
        <v>7.0308231285957636E-5</v>
      </c>
      <c r="BC665" s="16">
        <f>+Pagina_Inicial[[#This Row],[Aislamiento Domiciliario]]+Pagina_Inicial[[#This Row],[Aislamiento en Hoteles]]+Pagina_Inicial[[#This Row],[Hospitalizados en Sala]]+Pagina_Inicial[[#This Row],[Hospitalizados en UCI]]</f>
        <v>14363</v>
      </c>
      <c r="BD665" s="16">
        <f t="shared" si="1038"/>
        <v>1495</v>
      </c>
      <c r="BE665" s="30">
        <f t="shared" si="1039"/>
        <v>0.11617967050046629</v>
      </c>
      <c r="BF665" s="20">
        <f t="shared" si="1040"/>
        <v>3614.2425767488676</v>
      </c>
      <c r="BG665" s="20">
        <f t="shared" si="1041"/>
        <v>2.8852489313148846E-2</v>
      </c>
      <c r="BH665" s="26">
        <v>92343</v>
      </c>
      <c r="BI665">
        <f t="shared" si="1042"/>
        <v>351</v>
      </c>
      <c r="BJ665" s="4">
        <v>188163</v>
      </c>
      <c r="BK665">
        <f t="shared" si="1043"/>
        <v>787</v>
      </c>
      <c r="BL665" s="4">
        <v>140241</v>
      </c>
      <c r="BM665">
        <f t="shared" si="1044"/>
        <v>525</v>
      </c>
      <c r="BN665" s="4">
        <v>54558</v>
      </c>
      <c r="BO665">
        <f t="shared" si="1045"/>
        <v>195</v>
      </c>
      <c r="BP665" s="4">
        <v>22503</v>
      </c>
      <c r="BQ665">
        <f t="shared" si="1046"/>
        <v>30</v>
      </c>
      <c r="BR665" s="8">
        <v>35</v>
      </c>
      <c r="BS665" s="15">
        <f t="shared" si="1047"/>
        <v>0</v>
      </c>
      <c r="BT665" s="8">
        <v>338</v>
      </c>
      <c r="BU665" s="15">
        <f t="shared" si="1048"/>
        <v>0</v>
      </c>
      <c r="BV665" s="8">
        <v>1558</v>
      </c>
      <c r="BW665" s="15">
        <f t="shared" si="1049"/>
        <v>0</v>
      </c>
      <c r="BX665" s="8">
        <v>3489</v>
      </c>
      <c r="BY665" s="15">
        <f t="shared" si="1050"/>
        <v>1</v>
      </c>
      <c r="BZ665" s="13">
        <v>2010</v>
      </c>
      <c r="CA665" s="16">
        <f t="shared" si="1051"/>
        <v>1</v>
      </c>
    </row>
    <row r="666" spans="1:79" x14ac:dyDescent="0.25">
      <c r="A666" s="1">
        <v>44563</v>
      </c>
      <c r="B666">
        <v>44564</v>
      </c>
      <c r="C666" s="4">
        <v>498785</v>
      </c>
      <c r="D666">
        <f t="shared" si="997"/>
        <v>977</v>
      </c>
      <c r="E666" s="4">
        <v>7433</v>
      </c>
      <c r="F666">
        <f t="shared" si="1053"/>
        <v>3</v>
      </c>
      <c r="G666" s="4">
        <v>476527</v>
      </c>
      <c r="H666">
        <f t="shared" si="999"/>
        <v>512</v>
      </c>
      <c r="I666">
        <f t="shared" si="1000"/>
        <v>14825</v>
      </c>
      <c r="J666">
        <f t="shared" si="1052"/>
        <v>462</v>
      </c>
      <c r="K666">
        <f t="shared" si="1002"/>
        <v>1.4902212376073859E-2</v>
      </c>
      <c r="L666">
        <f t="shared" si="1003"/>
        <v>0.95537556261715972</v>
      </c>
      <c r="M666">
        <f t="shared" si="1004"/>
        <v>2.9722225006766443E-2</v>
      </c>
      <c r="N666">
        <f t="shared" si="1005"/>
        <v>1.9587597862806621E-3</v>
      </c>
      <c r="O666">
        <f t="shared" si="1006"/>
        <v>4.0360554284945513E-4</v>
      </c>
      <c r="P666">
        <f t="shared" si="1007"/>
        <v>1.0744406927624248E-3</v>
      </c>
      <c r="Q666">
        <f t="shared" si="1008"/>
        <v>3.1163575042158515E-2</v>
      </c>
      <c r="R666">
        <f t="shared" si="1009"/>
        <v>125512.07851031705</v>
      </c>
      <c r="S666">
        <f t="shared" si="1010"/>
        <v>1870.4076497232006</v>
      </c>
      <c r="T666">
        <f t="shared" si="1011"/>
        <v>119911.17262204328</v>
      </c>
      <c r="U666">
        <f t="shared" si="1012"/>
        <v>3730.4982385505787</v>
      </c>
      <c r="V666" s="4">
        <v>4531950</v>
      </c>
      <c r="W666">
        <f t="shared" si="1013"/>
        <v>7356</v>
      </c>
      <c r="X666">
        <f t="shared" si="1014"/>
        <v>-7422</v>
      </c>
      <c r="Y666" s="20">
        <f t="shared" si="1015"/>
        <v>1140400.1006542526</v>
      </c>
      <c r="Z666" s="4">
        <v>4029616</v>
      </c>
      <c r="AA666">
        <f t="shared" si="1016"/>
        <v>6379</v>
      </c>
      <c r="AB666" s="17">
        <f t="shared" si="1017"/>
        <v>0.8891572060592019</v>
      </c>
      <c r="AC666" s="16">
        <f t="shared" si="1018"/>
        <v>-6511</v>
      </c>
      <c r="AD666">
        <f t="shared" si="1019"/>
        <v>502334</v>
      </c>
      <c r="AE666">
        <f t="shared" si="1020"/>
        <v>977</v>
      </c>
      <c r="AF666" s="17">
        <f t="shared" si="1021"/>
        <v>0.11084279394079811</v>
      </c>
      <c r="AG666" s="16">
        <f t="shared" si="1022"/>
        <v>-911</v>
      </c>
      <c r="AH666" s="20">
        <f t="shared" si="1023"/>
        <v>0.13281674823273518</v>
      </c>
      <c r="AI666" s="20">
        <f t="shared" si="1024"/>
        <v>126405.13336688475</v>
      </c>
      <c r="AJ666" s="4">
        <v>14398</v>
      </c>
      <c r="AK666">
        <f t="shared" si="1025"/>
        <v>434</v>
      </c>
      <c r="AL666">
        <f t="shared" si="1026"/>
        <v>3.1079919793755462E-2</v>
      </c>
      <c r="AM666" s="20">
        <f t="shared" si="1027"/>
        <v>3623.0498238550576</v>
      </c>
      <c r="AN666" s="20">
        <f t="shared" si="1028"/>
        <v>2.8866144731698025E-2</v>
      </c>
      <c r="AO666" s="4">
        <v>224</v>
      </c>
      <c r="AP666">
        <f t="shared" si="1001"/>
        <v>13</v>
      </c>
      <c r="AQ666">
        <f t="shared" si="996"/>
        <v>6.1611374407583019E-2</v>
      </c>
      <c r="AR666" s="20">
        <f t="shared" si="1029"/>
        <v>56.366381479617509</v>
      </c>
      <c r="AS666" s="4">
        <v>171</v>
      </c>
      <c r="AT666">
        <f t="shared" si="1030"/>
        <v>18</v>
      </c>
      <c r="AU666">
        <f t="shared" si="1031"/>
        <v>0.11764705882352944</v>
      </c>
      <c r="AV666" s="20">
        <f t="shared" si="1032"/>
        <v>43.029693004529442</v>
      </c>
      <c r="AW666" s="30">
        <f t="shared" si="1033"/>
        <v>3.4283308439508002E-4</v>
      </c>
      <c r="AX666" s="4">
        <v>32</v>
      </c>
      <c r="AY666">
        <f t="shared" si="1034"/>
        <v>-3</v>
      </c>
      <c r="AZ666">
        <f t="shared" si="1035"/>
        <v>-8.5714285714285743E-2</v>
      </c>
      <c r="BA666" s="20">
        <f t="shared" si="1036"/>
        <v>8.0523402113739309</v>
      </c>
      <c r="BB666" s="30">
        <f t="shared" si="1037"/>
        <v>6.415589883416702E-5</v>
      </c>
      <c r="BC666" s="16">
        <f>+Pagina_Inicial[[#This Row],[Aislamiento Domiciliario]]+Pagina_Inicial[[#This Row],[Aislamiento en Hoteles]]+Pagina_Inicial[[#This Row],[Hospitalizados en Sala]]+Pagina_Inicial[[#This Row],[Hospitalizados en UCI]]</f>
        <v>14825</v>
      </c>
      <c r="BD666" s="16">
        <f t="shared" si="1038"/>
        <v>462</v>
      </c>
      <c r="BE666" s="30">
        <f t="shared" si="1039"/>
        <v>3.2165982037178908E-2</v>
      </c>
      <c r="BF666" s="20">
        <f t="shared" si="1040"/>
        <v>3730.4982385505787</v>
      </c>
      <c r="BG666" s="20">
        <f t="shared" si="1041"/>
        <v>2.9722225006766443E-2</v>
      </c>
      <c r="BH666" s="26">
        <v>92521</v>
      </c>
      <c r="BI666">
        <f t="shared" si="1042"/>
        <v>178</v>
      </c>
      <c r="BJ666" s="4">
        <v>188535</v>
      </c>
      <c r="BK666">
        <f t="shared" si="1043"/>
        <v>372</v>
      </c>
      <c r="BL666" s="4">
        <v>140511</v>
      </c>
      <c r="BM666">
        <f t="shared" si="1044"/>
        <v>270</v>
      </c>
      <c r="BN666" s="4">
        <v>54692</v>
      </c>
      <c r="BO666">
        <f t="shared" si="1045"/>
        <v>134</v>
      </c>
      <c r="BP666" s="4">
        <v>22526</v>
      </c>
      <c r="BQ666">
        <f t="shared" si="1046"/>
        <v>23</v>
      </c>
      <c r="BR666" s="8">
        <v>35</v>
      </c>
      <c r="BS666" s="15">
        <f t="shared" si="1047"/>
        <v>0</v>
      </c>
      <c r="BT666" s="8">
        <v>338</v>
      </c>
      <c r="BU666" s="15">
        <f t="shared" si="1048"/>
        <v>0</v>
      </c>
      <c r="BV666" s="8">
        <v>1558</v>
      </c>
      <c r="BW666" s="15">
        <f t="shared" si="1049"/>
        <v>0</v>
      </c>
      <c r="BX666" s="8">
        <v>3490</v>
      </c>
      <c r="BY666" s="15">
        <f t="shared" si="1050"/>
        <v>1</v>
      </c>
      <c r="BZ666" s="13">
        <v>2012</v>
      </c>
      <c r="CA666" s="16">
        <f t="shared" si="1051"/>
        <v>2</v>
      </c>
    </row>
    <row r="667" spans="1:79" x14ac:dyDescent="0.25">
      <c r="A667" s="1">
        <v>44564</v>
      </c>
      <c r="B667">
        <v>44565</v>
      </c>
      <c r="C667" s="4">
        <v>500148</v>
      </c>
      <c r="D667">
        <f t="shared" si="997"/>
        <v>1363</v>
      </c>
      <c r="E667" s="4">
        <v>7440</v>
      </c>
      <c r="F667">
        <f t="shared" si="1053"/>
        <v>7</v>
      </c>
      <c r="G667" s="4">
        <v>476662</v>
      </c>
      <c r="H667">
        <f t="shared" si="999"/>
        <v>135</v>
      </c>
      <c r="I667">
        <f t="shared" si="1000"/>
        <v>16046</v>
      </c>
      <c r="J667">
        <f t="shared" si="1052"/>
        <v>1221</v>
      </c>
      <c r="K667">
        <f t="shared" si="1002"/>
        <v>1.4875596823340291E-2</v>
      </c>
      <c r="L667">
        <f t="shared" si="1003"/>
        <v>0.95304189959771912</v>
      </c>
      <c r="M667">
        <f t="shared" si="1004"/>
        <v>3.2082503578940637E-2</v>
      </c>
      <c r="N667">
        <f t="shared" si="1005"/>
        <v>2.7251933427705401E-3</v>
      </c>
      <c r="O667">
        <f t="shared" si="1006"/>
        <v>9.4086021505376349E-4</v>
      </c>
      <c r="P667">
        <f t="shared" si="1007"/>
        <v>2.8321955599565308E-4</v>
      </c>
      <c r="Q667">
        <f t="shared" si="1008"/>
        <v>7.6093730524741374E-2</v>
      </c>
      <c r="R667">
        <f t="shared" si="1009"/>
        <v>125855.05787619526</v>
      </c>
      <c r="S667">
        <f t="shared" si="1010"/>
        <v>1872.1690991444389</v>
      </c>
      <c r="T667">
        <f t="shared" si="1011"/>
        <v>119945.14343231001</v>
      </c>
      <c r="U667">
        <f t="shared" si="1012"/>
        <v>4037.7453447408152</v>
      </c>
      <c r="V667" s="4">
        <v>4541240</v>
      </c>
      <c r="W667">
        <f t="shared" si="1013"/>
        <v>9290</v>
      </c>
      <c r="X667">
        <f t="shared" si="1014"/>
        <v>1934</v>
      </c>
      <c r="Y667" s="20">
        <f t="shared" si="1015"/>
        <v>1142737.795671867</v>
      </c>
      <c r="Z667" s="4">
        <v>4037543</v>
      </c>
      <c r="AA667">
        <f t="shared" si="1016"/>
        <v>7927</v>
      </c>
      <c r="AB667" s="17">
        <f t="shared" si="1017"/>
        <v>0.88908381851652851</v>
      </c>
      <c r="AC667" s="16">
        <f t="shared" si="1018"/>
        <v>1548</v>
      </c>
      <c r="AD667">
        <f t="shared" si="1019"/>
        <v>503697</v>
      </c>
      <c r="AE667">
        <f t="shared" si="1020"/>
        <v>1363</v>
      </c>
      <c r="AF667" s="17">
        <f t="shared" si="1021"/>
        <v>0.11091618148347147</v>
      </c>
      <c r="AG667" s="16">
        <f t="shared" si="1022"/>
        <v>386</v>
      </c>
      <c r="AH667" s="20">
        <f t="shared" si="1023"/>
        <v>0.14671689989235737</v>
      </c>
      <c r="AI667" s="20">
        <f t="shared" si="1024"/>
        <v>126748.11273276295</v>
      </c>
      <c r="AJ667" s="4">
        <v>15618</v>
      </c>
      <c r="AK667">
        <f t="shared" si="1025"/>
        <v>1220</v>
      </c>
      <c r="AL667">
        <f t="shared" si="1026"/>
        <v>8.4733990832059902E-2</v>
      </c>
      <c r="AM667" s="20">
        <f t="shared" si="1027"/>
        <v>3930.0452944136887</v>
      </c>
      <c r="AN667" s="20">
        <f t="shared" si="1028"/>
        <v>3.122675687996353E-2</v>
      </c>
      <c r="AO667" s="4">
        <v>223</v>
      </c>
      <c r="AP667">
        <f t="shared" si="1001"/>
        <v>-1</v>
      </c>
      <c r="AQ667">
        <f t="shared" si="996"/>
        <v>-4.4642857142856984E-3</v>
      </c>
      <c r="AR667" s="20">
        <f t="shared" si="1029"/>
        <v>56.114745848012078</v>
      </c>
      <c r="AS667" s="4">
        <v>174</v>
      </c>
      <c r="AT667">
        <f t="shared" si="1030"/>
        <v>3</v>
      </c>
      <c r="AU667">
        <f t="shared" si="1031"/>
        <v>1.7543859649122862E-2</v>
      </c>
      <c r="AV667" s="20">
        <f t="shared" si="1032"/>
        <v>43.784599899345743</v>
      </c>
      <c r="AW667" s="30">
        <f t="shared" si="1033"/>
        <v>3.4789702248134551E-4</v>
      </c>
      <c r="AX667" s="4">
        <v>31</v>
      </c>
      <c r="AY667">
        <f t="shared" si="1034"/>
        <v>-1</v>
      </c>
      <c r="AZ667">
        <f t="shared" si="1035"/>
        <v>-3.125E-2</v>
      </c>
      <c r="BA667" s="20">
        <f t="shared" si="1036"/>
        <v>7.8007045797684951</v>
      </c>
      <c r="BB667" s="30">
        <f t="shared" si="1037"/>
        <v>6.1981653430584545E-5</v>
      </c>
      <c r="BC667" s="16">
        <f>+Pagina_Inicial[[#This Row],[Aislamiento Domiciliario]]+Pagina_Inicial[[#This Row],[Aislamiento en Hoteles]]+Pagina_Inicial[[#This Row],[Hospitalizados en Sala]]+Pagina_Inicial[[#This Row],[Hospitalizados en UCI]]</f>
        <v>16046</v>
      </c>
      <c r="BD667" s="16">
        <f t="shared" si="1038"/>
        <v>1221</v>
      </c>
      <c r="BE667" s="30">
        <f t="shared" si="1039"/>
        <v>8.2360876897133117E-2</v>
      </c>
      <c r="BF667" s="20">
        <f t="shared" si="1040"/>
        <v>4037.7453447408152</v>
      </c>
      <c r="BG667" s="20">
        <f t="shared" si="1041"/>
        <v>3.2082503578940637E-2</v>
      </c>
      <c r="BH667" s="26">
        <v>92790</v>
      </c>
      <c r="BI667">
        <f t="shared" si="1042"/>
        <v>269</v>
      </c>
      <c r="BJ667" s="4">
        <v>189057</v>
      </c>
      <c r="BK667">
        <f t="shared" si="1043"/>
        <v>522</v>
      </c>
      <c r="BL667" s="4">
        <v>140912</v>
      </c>
      <c r="BM667">
        <f t="shared" si="1044"/>
        <v>401</v>
      </c>
      <c r="BN667" s="4">
        <v>54838</v>
      </c>
      <c r="BO667">
        <f t="shared" si="1045"/>
        <v>146</v>
      </c>
      <c r="BP667" s="4">
        <v>22551</v>
      </c>
      <c r="BQ667">
        <f t="shared" si="1046"/>
        <v>25</v>
      </c>
      <c r="BR667" s="8">
        <v>35</v>
      </c>
      <c r="BS667" s="15">
        <f t="shared" si="1047"/>
        <v>0</v>
      </c>
      <c r="BT667" s="8">
        <v>338</v>
      </c>
      <c r="BU667" s="15">
        <f t="shared" si="1048"/>
        <v>0</v>
      </c>
      <c r="BV667" s="8">
        <v>1562</v>
      </c>
      <c r="BW667" s="15">
        <f t="shared" si="1049"/>
        <v>4</v>
      </c>
      <c r="BX667" s="8">
        <v>3492</v>
      </c>
      <c r="BY667" s="15">
        <f t="shared" si="1050"/>
        <v>2</v>
      </c>
      <c r="BZ667" s="13">
        <v>2013</v>
      </c>
      <c r="CA667" s="16">
        <f t="shared" si="1051"/>
        <v>1</v>
      </c>
    </row>
    <row r="668" spans="1:79" x14ac:dyDescent="0.25">
      <c r="A668" s="1">
        <v>44565</v>
      </c>
      <c r="B668">
        <v>44566</v>
      </c>
      <c r="C668" s="4">
        <v>503407</v>
      </c>
      <c r="D668">
        <f t="shared" si="997"/>
        <v>3259</v>
      </c>
      <c r="E668" s="4">
        <v>7445</v>
      </c>
      <c r="F668">
        <f t="shared" si="1053"/>
        <v>5</v>
      </c>
      <c r="G668" s="4">
        <v>477289</v>
      </c>
      <c r="H668">
        <f t="shared" si="999"/>
        <v>627</v>
      </c>
      <c r="I668">
        <f t="shared" si="1000"/>
        <v>18673</v>
      </c>
      <c r="J668">
        <f t="shared" si="1052"/>
        <v>2627</v>
      </c>
      <c r="K668">
        <f t="shared" si="1002"/>
        <v>1.4789226212587429E-2</v>
      </c>
      <c r="L668">
        <f t="shared" si="1003"/>
        <v>0.94811752716986453</v>
      </c>
      <c r="M668">
        <f t="shared" si="1004"/>
        <v>3.709324661754803E-2</v>
      </c>
      <c r="N668">
        <f t="shared" si="1005"/>
        <v>6.4738869344288024E-3</v>
      </c>
      <c r="O668">
        <f t="shared" si="1006"/>
        <v>6.7159167226326397E-4</v>
      </c>
      <c r="P668">
        <f t="shared" si="1007"/>
        <v>1.3136694958400467E-3</v>
      </c>
      <c r="Q668">
        <f t="shared" si="1008"/>
        <v>0.14068441064638784</v>
      </c>
      <c r="R668">
        <f t="shared" si="1009"/>
        <v>126675.13839959737</v>
      </c>
      <c r="S668">
        <f t="shared" si="1010"/>
        <v>1873.4272773024659</v>
      </c>
      <c r="T668">
        <f t="shared" si="1011"/>
        <v>120102.91897332661</v>
      </c>
      <c r="U668">
        <f t="shared" si="1012"/>
        <v>4698.792148968294</v>
      </c>
      <c r="V668" s="4">
        <v>4560761</v>
      </c>
      <c r="W668">
        <f t="shared" si="1013"/>
        <v>19521</v>
      </c>
      <c r="X668">
        <f t="shared" si="1014"/>
        <v>10231</v>
      </c>
      <c r="Y668" s="20">
        <f t="shared" si="1015"/>
        <v>1147649.9748364368</v>
      </c>
      <c r="Z668" s="4">
        <v>4053805</v>
      </c>
      <c r="AA668">
        <f t="shared" si="1016"/>
        <v>16262</v>
      </c>
      <c r="AB668" s="17">
        <f t="shared" si="1017"/>
        <v>0.888843988974647</v>
      </c>
      <c r="AC668" s="16">
        <f t="shared" si="1018"/>
        <v>8335</v>
      </c>
      <c r="AD668">
        <f t="shared" si="1019"/>
        <v>506956</v>
      </c>
      <c r="AE668">
        <f t="shared" si="1020"/>
        <v>3259</v>
      </c>
      <c r="AF668" s="17">
        <f t="shared" si="1021"/>
        <v>0.11115601102535301</v>
      </c>
      <c r="AG668" s="16">
        <f t="shared" si="1022"/>
        <v>1896</v>
      </c>
      <c r="AH668" s="20">
        <f t="shared" si="1023"/>
        <v>0.16694841452794426</v>
      </c>
      <c r="AI668" s="20">
        <f t="shared" si="1024"/>
        <v>127568.19325616506</v>
      </c>
      <c r="AJ668" s="4">
        <v>18191</v>
      </c>
      <c r="AK668">
        <f t="shared" si="1025"/>
        <v>2573</v>
      </c>
      <c r="AL668">
        <f t="shared" si="1026"/>
        <v>0.1647458061211422</v>
      </c>
      <c r="AM668" s="20">
        <f t="shared" si="1027"/>
        <v>4577.5037745344735</v>
      </c>
      <c r="AN668" s="20">
        <f t="shared" si="1028"/>
        <v>3.6135770857377826E-2</v>
      </c>
      <c r="AO668" s="4">
        <v>257</v>
      </c>
      <c r="AP668">
        <f t="shared" si="1001"/>
        <v>34</v>
      </c>
      <c r="AQ668">
        <f t="shared" si="996"/>
        <v>0.15246636771300448</v>
      </c>
      <c r="AR668" s="20">
        <f t="shared" si="1029"/>
        <v>64.670357322596871</v>
      </c>
      <c r="AS668" s="4">
        <v>195</v>
      </c>
      <c r="AT668">
        <f t="shared" si="1030"/>
        <v>21</v>
      </c>
      <c r="AU668">
        <f t="shared" si="1031"/>
        <v>0.1206896551724137</v>
      </c>
      <c r="AV668" s="20">
        <f t="shared" si="1032"/>
        <v>49.068948163059886</v>
      </c>
      <c r="AW668" s="30">
        <f t="shared" si="1033"/>
        <v>3.8736052538006026E-4</v>
      </c>
      <c r="AX668" s="4">
        <v>30</v>
      </c>
      <c r="AY668">
        <f t="shared" si="1034"/>
        <v>-1</v>
      </c>
      <c r="AZ668">
        <f t="shared" si="1035"/>
        <v>-3.2258064516129004E-2</v>
      </c>
      <c r="BA668" s="20">
        <f t="shared" si="1036"/>
        <v>7.5490689481630593</v>
      </c>
      <c r="BB668" s="30">
        <f t="shared" si="1037"/>
        <v>5.9593926981547732E-5</v>
      </c>
      <c r="BC668" s="16">
        <f>+Pagina_Inicial[[#This Row],[Aislamiento Domiciliario]]+Pagina_Inicial[[#This Row],[Aislamiento en Hoteles]]+Pagina_Inicial[[#This Row],[Hospitalizados en Sala]]+Pagina_Inicial[[#This Row],[Hospitalizados en UCI]]</f>
        <v>18673</v>
      </c>
      <c r="BD668" s="16">
        <f t="shared" si="1038"/>
        <v>2627</v>
      </c>
      <c r="BE668" s="30">
        <f t="shared" si="1039"/>
        <v>0.16371681415929196</v>
      </c>
      <c r="BF668" s="20">
        <f t="shared" si="1040"/>
        <v>4698.792148968294</v>
      </c>
      <c r="BG668" s="20">
        <f t="shared" si="1041"/>
        <v>3.709324661754803E-2</v>
      </c>
      <c r="BH668" s="26">
        <v>93258</v>
      </c>
      <c r="BI668">
        <f t="shared" si="1042"/>
        <v>468</v>
      </c>
      <c r="BJ668" s="4">
        <v>190446</v>
      </c>
      <c r="BK668">
        <f t="shared" si="1043"/>
        <v>1389</v>
      </c>
      <c r="BL668" s="4">
        <v>141950</v>
      </c>
      <c r="BM668">
        <f t="shared" si="1044"/>
        <v>1038</v>
      </c>
      <c r="BN668" s="4">
        <v>55152</v>
      </c>
      <c r="BO668">
        <f t="shared" si="1045"/>
        <v>314</v>
      </c>
      <c r="BP668" s="4">
        <v>22601</v>
      </c>
      <c r="BQ668">
        <f t="shared" si="1046"/>
        <v>50</v>
      </c>
      <c r="BR668" s="8">
        <v>35</v>
      </c>
      <c r="BS668" s="15">
        <f t="shared" si="1047"/>
        <v>0</v>
      </c>
      <c r="BT668" s="8">
        <v>338</v>
      </c>
      <c r="BU668" s="15">
        <f t="shared" si="1048"/>
        <v>0</v>
      </c>
      <c r="BV668" s="8">
        <v>1563</v>
      </c>
      <c r="BW668" s="15">
        <f t="shared" si="1049"/>
        <v>1</v>
      </c>
      <c r="BX668" s="8">
        <v>3495</v>
      </c>
      <c r="BY668" s="15">
        <f t="shared" si="1050"/>
        <v>3</v>
      </c>
      <c r="BZ668" s="13">
        <v>2014</v>
      </c>
      <c r="CA668" s="16">
        <f t="shared" si="1051"/>
        <v>1</v>
      </c>
    </row>
    <row r="669" spans="1:79" x14ac:dyDescent="0.25">
      <c r="A669" s="1">
        <v>44566</v>
      </c>
      <c r="B669">
        <v>44567</v>
      </c>
      <c r="C669" s="4">
        <v>507779</v>
      </c>
      <c r="D669">
        <f t="shared" si="997"/>
        <v>4372</v>
      </c>
      <c r="E669" s="4">
        <v>7445</v>
      </c>
      <c r="F669">
        <f t="shared" si="1053"/>
        <v>0</v>
      </c>
      <c r="G669" s="4">
        <v>477982</v>
      </c>
      <c r="H669">
        <f t="shared" si="999"/>
        <v>693</v>
      </c>
      <c r="I669">
        <f t="shared" si="1000"/>
        <v>22352</v>
      </c>
      <c r="J669">
        <f t="shared" si="1052"/>
        <v>3679</v>
      </c>
      <c r="K669">
        <f t="shared" si="1002"/>
        <v>1.4661890310548487E-2</v>
      </c>
      <c r="L669">
        <f t="shared" si="1003"/>
        <v>0.94131895962613654</v>
      </c>
      <c r="M669">
        <f t="shared" si="1004"/>
        <v>4.4019150063314944E-2</v>
      </c>
      <c r="N669">
        <f t="shared" si="1005"/>
        <v>8.6100449211172578E-3</v>
      </c>
      <c r="O669">
        <f t="shared" si="1006"/>
        <v>0</v>
      </c>
      <c r="P669">
        <f t="shared" si="1007"/>
        <v>1.4498453916674686E-3</v>
      </c>
      <c r="Q669">
        <f t="shared" si="1008"/>
        <v>0.16459377236936293</v>
      </c>
      <c r="R669">
        <f t="shared" si="1009"/>
        <v>127775.28938097633</v>
      </c>
      <c r="S669">
        <f t="shared" si="1010"/>
        <v>1873.4272773024659</v>
      </c>
      <c r="T669">
        <f t="shared" si="1011"/>
        <v>120277.30246602918</v>
      </c>
      <c r="U669">
        <f t="shared" si="1012"/>
        <v>5624.5596376446902</v>
      </c>
      <c r="V669" s="4">
        <v>4582752</v>
      </c>
      <c r="W669">
        <f t="shared" si="1013"/>
        <v>21991</v>
      </c>
      <c r="X669">
        <f t="shared" si="1014"/>
        <v>2470</v>
      </c>
      <c r="Y669" s="20">
        <f t="shared" si="1015"/>
        <v>1153183.6940110719</v>
      </c>
      <c r="Z669" s="4">
        <v>4071424</v>
      </c>
      <c r="AA669">
        <f t="shared" si="1016"/>
        <v>17619</v>
      </c>
      <c r="AB669" s="17">
        <f t="shared" si="1017"/>
        <v>0.88842337529938342</v>
      </c>
      <c r="AC669" s="16">
        <f t="shared" si="1018"/>
        <v>1357</v>
      </c>
      <c r="AD669">
        <f t="shared" si="1019"/>
        <v>511328</v>
      </c>
      <c r="AE669">
        <f t="shared" si="1020"/>
        <v>4372</v>
      </c>
      <c r="AF669" s="17">
        <f t="shared" si="1021"/>
        <v>0.11157662470061658</v>
      </c>
      <c r="AG669" s="16">
        <f t="shared" si="1022"/>
        <v>1113</v>
      </c>
      <c r="AH669" s="20">
        <f t="shared" si="1023"/>
        <v>0.19880860351962165</v>
      </c>
      <c r="AI669" s="20">
        <f t="shared" si="1024"/>
        <v>128668.34423754404</v>
      </c>
      <c r="AJ669" s="4">
        <v>21859</v>
      </c>
      <c r="AK669">
        <f t="shared" si="1025"/>
        <v>3668</v>
      </c>
      <c r="AL669">
        <f t="shared" si="1026"/>
        <v>0.20163817272277496</v>
      </c>
      <c r="AM669" s="20">
        <f t="shared" si="1027"/>
        <v>5500.503271263211</v>
      </c>
      <c r="AN669" s="20">
        <f t="shared" si="1028"/>
        <v>4.3048255244899851E-2</v>
      </c>
      <c r="AO669" s="4">
        <v>247</v>
      </c>
      <c r="AP669">
        <f t="shared" si="1001"/>
        <v>-10</v>
      </c>
      <c r="AQ669">
        <f t="shared" si="996"/>
        <v>-3.8910505836575848E-2</v>
      </c>
      <c r="AR669" s="20">
        <f t="shared" si="1029"/>
        <v>62.154001006542522</v>
      </c>
      <c r="AS669" s="4">
        <v>212</v>
      </c>
      <c r="AT669">
        <f t="shared" si="1030"/>
        <v>17</v>
      </c>
      <c r="AU669">
        <f t="shared" si="1031"/>
        <v>8.7179487179487092E-2</v>
      </c>
      <c r="AV669" s="20">
        <f t="shared" si="1032"/>
        <v>53.34675390035229</v>
      </c>
      <c r="AW669" s="30">
        <f t="shared" si="1033"/>
        <v>4.1750446552535651E-4</v>
      </c>
      <c r="AX669" s="4">
        <v>34</v>
      </c>
      <c r="AY669">
        <f t="shared" si="1034"/>
        <v>4</v>
      </c>
      <c r="AZ669">
        <f t="shared" si="1035"/>
        <v>0.1333333333333333</v>
      </c>
      <c r="BA669" s="20">
        <f t="shared" si="1036"/>
        <v>8.5556114745848006</v>
      </c>
      <c r="BB669" s="30">
        <f t="shared" si="1037"/>
        <v>6.695826333897227E-5</v>
      </c>
      <c r="BC669" s="16">
        <f>+Pagina_Inicial[[#This Row],[Aislamiento Domiciliario]]+Pagina_Inicial[[#This Row],[Aislamiento en Hoteles]]+Pagina_Inicial[[#This Row],[Hospitalizados en Sala]]+Pagina_Inicial[[#This Row],[Hospitalizados en UCI]]</f>
        <v>22352</v>
      </c>
      <c r="BD669" s="16">
        <f t="shared" si="1038"/>
        <v>3679</v>
      </c>
      <c r="BE669" s="30">
        <f t="shared" si="1039"/>
        <v>0.19702243881540182</v>
      </c>
      <c r="BF669" s="20">
        <f t="shared" si="1040"/>
        <v>5624.5596376446902</v>
      </c>
      <c r="BG669" s="20">
        <f t="shared" si="1041"/>
        <v>4.4019150063314944E-2</v>
      </c>
      <c r="BH669" s="26">
        <v>93929</v>
      </c>
      <c r="BI669">
        <f t="shared" si="1042"/>
        <v>671</v>
      </c>
      <c r="BJ669" s="4">
        <v>192439</v>
      </c>
      <c r="BK669">
        <f t="shared" si="1043"/>
        <v>1993</v>
      </c>
      <c r="BL669" s="4">
        <v>143215</v>
      </c>
      <c r="BM669">
        <f t="shared" si="1044"/>
        <v>1265</v>
      </c>
      <c r="BN669" s="4">
        <v>55546</v>
      </c>
      <c r="BO669">
        <f t="shared" si="1045"/>
        <v>394</v>
      </c>
      <c r="BP669" s="4">
        <v>22650</v>
      </c>
      <c r="BQ669">
        <f t="shared" si="1046"/>
        <v>49</v>
      </c>
      <c r="BR669" s="8">
        <v>35</v>
      </c>
      <c r="BS669" s="15">
        <f t="shared" si="1047"/>
        <v>0</v>
      </c>
      <c r="BT669" s="8">
        <v>338</v>
      </c>
      <c r="BU669" s="15">
        <f t="shared" si="1048"/>
        <v>0</v>
      </c>
      <c r="BV669" s="8">
        <v>1563</v>
      </c>
      <c r="BW669" s="15">
        <f t="shared" si="1049"/>
        <v>0</v>
      </c>
      <c r="BX669" s="8">
        <v>3495</v>
      </c>
      <c r="BY669" s="15">
        <f t="shared" si="1050"/>
        <v>0</v>
      </c>
      <c r="BZ669" s="13">
        <v>2014</v>
      </c>
      <c r="CA669" s="16">
        <f t="shared" si="1051"/>
        <v>0</v>
      </c>
    </row>
    <row r="670" spans="1:79" x14ac:dyDescent="0.25">
      <c r="A670" s="1">
        <v>44567</v>
      </c>
      <c r="B670">
        <v>44568</v>
      </c>
      <c r="C670" s="4">
        <v>512402</v>
      </c>
      <c r="D670">
        <f t="shared" si="997"/>
        <v>4623</v>
      </c>
      <c r="E670" s="4">
        <v>7449</v>
      </c>
      <c r="F670">
        <f t="shared" si="1053"/>
        <v>4</v>
      </c>
      <c r="G670" s="4">
        <v>478796</v>
      </c>
      <c r="H670">
        <f t="shared" si="999"/>
        <v>814</v>
      </c>
      <c r="I670">
        <f t="shared" si="1000"/>
        <v>26157</v>
      </c>
      <c r="J670">
        <f t="shared" si="1052"/>
        <v>3805</v>
      </c>
      <c r="K670">
        <f t="shared" si="1002"/>
        <v>1.4537413983551977E-2</v>
      </c>
      <c r="L670">
        <f t="shared" si="1003"/>
        <v>0.93441477589861088</v>
      </c>
      <c r="M670">
        <f t="shared" si="1004"/>
        <v>5.104781011783717E-2</v>
      </c>
      <c r="N670">
        <f t="shared" si="1005"/>
        <v>9.0222130280521937E-3</v>
      </c>
      <c r="O670">
        <f t="shared" si="1006"/>
        <v>5.3698483017854744E-4</v>
      </c>
      <c r="P670">
        <f t="shared" si="1007"/>
        <v>1.7000977451774868E-3</v>
      </c>
      <c r="Q670">
        <f t="shared" si="1008"/>
        <v>0.14546775241809076</v>
      </c>
      <c r="R670">
        <f t="shared" si="1009"/>
        <v>128938.60090588826</v>
      </c>
      <c r="S670">
        <f t="shared" si="1010"/>
        <v>1874.4338198288876</v>
      </c>
      <c r="T670">
        <f t="shared" si="1011"/>
        <v>120482.133870156</v>
      </c>
      <c r="U670">
        <f t="shared" si="1012"/>
        <v>6582.0332159033715</v>
      </c>
      <c r="V670" s="4">
        <v>4604218</v>
      </c>
      <c r="W670">
        <f t="shared" si="1013"/>
        <v>21466</v>
      </c>
      <c r="X670">
        <f t="shared" si="1014"/>
        <v>-525</v>
      </c>
      <c r="Y670" s="20">
        <f t="shared" si="1015"/>
        <v>1158585.3044791142</v>
      </c>
      <c r="Z670" s="4">
        <v>4088267</v>
      </c>
      <c r="AA670">
        <f t="shared" si="1016"/>
        <v>16843</v>
      </c>
      <c r="AB670" s="17">
        <f t="shared" si="1017"/>
        <v>0.88793949374247705</v>
      </c>
      <c r="AC670" s="16">
        <f t="shared" si="1018"/>
        <v>-776</v>
      </c>
      <c r="AD670">
        <f t="shared" si="1019"/>
        <v>515951</v>
      </c>
      <c r="AE670">
        <f t="shared" si="1020"/>
        <v>4623</v>
      </c>
      <c r="AF670" s="17">
        <f t="shared" si="1021"/>
        <v>0.11206050625752299</v>
      </c>
      <c r="AG670" s="16">
        <f t="shared" si="1022"/>
        <v>251</v>
      </c>
      <c r="AH670" s="20">
        <f t="shared" si="1023"/>
        <v>0.2153638311748812</v>
      </c>
      <c r="AI670" s="20">
        <f t="shared" si="1024"/>
        <v>129831.65576245595</v>
      </c>
      <c r="AJ670" s="4">
        <v>25621</v>
      </c>
      <c r="AK670">
        <f t="shared" si="1025"/>
        <v>3762</v>
      </c>
      <c r="AL670">
        <f t="shared" si="1026"/>
        <v>0.17210302392607169</v>
      </c>
      <c r="AM670" s="20">
        <f t="shared" si="1027"/>
        <v>6447.1565173628578</v>
      </c>
      <c r="AN670" s="20">
        <f t="shared" si="1028"/>
        <v>5.0001756433425318E-2</v>
      </c>
      <c r="AO670" s="4">
        <v>284</v>
      </c>
      <c r="AP670">
        <f t="shared" si="1001"/>
        <v>37</v>
      </c>
      <c r="AQ670">
        <f t="shared" si="996"/>
        <v>0.1497975708502024</v>
      </c>
      <c r="AR670" s="20">
        <f t="shared" si="1029"/>
        <v>71.464519375943624</v>
      </c>
      <c r="AS670" s="4">
        <v>220</v>
      </c>
      <c r="AT670">
        <f t="shared" si="1030"/>
        <v>8</v>
      </c>
      <c r="AU670">
        <f t="shared" si="1031"/>
        <v>3.7735849056603765E-2</v>
      </c>
      <c r="AV670" s="20">
        <f t="shared" si="1032"/>
        <v>55.359838953195769</v>
      </c>
      <c r="AW670" s="30">
        <f t="shared" si="1033"/>
        <v>4.2935039285560948E-4</v>
      </c>
      <c r="AX670" s="4">
        <v>32</v>
      </c>
      <c r="AY670">
        <f t="shared" si="1034"/>
        <v>-2</v>
      </c>
      <c r="AZ670">
        <f t="shared" si="1035"/>
        <v>-5.8823529411764719E-2</v>
      </c>
      <c r="BA670" s="20">
        <f t="shared" si="1036"/>
        <v>8.0523402113739309</v>
      </c>
      <c r="BB670" s="30">
        <f t="shared" si="1037"/>
        <v>6.2450966233543195E-5</v>
      </c>
      <c r="BC670" s="16">
        <f>+Pagina_Inicial[[#This Row],[Aislamiento Domiciliario]]+Pagina_Inicial[[#This Row],[Aislamiento en Hoteles]]+Pagina_Inicial[[#This Row],[Hospitalizados en Sala]]+Pagina_Inicial[[#This Row],[Hospitalizados en UCI]]</f>
        <v>26157</v>
      </c>
      <c r="BD670" s="16">
        <f t="shared" si="1038"/>
        <v>3805</v>
      </c>
      <c r="BE670" s="30">
        <f t="shared" si="1039"/>
        <v>0.17023085182533992</v>
      </c>
      <c r="BF670" s="20">
        <f t="shared" si="1040"/>
        <v>6582.0332159033715</v>
      </c>
      <c r="BG670" s="20">
        <f t="shared" si="1041"/>
        <v>5.104781011783717E-2</v>
      </c>
      <c r="BH670" s="26">
        <v>94674</v>
      </c>
      <c r="BI670">
        <f t="shared" si="1042"/>
        <v>745</v>
      </c>
      <c r="BJ670" s="4">
        <v>194469</v>
      </c>
      <c r="BK670">
        <f t="shared" si="1043"/>
        <v>2030</v>
      </c>
      <c r="BL670" s="4">
        <v>144547</v>
      </c>
      <c r="BM670">
        <f t="shared" si="1044"/>
        <v>1332</v>
      </c>
      <c r="BN670" s="4">
        <v>55997</v>
      </c>
      <c r="BO670">
        <f t="shared" si="1045"/>
        <v>451</v>
      </c>
      <c r="BP670" s="4">
        <v>22715</v>
      </c>
      <c r="BQ670">
        <f t="shared" si="1046"/>
        <v>65</v>
      </c>
      <c r="BR670" s="8">
        <v>35</v>
      </c>
      <c r="BS670" s="15">
        <f t="shared" si="1047"/>
        <v>0</v>
      </c>
      <c r="BT670" s="8">
        <v>338</v>
      </c>
      <c r="BU670" s="15">
        <f t="shared" si="1048"/>
        <v>0</v>
      </c>
      <c r="BV670" s="8">
        <v>1563</v>
      </c>
      <c r="BW670" s="15">
        <f t="shared" si="1049"/>
        <v>0</v>
      </c>
      <c r="BX670" s="8">
        <v>3497</v>
      </c>
      <c r="BY670" s="15">
        <f t="shared" si="1050"/>
        <v>2</v>
      </c>
      <c r="BZ670" s="13">
        <v>2016</v>
      </c>
      <c r="CA670" s="16">
        <f t="shared" si="1051"/>
        <v>2</v>
      </c>
    </row>
    <row r="671" spans="1:79" x14ac:dyDescent="0.25">
      <c r="A671" s="1">
        <v>44568</v>
      </c>
      <c r="B671" s="224">
        <v>44569</v>
      </c>
      <c r="C671" s="4">
        <v>517445</v>
      </c>
      <c r="D671">
        <f t="shared" si="997"/>
        <v>5043</v>
      </c>
      <c r="E671" s="4">
        <v>7453</v>
      </c>
      <c r="F671">
        <f t="shared" si="1053"/>
        <v>4</v>
      </c>
      <c r="G671" s="4">
        <v>479707</v>
      </c>
      <c r="H671">
        <f t="shared" si="999"/>
        <v>911</v>
      </c>
      <c r="I671">
        <f t="shared" si="1000"/>
        <v>30285</v>
      </c>
      <c r="J671">
        <f t="shared" si="1052"/>
        <v>4128</v>
      </c>
      <c r="K671">
        <f t="shared" si="1002"/>
        <v>1.4403463169998744E-2</v>
      </c>
      <c r="L671">
        <f t="shared" si="1003"/>
        <v>0.92706857733672177</v>
      </c>
      <c r="M671">
        <f t="shared" si="1004"/>
        <v>5.8527959493279477E-2</v>
      </c>
      <c r="N671" s="224">
        <f t="shared" si="1005"/>
        <v>9.7459633390988409E-3</v>
      </c>
      <c r="O671">
        <f t="shared" si="1006"/>
        <v>5.3669663222863275E-4</v>
      </c>
      <c r="P671">
        <f t="shared" si="1007"/>
        <v>1.8990758942437781E-3</v>
      </c>
      <c r="Q671">
        <f t="shared" si="1008"/>
        <v>0.13630510153541356</v>
      </c>
      <c r="R671" s="224">
        <f t="shared" si="1009"/>
        <v>130207.59939607448</v>
      </c>
      <c r="S671" s="224">
        <f t="shared" si="1010"/>
        <v>1875.4403623553094</v>
      </c>
      <c r="T671" s="224">
        <f t="shared" si="1011"/>
        <v>120711.37393054857</v>
      </c>
      <c r="U671" s="224">
        <f t="shared" si="1012"/>
        <v>7620.7851031706086</v>
      </c>
      <c r="V671" s="4">
        <v>4628693</v>
      </c>
      <c r="W671">
        <f t="shared" si="1013"/>
        <v>24475</v>
      </c>
      <c r="X671" s="224">
        <f t="shared" si="1014"/>
        <v>3009</v>
      </c>
      <c r="Y671" s="20">
        <f t="shared" si="1015"/>
        <v>1164744.0865626573</v>
      </c>
      <c r="Z671" s="4">
        <v>4107699</v>
      </c>
      <c r="AA671" s="224">
        <f t="shared" si="1016"/>
        <v>19432</v>
      </c>
      <c r="AB671" s="17">
        <f t="shared" si="1017"/>
        <v>0.88744252427197046</v>
      </c>
      <c r="AC671" s="16">
        <f t="shared" si="1018"/>
        <v>2589</v>
      </c>
      <c r="AD671">
        <f t="shared" si="1019"/>
        <v>520994</v>
      </c>
      <c r="AE671">
        <f t="shared" si="1020"/>
        <v>5043</v>
      </c>
      <c r="AF671" s="17">
        <f t="shared" si="1021"/>
        <v>0.11255747572802949</v>
      </c>
      <c r="AG671" s="16">
        <f t="shared" si="1022"/>
        <v>420</v>
      </c>
      <c r="AH671" s="20">
        <f t="shared" si="1023"/>
        <v>0.20604698672114402</v>
      </c>
      <c r="AI671" s="20">
        <f t="shared" si="1024"/>
        <v>131100.65425264215</v>
      </c>
      <c r="AJ671" s="4">
        <v>29583</v>
      </c>
      <c r="AK671" s="224">
        <f t="shared" si="1025"/>
        <v>3962</v>
      </c>
      <c r="AL671" s="224">
        <f t="shared" si="1026"/>
        <v>0.15463877288162053</v>
      </c>
      <c r="AM671" s="20">
        <f t="shared" si="1027"/>
        <v>7444.1368897835928</v>
      </c>
      <c r="AN671" s="20">
        <f t="shared" si="1028"/>
        <v>5.7171293567432287E-2</v>
      </c>
      <c r="AO671" s="4">
        <v>381</v>
      </c>
      <c r="AP671">
        <f t="shared" si="1001"/>
        <v>97</v>
      </c>
      <c r="AQ671">
        <f t="shared" si="996"/>
        <v>0.34154929577464799</v>
      </c>
      <c r="AR671" s="20">
        <f t="shared" si="1029"/>
        <v>95.873175641670855</v>
      </c>
      <c r="AS671" s="4">
        <v>285</v>
      </c>
      <c r="AT671" s="224">
        <f t="shared" si="1030"/>
        <v>65</v>
      </c>
      <c r="AU671" s="224">
        <f t="shared" si="1031"/>
        <v>0.29545454545454541</v>
      </c>
      <c r="AV671" s="20">
        <f t="shared" si="1032"/>
        <v>71.716155007549062</v>
      </c>
      <c r="AW671" s="30">
        <f t="shared" si="1033"/>
        <v>5.5078317502343249E-4</v>
      </c>
      <c r="AX671" s="4">
        <v>36</v>
      </c>
      <c r="AY671">
        <f t="shared" si="1034"/>
        <v>4</v>
      </c>
      <c r="AZ671" s="224">
        <f t="shared" si="1035"/>
        <v>0.125</v>
      </c>
      <c r="BA671" s="20">
        <f t="shared" si="1036"/>
        <v>9.0588827377956722</v>
      </c>
      <c r="BB671" s="30">
        <f t="shared" si="1037"/>
        <v>6.9572611581907259E-5</v>
      </c>
      <c r="BC671" s="16">
        <f>+Pagina_Inicial[[#This Row],[Aislamiento Domiciliario]]+Pagina_Inicial[[#This Row],[Aislamiento en Hoteles]]+Pagina_Inicial[[#This Row],[Hospitalizados en Sala]]+Pagina_Inicial[[#This Row],[Hospitalizados en UCI]]</f>
        <v>30285</v>
      </c>
      <c r="BD671" s="16">
        <f t="shared" si="1038"/>
        <v>4128</v>
      </c>
      <c r="BE671" s="30">
        <f t="shared" si="1039"/>
        <v>0.15781626333295096</v>
      </c>
      <c r="BF671" s="20">
        <f t="shared" si="1040"/>
        <v>7620.7851031706086</v>
      </c>
      <c r="BG671" s="20">
        <f t="shared" si="1041"/>
        <v>5.8527959493279477E-2</v>
      </c>
      <c r="BH671" s="225">
        <v>95493</v>
      </c>
      <c r="BI671" s="226">
        <f t="shared" si="1042"/>
        <v>819</v>
      </c>
      <c r="BJ671" s="227">
        <v>196706</v>
      </c>
      <c r="BK671" s="226">
        <f t="shared" si="1043"/>
        <v>2237</v>
      </c>
      <c r="BL671" s="227">
        <v>145989</v>
      </c>
      <c r="BM671" s="226">
        <f t="shared" si="1044"/>
        <v>1442</v>
      </c>
      <c r="BN671" s="227">
        <v>56467</v>
      </c>
      <c r="BO671" s="226">
        <f t="shared" si="1045"/>
        <v>470</v>
      </c>
      <c r="BP671" s="227">
        <v>22790</v>
      </c>
      <c r="BQ671" s="226">
        <f t="shared" si="1046"/>
        <v>75</v>
      </c>
      <c r="BR671" s="8">
        <v>35</v>
      </c>
      <c r="BS671" s="228">
        <f t="shared" si="1047"/>
        <v>0</v>
      </c>
      <c r="BT671" s="8">
        <v>338</v>
      </c>
      <c r="BU671" s="228">
        <f t="shared" si="1048"/>
        <v>0</v>
      </c>
      <c r="BV671" s="8">
        <v>1566</v>
      </c>
      <c r="BW671" s="228">
        <f t="shared" si="1049"/>
        <v>3</v>
      </c>
      <c r="BX671" s="8">
        <v>3497</v>
      </c>
      <c r="BY671" s="228">
        <f t="shared" si="1050"/>
        <v>0</v>
      </c>
      <c r="BZ671" s="13">
        <v>2017</v>
      </c>
      <c r="CA671" s="229">
        <f t="shared" si="1051"/>
        <v>1</v>
      </c>
    </row>
    <row r="672" spans="1:79" x14ac:dyDescent="0.25">
      <c r="A672" s="1">
        <v>44569</v>
      </c>
      <c r="B672" s="224">
        <v>44670</v>
      </c>
      <c r="C672" s="4">
        <v>522249</v>
      </c>
      <c r="D672">
        <f t="shared" si="997"/>
        <v>4804</v>
      </c>
      <c r="E672" s="4">
        <v>7458</v>
      </c>
      <c r="F672">
        <f t="shared" si="1053"/>
        <v>5</v>
      </c>
      <c r="G672" s="4">
        <v>480613</v>
      </c>
      <c r="H672">
        <f t="shared" si="999"/>
        <v>906</v>
      </c>
      <c r="I672">
        <f t="shared" si="1000"/>
        <v>34178</v>
      </c>
      <c r="J672">
        <f t="shared" si="1052"/>
        <v>3893</v>
      </c>
      <c r="K672">
        <f t="shared" si="1002"/>
        <v>1.4280544338045644E-2</v>
      </c>
      <c r="L672">
        <f t="shared" si="1003"/>
        <v>0.92027557735869292</v>
      </c>
      <c r="M672">
        <f t="shared" si="1004"/>
        <v>6.5443878303261468E-2</v>
      </c>
      <c r="N672" s="224">
        <f t="shared" si="1005"/>
        <v>9.1986772593150006E-3</v>
      </c>
      <c r="O672">
        <f t="shared" si="1006"/>
        <v>6.7042102440332532E-4</v>
      </c>
      <c r="P672">
        <f t="shared" si="1007"/>
        <v>1.8850925796846942E-3</v>
      </c>
      <c r="Q672">
        <f t="shared" si="1008"/>
        <v>0.11390368073029435</v>
      </c>
      <c r="R672" s="224">
        <f t="shared" si="1009"/>
        <v>131416.45697030699</v>
      </c>
      <c r="S672" s="224">
        <f t="shared" si="1010"/>
        <v>1876.6985405133366</v>
      </c>
      <c r="T672" s="224">
        <f t="shared" si="1011"/>
        <v>120939.35581278309</v>
      </c>
      <c r="U672" s="224">
        <f t="shared" si="1012"/>
        <v>8600.4026170105681</v>
      </c>
      <c r="V672" s="4">
        <v>4652482</v>
      </c>
      <c r="W672">
        <f t="shared" si="1013"/>
        <v>23789</v>
      </c>
      <c r="X672" s="224">
        <f t="shared" si="1014"/>
        <v>-686</v>
      </c>
      <c r="Y672" s="20">
        <f t="shared" si="1015"/>
        <v>1170730.246602919</v>
      </c>
      <c r="Z672" s="4">
        <v>4126684</v>
      </c>
      <c r="AA672" s="224">
        <f t="shared" si="1016"/>
        <v>18985</v>
      </c>
      <c r="AB672" s="17">
        <f t="shared" si="1017"/>
        <v>0.88698548430708601</v>
      </c>
      <c r="AC672" s="16">
        <f t="shared" si="1018"/>
        <v>-447</v>
      </c>
      <c r="AD672">
        <f t="shared" si="1019"/>
        <v>525798</v>
      </c>
      <c r="AE672">
        <f t="shared" si="1020"/>
        <v>4804</v>
      </c>
      <c r="AF672" s="17">
        <f t="shared" si="1021"/>
        <v>0.11301451569291401</v>
      </c>
      <c r="AG672" s="16">
        <f t="shared" si="1022"/>
        <v>-239</v>
      </c>
      <c r="AH672" s="20">
        <f t="shared" si="1023"/>
        <v>0.20194207406784648</v>
      </c>
      <c r="AI672" s="20">
        <f t="shared" si="1024"/>
        <v>132309.51182687469</v>
      </c>
      <c r="AJ672" s="4">
        <v>33426</v>
      </c>
      <c r="AK672" s="224">
        <f t="shared" si="1025"/>
        <v>3843</v>
      </c>
      <c r="AL672" s="224">
        <f t="shared" si="1026"/>
        <v>0.12990568907818689</v>
      </c>
      <c r="AM672" s="20">
        <f t="shared" si="1027"/>
        <v>8411.1726220432811</v>
      </c>
      <c r="AN672" s="20">
        <f t="shared" si="1028"/>
        <v>6.4003952137773365E-2</v>
      </c>
      <c r="AO672" s="4">
        <v>409</v>
      </c>
      <c r="AP672">
        <f t="shared" si="1001"/>
        <v>28</v>
      </c>
      <c r="AQ672">
        <f t="shared" si="996"/>
        <v>7.3490813648293907E-2</v>
      </c>
      <c r="AR672" s="20">
        <f t="shared" si="1029"/>
        <v>102.91897332662305</v>
      </c>
      <c r="AS672" s="4">
        <v>303</v>
      </c>
      <c r="AT672" s="224">
        <f t="shared" si="1030"/>
        <v>18</v>
      </c>
      <c r="AU672" s="224">
        <f t="shared" si="1031"/>
        <v>6.315789473684208E-2</v>
      </c>
      <c r="AV672" s="20">
        <f t="shared" si="1032"/>
        <v>76.245596376446898</v>
      </c>
      <c r="AW672" s="30">
        <f t="shared" si="1033"/>
        <v>5.8018301614746993E-4</v>
      </c>
      <c r="AX672" s="4">
        <v>40</v>
      </c>
      <c r="AY672">
        <f t="shared" si="1034"/>
        <v>4</v>
      </c>
      <c r="AZ672" s="224">
        <f t="shared" si="1035"/>
        <v>0.11111111111111116</v>
      </c>
      <c r="BA672" s="20">
        <f t="shared" si="1036"/>
        <v>10.065425264217412</v>
      </c>
      <c r="BB672" s="30">
        <f t="shared" si="1037"/>
        <v>7.6591817313197345E-5</v>
      </c>
      <c r="BC672" s="16">
        <f>+Pagina_Inicial[[#This Row],[Aislamiento Domiciliario]]+Pagina_Inicial[[#This Row],[Aislamiento en Hoteles]]+Pagina_Inicial[[#This Row],[Hospitalizados en Sala]]+Pagina_Inicial[[#This Row],[Hospitalizados en UCI]]</f>
        <v>34178</v>
      </c>
      <c r="BD672" s="16">
        <f t="shared" si="1038"/>
        <v>3893</v>
      </c>
      <c r="BE672" s="30">
        <f t="shared" si="1039"/>
        <v>0.12854548456331516</v>
      </c>
      <c r="BF672" s="20">
        <f t="shared" si="1040"/>
        <v>8600.4026170105681</v>
      </c>
      <c r="BG672" s="20">
        <f t="shared" si="1041"/>
        <v>6.5443878303261468E-2</v>
      </c>
      <c r="BH672" s="225">
        <v>96310</v>
      </c>
      <c r="BI672" s="226">
        <f t="shared" si="1042"/>
        <v>817</v>
      </c>
      <c r="BJ672" s="227">
        <v>198735</v>
      </c>
      <c r="BK672" s="226">
        <f t="shared" si="1043"/>
        <v>2029</v>
      </c>
      <c r="BL672" s="227">
        <v>147368</v>
      </c>
      <c r="BM672" s="226">
        <f t="shared" si="1044"/>
        <v>1379</v>
      </c>
      <c r="BN672" s="227">
        <v>56962</v>
      </c>
      <c r="BO672" s="226">
        <f t="shared" si="1045"/>
        <v>495</v>
      </c>
      <c r="BP672" s="227">
        <v>22874</v>
      </c>
      <c r="BQ672" s="226">
        <f t="shared" si="1046"/>
        <v>84</v>
      </c>
      <c r="BR672" s="8">
        <v>35</v>
      </c>
      <c r="BS672" s="228">
        <f t="shared" si="1047"/>
        <v>0</v>
      </c>
      <c r="BT672" s="8">
        <v>338</v>
      </c>
      <c r="BU672" s="228">
        <f t="shared" si="1048"/>
        <v>0</v>
      </c>
      <c r="BV672" s="8">
        <v>1567</v>
      </c>
      <c r="BW672" s="228">
        <f t="shared" si="1049"/>
        <v>1</v>
      </c>
      <c r="BX672" s="8">
        <v>3498</v>
      </c>
      <c r="BY672" s="228">
        <f t="shared" si="1050"/>
        <v>1</v>
      </c>
      <c r="BZ672" s="13">
        <v>2020</v>
      </c>
      <c r="CA672" s="229">
        <f t="shared" si="1051"/>
        <v>3</v>
      </c>
    </row>
  </sheetData>
  <conditionalFormatting sqref="B1:B1048576">
    <cfRule type="duplicateValues" dxfId="745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ZB15"/>
  <sheetViews>
    <sheetView workbookViewId="0">
      <pane xSplit="1" topLeftCell="YQ1" activePane="topRight" state="frozen"/>
      <selection activeCell="A2" sqref="A2"/>
      <selection pane="topRight" activeCell="A2" sqref="A2"/>
    </sheetView>
  </sheetViews>
  <sheetFormatPr baseColWidth="10" defaultColWidth="11.42578125" defaultRowHeight="15" x14ac:dyDescent="0.25"/>
  <cols>
    <col min="1" max="1" width="20.5703125" bestFit="1" customWidth="1"/>
  </cols>
  <sheetData>
    <row r="1" spans="1:678" x14ac:dyDescent="0.25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  <c r="XZ1" s="1">
        <v>44547</v>
      </c>
      <c r="YA1" s="1">
        <v>44548</v>
      </c>
      <c r="YB1" s="1">
        <v>44549</v>
      </c>
      <c r="YC1" s="1">
        <v>44550</v>
      </c>
      <c r="YD1" s="1">
        <v>44551</v>
      </c>
      <c r="YE1" s="1">
        <v>44552</v>
      </c>
      <c r="YF1" s="1">
        <v>44553</v>
      </c>
      <c r="YG1" s="1">
        <v>44554</v>
      </c>
      <c r="YH1" s="1">
        <v>44555</v>
      </c>
      <c r="YI1" s="1">
        <v>44556</v>
      </c>
      <c r="YJ1" s="1">
        <v>44557</v>
      </c>
      <c r="YK1" s="1">
        <v>44558</v>
      </c>
      <c r="YL1" s="1">
        <v>44559</v>
      </c>
      <c r="YM1" s="1">
        <v>44560</v>
      </c>
      <c r="YN1" s="1">
        <v>44561</v>
      </c>
      <c r="YO1" s="1">
        <v>44562</v>
      </c>
      <c r="YP1" s="1">
        <v>44563</v>
      </c>
      <c r="YQ1" s="1">
        <v>44564</v>
      </c>
      <c r="YR1" s="1">
        <v>44565</v>
      </c>
      <c r="YS1" s="1">
        <v>44566</v>
      </c>
      <c r="YT1" s="1">
        <v>44567</v>
      </c>
      <c r="YU1" s="1">
        <v>44568</v>
      </c>
      <c r="YV1" s="1">
        <v>44569</v>
      </c>
      <c r="YW1" s="1">
        <v>44570</v>
      </c>
      <c r="YX1" s="1">
        <v>44571</v>
      </c>
      <c r="YY1" s="1">
        <v>44572</v>
      </c>
      <c r="YZ1" s="1">
        <v>44573</v>
      </c>
      <c r="ZA1" s="1">
        <v>44574</v>
      </c>
      <c r="ZB1" s="1">
        <v>44575</v>
      </c>
    </row>
    <row r="2" spans="1:678" x14ac:dyDescent="0.25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  <c r="XZ2" s="104" t="s">
        <v>728</v>
      </c>
      <c r="YA2" s="104" t="s">
        <v>729</v>
      </c>
      <c r="YB2" s="104" t="s">
        <v>730</v>
      </c>
      <c r="YC2" s="104" t="s">
        <v>731</v>
      </c>
      <c r="YD2" s="104" t="s">
        <v>732</v>
      </c>
      <c r="YE2" s="104" t="s">
        <v>733</v>
      </c>
      <c r="YF2" s="104" t="s">
        <v>734</v>
      </c>
      <c r="YG2" s="104" t="s">
        <v>735</v>
      </c>
      <c r="YH2" s="104" t="s">
        <v>736</v>
      </c>
      <c r="YI2" s="104" t="s">
        <v>737</v>
      </c>
      <c r="YJ2" s="104" t="s">
        <v>738</v>
      </c>
      <c r="YK2" s="104" t="s">
        <v>739</v>
      </c>
      <c r="YL2" s="104" t="s">
        <v>740</v>
      </c>
      <c r="YM2" s="104" t="s">
        <v>741</v>
      </c>
      <c r="YN2" s="104" t="s">
        <v>742</v>
      </c>
      <c r="YO2" s="104" t="s">
        <v>743</v>
      </c>
      <c r="YP2" s="104" t="s">
        <v>744</v>
      </c>
      <c r="YQ2" s="104" t="s">
        <v>745</v>
      </c>
      <c r="YR2" s="104" t="s">
        <v>746</v>
      </c>
      <c r="YS2" s="104" t="s">
        <v>747</v>
      </c>
      <c r="YT2" s="104" t="s">
        <v>748</v>
      </c>
      <c r="YU2" s="104" t="s">
        <v>749</v>
      </c>
      <c r="YV2" s="104" t="s">
        <v>750</v>
      </c>
      <c r="YW2" s="104" t="s">
        <v>751</v>
      </c>
      <c r="YX2" s="104" t="s">
        <v>752</v>
      </c>
      <c r="YY2" s="104" t="s">
        <v>753</v>
      </c>
      <c r="YZ2" s="104" t="s">
        <v>754</v>
      </c>
      <c r="ZA2" s="104" t="s">
        <v>755</v>
      </c>
      <c r="ZB2" s="104" t="s">
        <v>756</v>
      </c>
    </row>
    <row r="3" spans="1:678" x14ac:dyDescent="0.25">
      <c r="A3" t="s">
        <v>757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>
        <v>9132</v>
      </c>
      <c r="XV3">
        <v>9136</v>
      </c>
      <c r="XW3">
        <v>9137</v>
      </c>
      <c r="XX3">
        <v>9140</v>
      </c>
      <c r="XY3">
        <v>9142</v>
      </c>
      <c r="XZ3">
        <v>9144</v>
      </c>
      <c r="YA3">
        <v>9140</v>
      </c>
      <c r="YB3">
        <v>9147</v>
      </c>
      <c r="YC3">
        <v>9150</v>
      </c>
      <c r="YD3">
        <v>9156</v>
      </c>
      <c r="YE3">
        <v>9159</v>
      </c>
      <c r="YF3">
        <v>9163</v>
      </c>
      <c r="YG3">
        <v>9163</v>
      </c>
      <c r="YH3">
        <v>9175</v>
      </c>
      <c r="YI3">
        <v>9180</v>
      </c>
      <c r="YJ3">
        <v>9187</v>
      </c>
      <c r="YK3">
        <v>9201</v>
      </c>
      <c r="YL3">
        <v>9201</v>
      </c>
      <c r="YM3">
        <v>9209</v>
      </c>
      <c r="YN3">
        <v>9220</v>
      </c>
      <c r="YO3">
        <v>9231</v>
      </c>
      <c r="YP3">
        <v>9246</v>
      </c>
      <c r="YQ3">
        <v>9258</v>
      </c>
      <c r="YR3">
        <v>9295</v>
      </c>
      <c r="YS3">
        <v>9370</v>
      </c>
      <c r="YT3">
        <v>9446</v>
      </c>
      <c r="YU3">
        <v>9589</v>
      </c>
    </row>
    <row r="4" spans="1:678" x14ac:dyDescent="0.25">
      <c r="A4" t="s">
        <v>758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>
        <v>4186</v>
      </c>
      <c r="XV4">
        <v>4186</v>
      </c>
      <c r="XW4">
        <v>4188</v>
      </c>
      <c r="XX4">
        <v>4190</v>
      </c>
      <c r="XY4">
        <v>4190</v>
      </c>
      <c r="XZ4">
        <v>4190</v>
      </c>
      <c r="YA4">
        <v>4190</v>
      </c>
      <c r="YB4">
        <v>4190</v>
      </c>
      <c r="YC4">
        <v>4190</v>
      </c>
      <c r="YD4">
        <v>4190</v>
      </c>
      <c r="YE4">
        <v>4190</v>
      </c>
      <c r="YF4">
        <v>4190</v>
      </c>
      <c r="YG4">
        <v>4190</v>
      </c>
      <c r="YH4">
        <v>4191</v>
      </c>
      <c r="YI4">
        <v>4191</v>
      </c>
      <c r="YJ4">
        <v>4192</v>
      </c>
      <c r="YK4">
        <v>4192</v>
      </c>
      <c r="YL4">
        <v>4192</v>
      </c>
      <c r="YM4">
        <v>4193</v>
      </c>
      <c r="YN4">
        <v>4194</v>
      </c>
      <c r="YO4">
        <v>4195</v>
      </c>
      <c r="YP4">
        <v>4196</v>
      </c>
      <c r="YQ4">
        <v>4197</v>
      </c>
      <c r="YR4">
        <v>4199</v>
      </c>
      <c r="YS4">
        <v>4201</v>
      </c>
      <c r="YT4">
        <v>4207</v>
      </c>
      <c r="YU4">
        <v>4210</v>
      </c>
    </row>
    <row r="5" spans="1:678" x14ac:dyDescent="0.25">
      <c r="A5" t="s">
        <v>759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>
        <v>26306</v>
      </c>
      <c r="XV5">
        <v>26313</v>
      </c>
      <c r="XW5">
        <v>26330</v>
      </c>
      <c r="XX5">
        <v>26340</v>
      </c>
      <c r="XY5">
        <v>26352</v>
      </c>
      <c r="XZ5">
        <v>26372</v>
      </c>
      <c r="YA5">
        <v>26349</v>
      </c>
      <c r="YB5">
        <v>26394</v>
      </c>
      <c r="YC5">
        <v>26401</v>
      </c>
      <c r="YD5">
        <v>26414</v>
      </c>
      <c r="YE5">
        <v>26439</v>
      </c>
      <c r="YF5">
        <v>26463</v>
      </c>
      <c r="YG5">
        <v>26463</v>
      </c>
      <c r="YH5">
        <v>26503</v>
      </c>
      <c r="YI5">
        <v>26515</v>
      </c>
      <c r="YJ5">
        <v>26551</v>
      </c>
      <c r="YK5">
        <v>26582</v>
      </c>
      <c r="YL5">
        <v>26582</v>
      </c>
      <c r="YM5">
        <v>26619</v>
      </c>
      <c r="YN5">
        <v>26656</v>
      </c>
      <c r="YO5">
        <v>26705</v>
      </c>
      <c r="YP5">
        <v>26725</v>
      </c>
      <c r="YQ5">
        <v>26746</v>
      </c>
      <c r="YR5">
        <v>26816</v>
      </c>
      <c r="YS5">
        <v>26926</v>
      </c>
      <c r="YT5">
        <v>27068</v>
      </c>
      <c r="YU5">
        <v>27198</v>
      </c>
    </row>
    <row r="6" spans="1:678" x14ac:dyDescent="0.25">
      <c r="A6" t="s">
        <v>760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>
        <v>84842</v>
      </c>
      <c r="XV6">
        <v>84887</v>
      </c>
      <c r="XW6">
        <v>84933</v>
      </c>
      <c r="XX6">
        <v>84988</v>
      </c>
      <c r="XY6">
        <v>85049</v>
      </c>
      <c r="XZ6">
        <v>85105</v>
      </c>
      <c r="YA6">
        <v>84988</v>
      </c>
      <c r="YB6">
        <v>85189</v>
      </c>
      <c r="YC6">
        <v>85218</v>
      </c>
      <c r="YD6">
        <v>85254</v>
      </c>
      <c r="YE6">
        <v>85321</v>
      </c>
      <c r="YF6">
        <v>85390</v>
      </c>
      <c r="YG6">
        <v>85390</v>
      </c>
      <c r="YH6">
        <v>85534</v>
      </c>
      <c r="YI6">
        <v>85858</v>
      </c>
      <c r="YJ6">
        <v>85751</v>
      </c>
      <c r="YK6">
        <v>85899</v>
      </c>
      <c r="YL6">
        <v>85899</v>
      </c>
      <c r="YM6">
        <v>86175</v>
      </c>
      <c r="YN6">
        <v>86411</v>
      </c>
      <c r="YO6">
        <v>86636</v>
      </c>
      <c r="YP6">
        <v>86745</v>
      </c>
      <c r="YQ6">
        <v>86926</v>
      </c>
      <c r="YR6">
        <v>87290</v>
      </c>
      <c r="YS6">
        <v>87824</v>
      </c>
      <c r="YT6">
        <v>88399</v>
      </c>
      <c r="YU6">
        <v>89060</v>
      </c>
    </row>
    <row r="7" spans="1:678" x14ac:dyDescent="0.25">
      <c r="A7" t="s">
        <v>761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>
        <v>2811</v>
      </c>
      <c r="XV7">
        <v>2811</v>
      </c>
      <c r="XW7">
        <v>2811</v>
      </c>
      <c r="XX7">
        <v>2811</v>
      </c>
      <c r="XY7">
        <v>2811</v>
      </c>
      <c r="XZ7">
        <v>2812</v>
      </c>
      <c r="YA7">
        <v>2811</v>
      </c>
      <c r="YB7">
        <v>2820</v>
      </c>
      <c r="YC7">
        <v>2820</v>
      </c>
      <c r="YD7">
        <v>2821</v>
      </c>
      <c r="YE7">
        <v>2823</v>
      </c>
      <c r="YF7">
        <v>2823</v>
      </c>
      <c r="YG7">
        <v>2823</v>
      </c>
      <c r="YH7">
        <v>2823</v>
      </c>
      <c r="YI7">
        <v>2823</v>
      </c>
      <c r="YJ7">
        <v>2823</v>
      </c>
      <c r="YK7">
        <v>2823</v>
      </c>
      <c r="YL7">
        <v>2823</v>
      </c>
      <c r="YM7">
        <v>2826</v>
      </c>
      <c r="YN7">
        <v>2826</v>
      </c>
      <c r="YO7">
        <v>2826</v>
      </c>
      <c r="YP7">
        <v>2826</v>
      </c>
      <c r="YQ7">
        <v>2826</v>
      </c>
      <c r="YR7">
        <v>2828</v>
      </c>
      <c r="YS7">
        <v>2828</v>
      </c>
      <c r="YT7">
        <v>2829</v>
      </c>
      <c r="YU7">
        <v>2831</v>
      </c>
    </row>
    <row r="8" spans="1:678" x14ac:dyDescent="0.25">
      <c r="A8" t="s">
        <v>762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>
        <v>8218</v>
      </c>
      <c r="XV8">
        <v>8218</v>
      </c>
      <c r="XW8">
        <v>8219</v>
      </c>
      <c r="XX8">
        <v>8220</v>
      </c>
      <c r="XY8">
        <v>8222</v>
      </c>
      <c r="XZ8">
        <v>8222</v>
      </c>
      <c r="YA8">
        <v>8220</v>
      </c>
      <c r="YB8">
        <v>8224</v>
      </c>
      <c r="YC8">
        <v>8225</v>
      </c>
      <c r="YD8">
        <v>8228</v>
      </c>
      <c r="YE8">
        <v>8228</v>
      </c>
      <c r="YF8">
        <v>8232</v>
      </c>
      <c r="YG8">
        <v>8232</v>
      </c>
      <c r="YH8">
        <v>8233</v>
      </c>
      <c r="YI8">
        <v>8235</v>
      </c>
      <c r="YJ8">
        <v>8238</v>
      </c>
      <c r="YK8">
        <v>8239</v>
      </c>
      <c r="YL8">
        <v>8239</v>
      </c>
      <c r="YM8">
        <v>8246</v>
      </c>
      <c r="YN8">
        <v>8252</v>
      </c>
      <c r="YO8">
        <v>8252</v>
      </c>
      <c r="YP8">
        <v>8270</v>
      </c>
      <c r="YQ8">
        <v>8272</v>
      </c>
      <c r="YR8">
        <v>8287</v>
      </c>
      <c r="YS8">
        <v>8288</v>
      </c>
      <c r="YT8">
        <v>8314</v>
      </c>
      <c r="YU8">
        <v>8325</v>
      </c>
    </row>
    <row r="9" spans="1:678" x14ac:dyDescent="0.25">
      <c r="A9" t="s">
        <v>763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>
        <v>206002</v>
      </c>
      <c r="XV9">
        <v>206092</v>
      </c>
      <c r="XW9">
        <v>206237</v>
      </c>
      <c r="XX9">
        <v>206391</v>
      </c>
      <c r="XY9">
        <v>206281</v>
      </c>
      <c r="XZ9">
        <v>206682</v>
      </c>
      <c r="YA9">
        <v>206391</v>
      </c>
      <c r="YB9">
        <v>206901</v>
      </c>
      <c r="YC9">
        <v>206969</v>
      </c>
      <c r="YD9">
        <v>807177</v>
      </c>
      <c r="YE9">
        <v>207453</v>
      </c>
      <c r="YF9">
        <v>207797</v>
      </c>
      <c r="YG9">
        <v>207797</v>
      </c>
      <c r="YH9">
        <v>208669</v>
      </c>
      <c r="YI9">
        <v>208930</v>
      </c>
      <c r="YJ9">
        <v>209951</v>
      </c>
      <c r="YK9">
        <v>210585</v>
      </c>
      <c r="YL9">
        <v>210585</v>
      </c>
      <c r="YM9">
        <v>212271</v>
      </c>
      <c r="YN9">
        <v>213543</v>
      </c>
      <c r="YO9">
        <v>214568</v>
      </c>
      <c r="YP9">
        <v>215083</v>
      </c>
      <c r="YQ9">
        <v>215798</v>
      </c>
      <c r="YR9">
        <v>217589</v>
      </c>
      <c r="YS9">
        <v>220195</v>
      </c>
      <c r="YT9">
        <v>222557</v>
      </c>
      <c r="YU9">
        <v>225157</v>
      </c>
    </row>
    <row r="10" spans="1:678" x14ac:dyDescent="0.25">
      <c r="A10" t="s">
        <v>764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>
        <v>26204</v>
      </c>
      <c r="XV10">
        <v>26218</v>
      </c>
      <c r="XW10">
        <v>26223</v>
      </c>
      <c r="XX10">
        <v>26253</v>
      </c>
      <c r="XY10">
        <v>26281</v>
      </c>
      <c r="XZ10">
        <v>26317</v>
      </c>
      <c r="YA10">
        <v>26253</v>
      </c>
      <c r="YB10">
        <v>26379</v>
      </c>
      <c r="YC10">
        <v>26414</v>
      </c>
      <c r="YD10">
        <v>26431</v>
      </c>
      <c r="YE10">
        <v>26476</v>
      </c>
      <c r="YF10">
        <v>26502</v>
      </c>
      <c r="YG10">
        <v>26502</v>
      </c>
      <c r="YH10">
        <v>26609</v>
      </c>
      <c r="YI10">
        <v>26631</v>
      </c>
      <c r="YJ10">
        <v>26748</v>
      </c>
      <c r="YK10">
        <v>26822</v>
      </c>
      <c r="YL10">
        <v>26822</v>
      </c>
      <c r="YM10">
        <v>26920</v>
      </c>
      <c r="YN10">
        <v>27071</v>
      </c>
      <c r="YO10">
        <v>27145</v>
      </c>
      <c r="YP10">
        <v>23174</v>
      </c>
      <c r="YQ10">
        <v>27269</v>
      </c>
      <c r="YR10">
        <v>27474</v>
      </c>
      <c r="YS10">
        <v>27643</v>
      </c>
      <c r="YT10">
        <v>27925</v>
      </c>
      <c r="YU10">
        <v>28171</v>
      </c>
    </row>
    <row r="11" spans="1:678" x14ac:dyDescent="0.25">
      <c r="A11" t="s">
        <v>765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>
        <v>14325</v>
      </c>
      <c r="XV11">
        <v>14364</v>
      </c>
      <c r="XW11">
        <v>14392</v>
      </c>
      <c r="XX11">
        <v>14436</v>
      </c>
      <c r="XY11">
        <v>14491</v>
      </c>
      <c r="XZ11">
        <v>14550</v>
      </c>
      <c r="YA11">
        <v>14436</v>
      </c>
      <c r="YB11">
        <v>14650</v>
      </c>
      <c r="YC11">
        <v>14681</v>
      </c>
      <c r="YD11">
        <v>14727</v>
      </c>
      <c r="YE11">
        <v>14804</v>
      </c>
      <c r="YF11">
        <v>14899</v>
      </c>
      <c r="YG11">
        <v>14899</v>
      </c>
      <c r="YH11">
        <v>15106</v>
      </c>
      <c r="YI11">
        <v>15107</v>
      </c>
      <c r="YJ11">
        <v>15324</v>
      </c>
      <c r="YK11">
        <v>15486</v>
      </c>
      <c r="YL11">
        <v>15486</v>
      </c>
      <c r="YM11">
        <v>15675</v>
      </c>
      <c r="YN11">
        <v>15855</v>
      </c>
      <c r="YO11">
        <v>16017</v>
      </c>
      <c r="YP11">
        <v>16082</v>
      </c>
      <c r="YQ11">
        <v>16171</v>
      </c>
      <c r="YR11">
        <v>16364</v>
      </c>
      <c r="YS11" s="180">
        <v>16624</v>
      </c>
      <c r="YT11">
        <v>16944</v>
      </c>
      <c r="YU11">
        <v>17308</v>
      </c>
    </row>
    <row r="12" spans="1:678" x14ac:dyDescent="0.25">
      <c r="A12" t="s">
        <v>766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>
        <v>9601</v>
      </c>
      <c r="XV12">
        <v>9621</v>
      </c>
      <c r="XW12">
        <v>9661</v>
      </c>
      <c r="XX12">
        <v>9707</v>
      </c>
      <c r="XY12">
        <v>9750</v>
      </c>
      <c r="XZ12">
        <v>9802</v>
      </c>
      <c r="YA12">
        <v>9707</v>
      </c>
      <c r="YB12">
        <v>9878</v>
      </c>
      <c r="YC12">
        <v>9818</v>
      </c>
      <c r="YD12">
        <v>9980</v>
      </c>
      <c r="YE12">
        <v>10044</v>
      </c>
      <c r="YF12">
        <v>10090</v>
      </c>
      <c r="YG12">
        <v>10090</v>
      </c>
      <c r="YH12">
        <v>10197</v>
      </c>
      <c r="YI12">
        <v>10257</v>
      </c>
      <c r="YJ12">
        <v>10404</v>
      </c>
      <c r="YK12">
        <v>10492</v>
      </c>
      <c r="YL12">
        <v>10492</v>
      </c>
      <c r="YM12">
        <v>10651</v>
      </c>
      <c r="YN12">
        <v>10762</v>
      </c>
      <c r="YO12">
        <v>10897</v>
      </c>
      <c r="YP12">
        <v>10973</v>
      </c>
      <c r="YQ12">
        <v>11078</v>
      </c>
      <c r="YR12">
        <v>11269</v>
      </c>
      <c r="YS12">
        <v>11481</v>
      </c>
      <c r="YT12">
        <v>11715</v>
      </c>
      <c r="YU12">
        <v>11938</v>
      </c>
    </row>
    <row r="13" spans="1:678" x14ac:dyDescent="0.25">
      <c r="A13" t="s">
        <v>767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>
        <v>31528</v>
      </c>
      <c r="XV13">
        <v>31557</v>
      </c>
      <c r="XW13">
        <v>31598</v>
      </c>
      <c r="XX13">
        <v>31625</v>
      </c>
      <c r="XY13">
        <v>31650</v>
      </c>
      <c r="XZ13">
        <v>31694</v>
      </c>
      <c r="YA13">
        <v>31625</v>
      </c>
      <c r="YB13">
        <v>31776</v>
      </c>
      <c r="YC13">
        <v>31802</v>
      </c>
      <c r="YD13">
        <v>31863</v>
      </c>
      <c r="YE13">
        <v>31933</v>
      </c>
      <c r="YF13">
        <v>32003</v>
      </c>
      <c r="YG13">
        <v>32003</v>
      </c>
      <c r="YH13">
        <v>32113</v>
      </c>
      <c r="YI13">
        <v>32174</v>
      </c>
      <c r="YJ13">
        <v>32348</v>
      </c>
      <c r="YK13">
        <v>32460</v>
      </c>
      <c r="YL13">
        <v>32460</v>
      </c>
      <c r="YM13">
        <v>32545</v>
      </c>
      <c r="YN13">
        <v>32649</v>
      </c>
      <c r="YO13">
        <v>32745</v>
      </c>
      <c r="YP13">
        <v>32791</v>
      </c>
      <c r="YQ13">
        <v>32851</v>
      </c>
      <c r="YR13">
        <v>33006</v>
      </c>
      <c r="YS13">
        <v>33161</v>
      </c>
      <c r="YT13">
        <v>33421</v>
      </c>
      <c r="YU13">
        <v>33710</v>
      </c>
    </row>
    <row r="14" spans="1:678" x14ac:dyDescent="0.25">
      <c r="A14" t="s">
        <v>768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>
        <v>57626</v>
      </c>
      <c r="XV14">
        <v>57653</v>
      </c>
      <c r="XW14">
        <v>57699</v>
      </c>
      <c r="XX14">
        <v>57723</v>
      </c>
      <c r="XY14">
        <v>57752</v>
      </c>
      <c r="XZ14">
        <v>57787</v>
      </c>
      <c r="YA14">
        <v>57723</v>
      </c>
      <c r="YB14">
        <v>57838</v>
      </c>
      <c r="YC14">
        <v>57850</v>
      </c>
      <c r="YD14">
        <v>57884</v>
      </c>
      <c r="YE14">
        <v>57923</v>
      </c>
      <c r="YF14">
        <v>57960</v>
      </c>
      <c r="YG14">
        <v>57960</v>
      </c>
      <c r="YH14">
        <v>58051</v>
      </c>
      <c r="YI14">
        <v>58079</v>
      </c>
      <c r="YJ14">
        <v>58178</v>
      </c>
      <c r="YK14">
        <v>58262</v>
      </c>
      <c r="YL14">
        <v>58262</v>
      </c>
      <c r="YM14">
        <v>58377</v>
      </c>
      <c r="YN14">
        <v>58481</v>
      </c>
      <c r="YO14">
        <v>58591</v>
      </c>
      <c r="YP14">
        <v>58674</v>
      </c>
      <c r="YQ14">
        <v>58756</v>
      </c>
      <c r="YR14">
        <v>58990</v>
      </c>
      <c r="YS14">
        <v>59238</v>
      </c>
      <c r="YT14">
        <v>39577</v>
      </c>
      <c r="YU14">
        <v>59948</v>
      </c>
    </row>
    <row r="15" spans="1:678" x14ac:dyDescent="0.25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769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923"/>
  <sheetViews>
    <sheetView tabSelected="1" topLeftCell="C13902" workbookViewId="0">
      <selection activeCell="E13908" sqref="E13908"/>
    </sheetView>
  </sheetViews>
  <sheetFormatPr baseColWidth="10" defaultColWidth="11.42578125" defaultRowHeight="15" x14ac:dyDescent="0.2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 x14ac:dyDescent="0.25">
      <c r="B1" s="23" t="s">
        <v>1</v>
      </c>
      <c r="C1" s="23" t="s">
        <v>770</v>
      </c>
      <c r="D1" s="23" t="s">
        <v>771</v>
      </c>
      <c r="E1" s="23" t="s">
        <v>772</v>
      </c>
      <c r="F1" s="22"/>
      <c r="G1" s="22"/>
    </row>
    <row r="2" spans="1:7" x14ac:dyDescent="0.25">
      <c r="A2" s="22">
        <v>43997</v>
      </c>
      <c r="B2">
        <v>43997</v>
      </c>
      <c r="C2" t="s">
        <v>773</v>
      </c>
      <c r="D2" s="24">
        <f>VLOOKUP(Pag_Inicio_Corr_mas_casos[[#This Row],[Corregimiento]],Hoja3!$A$2:$D$676,4,0)</f>
        <v>130101</v>
      </c>
      <c r="E2">
        <v>69</v>
      </c>
    </row>
    <row r="3" spans="1:7" x14ac:dyDescent="0.25">
      <c r="A3" s="22">
        <v>43997</v>
      </c>
      <c r="B3">
        <v>43997</v>
      </c>
      <c r="C3" t="s">
        <v>774</v>
      </c>
      <c r="D3" s="24">
        <f>VLOOKUP(Pag_Inicio_Corr_mas_casos[[#This Row],[Corregimiento]],Hoja3!$A$2:$D$676,4,0)</f>
        <v>81002</v>
      </c>
      <c r="E3">
        <v>49</v>
      </c>
    </row>
    <row r="4" spans="1:7" x14ac:dyDescent="0.25">
      <c r="A4" s="22">
        <v>43997</v>
      </c>
      <c r="B4">
        <v>43997</v>
      </c>
      <c r="C4" t="s">
        <v>775</v>
      </c>
      <c r="D4" s="24">
        <f>VLOOKUP(Pag_Inicio_Corr_mas_casos[[#This Row],[Corregimiento]],Hoja3!$A$2:$D$676,4,0)</f>
        <v>130106</v>
      </c>
      <c r="E4">
        <v>41</v>
      </c>
    </row>
    <row r="5" spans="1:7" x14ac:dyDescent="0.25">
      <c r="A5" s="22">
        <v>43997</v>
      </c>
      <c r="B5">
        <v>43997</v>
      </c>
      <c r="C5" t="s">
        <v>776</v>
      </c>
      <c r="D5" s="24">
        <f>VLOOKUP(Pag_Inicio_Corr_mas_casos[[#This Row],[Corregimiento]],Hoja3!$A$2:$D$676,4,0)</f>
        <v>80802</v>
      </c>
      <c r="E5">
        <v>35</v>
      </c>
    </row>
    <row r="6" spans="1:7" x14ac:dyDescent="0.25">
      <c r="A6" s="22">
        <v>43997</v>
      </c>
      <c r="B6">
        <v>43997</v>
      </c>
      <c r="C6" t="s">
        <v>777</v>
      </c>
      <c r="D6" s="24">
        <f>VLOOKUP(Pag_Inicio_Corr_mas_casos[[#This Row],[Corregimiento]],Hoja3!$A$2:$D$676,4,0)</f>
        <v>130102</v>
      </c>
      <c r="E6">
        <v>30</v>
      </c>
    </row>
    <row r="7" spans="1:7" x14ac:dyDescent="0.25">
      <c r="A7" s="22">
        <v>43997</v>
      </c>
      <c r="B7">
        <v>43997</v>
      </c>
      <c r="C7" t="s">
        <v>778</v>
      </c>
      <c r="D7" s="24">
        <f>VLOOKUP(Pag_Inicio_Corr_mas_casos[[#This Row],[Corregimiento]],Hoja3!$A$2:$D$676,4,0)</f>
        <v>80821</v>
      </c>
      <c r="E7">
        <v>21</v>
      </c>
    </row>
    <row r="8" spans="1:7" x14ac:dyDescent="0.25">
      <c r="A8" s="22">
        <v>43997</v>
      </c>
      <c r="B8">
        <v>43997</v>
      </c>
      <c r="C8" t="s">
        <v>779</v>
      </c>
      <c r="D8" s="24">
        <f>VLOOKUP(Pag_Inicio_Corr_mas_casos[[#This Row],[Corregimiento]],Hoja3!$A$2:$D$676,4,0)</f>
        <v>81007</v>
      </c>
      <c r="E8">
        <v>20</v>
      </c>
    </row>
    <row r="9" spans="1:7" x14ac:dyDescent="0.25">
      <c r="A9" s="22">
        <v>43997</v>
      </c>
      <c r="B9">
        <v>43997</v>
      </c>
      <c r="C9" t="s">
        <v>780</v>
      </c>
      <c r="D9" s="24">
        <f>VLOOKUP(Pag_Inicio_Corr_mas_casos[[#This Row],[Corregimiento]],Hoja3!$A$2:$D$676,4,0)</f>
        <v>81008</v>
      </c>
      <c r="E9">
        <v>20</v>
      </c>
    </row>
    <row r="10" spans="1:7" x14ac:dyDescent="0.25">
      <c r="A10" s="22">
        <v>43997</v>
      </c>
      <c r="B10">
        <v>43997</v>
      </c>
      <c r="C10" t="s">
        <v>781</v>
      </c>
      <c r="D10" s="24">
        <f>VLOOKUP(Pag_Inicio_Corr_mas_casos[[#This Row],[Corregimiento]],Hoja3!$A$2:$D$676,4,0)</f>
        <v>80816</v>
      </c>
      <c r="E10">
        <v>19</v>
      </c>
    </row>
    <row r="11" spans="1:7" x14ac:dyDescent="0.25">
      <c r="A11" s="22">
        <v>43997</v>
      </c>
      <c r="B11">
        <v>43997</v>
      </c>
      <c r="C11" t="s">
        <v>782</v>
      </c>
      <c r="D11" s="24">
        <f>VLOOKUP(Pag_Inicio_Corr_mas_casos[[#This Row],[Corregimiento]],Hoja3!$A$2:$D$676,4,0)</f>
        <v>80817</v>
      </c>
      <c r="E11">
        <v>18</v>
      </c>
    </row>
    <row r="12" spans="1:7" x14ac:dyDescent="0.25">
      <c r="A12" s="22">
        <v>43997</v>
      </c>
      <c r="B12">
        <v>43997</v>
      </c>
      <c r="C12" t="s">
        <v>783</v>
      </c>
      <c r="D12" s="24">
        <f>VLOOKUP(Pag_Inicio_Corr_mas_casos[[#This Row],[Corregimiento]],Hoja3!$A$2:$D$676,4,0)</f>
        <v>80822</v>
      </c>
      <c r="E12">
        <v>17</v>
      </c>
    </row>
    <row r="13" spans="1:7" x14ac:dyDescent="0.25">
      <c r="A13" s="22">
        <v>43997</v>
      </c>
      <c r="B13">
        <v>43997</v>
      </c>
      <c r="C13" t="s">
        <v>784</v>
      </c>
      <c r="D13" s="24">
        <f>VLOOKUP(Pag_Inicio_Corr_mas_casos[[#This Row],[Corregimiento]],Hoja3!$A$2:$D$676,4,0)</f>
        <v>80823</v>
      </c>
      <c r="E13">
        <v>16</v>
      </c>
    </row>
    <row r="14" spans="1:7" x14ac:dyDescent="0.25">
      <c r="A14" s="22">
        <v>43997</v>
      </c>
      <c r="B14">
        <v>43997</v>
      </c>
      <c r="C14" t="s">
        <v>785</v>
      </c>
      <c r="D14" s="24">
        <f>VLOOKUP(Pag_Inicio_Corr_mas_casos[[#This Row],[Corregimiento]],Hoja3!$A$2:$D$676,4,0)</f>
        <v>81001</v>
      </c>
      <c r="E14">
        <v>14</v>
      </c>
    </row>
    <row r="15" spans="1:7" x14ac:dyDescent="0.25">
      <c r="A15" s="22">
        <v>43997</v>
      </c>
      <c r="B15">
        <v>43997</v>
      </c>
      <c r="C15" t="s">
        <v>786</v>
      </c>
      <c r="D15" s="24">
        <f>VLOOKUP(Pag_Inicio_Corr_mas_casos[[#This Row],[Corregimiento]],Hoja3!$A$2:$D$676,4,0)</f>
        <v>80819</v>
      </c>
      <c r="E15">
        <v>14</v>
      </c>
    </row>
    <row r="16" spans="1:7" x14ac:dyDescent="0.25">
      <c r="A16" s="22">
        <v>43997</v>
      </c>
      <c r="B16">
        <v>43997</v>
      </c>
      <c r="C16" t="s">
        <v>787</v>
      </c>
      <c r="D16" s="24">
        <f>VLOOKUP(Pag_Inicio_Corr_mas_casos[[#This Row],[Corregimiento]],Hoja3!$A$2:$D$676,4,0)</f>
        <v>130107</v>
      </c>
      <c r="E16">
        <v>14</v>
      </c>
    </row>
    <row r="17" spans="1:5" x14ac:dyDescent="0.25">
      <c r="A17" s="22">
        <v>43997</v>
      </c>
      <c r="B17">
        <v>43997</v>
      </c>
      <c r="C17" t="s">
        <v>788</v>
      </c>
      <c r="D17" s="24">
        <f>VLOOKUP(Pag_Inicio_Corr_mas_casos[[#This Row],[Corregimiento]],Hoja3!$A$2:$D$676,4,0)</f>
        <v>81006</v>
      </c>
      <c r="E17">
        <v>12</v>
      </c>
    </row>
    <row r="18" spans="1:5" x14ac:dyDescent="0.25">
      <c r="A18" s="22">
        <v>43997</v>
      </c>
      <c r="B18">
        <v>43997</v>
      </c>
      <c r="C18" t="s">
        <v>789</v>
      </c>
      <c r="D18" s="24">
        <f>VLOOKUP(Pag_Inicio_Corr_mas_casos[[#This Row],[Corregimiento]],Hoja3!$A$2:$D$676,4,0)</f>
        <v>80812</v>
      </c>
      <c r="E18">
        <v>12</v>
      </c>
    </row>
    <row r="19" spans="1:5" x14ac:dyDescent="0.25">
      <c r="A19" s="22">
        <v>43997</v>
      </c>
      <c r="B19">
        <v>43997</v>
      </c>
      <c r="C19" t="s">
        <v>790</v>
      </c>
      <c r="D19" s="24">
        <f>VLOOKUP(Pag_Inicio_Corr_mas_casos[[#This Row],[Corregimiento]],Hoja3!$A$2:$D$676,4,0)</f>
        <v>130702</v>
      </c>
      <c r="E19">
        <v>12</v>
      </c>
    </row>
    <row r="20" spans="1:5" x14ac:dyDescent="0.25">
      <c r="A20" s="22">
        <v>43997</v>
      </c>
      <c r="B20">
        <v>43997</v>
      </c>
      <c r="C20" t="s">
        <v>791</v>
      </c>
      <c r="D20" s="24">
        <f>VLOOKUP(Pag_Inicio_Corr_mas_casos[[#This Row],[Corregimiento]],Hoja3!$A$2:$D$676,4,0)</f>
        <v>40601</v>
      </c>
      <c r="E20">
        <v>12</v>
      </c>
    </row>
    <row r="21" spans="1:5" x14ac:dyDescent="0.25">
      <c r="A21" s="22">
        <v>43997</v>
      </c>
      <c r="B21">
        <v>43997</v>
      </c>
      <c r="C21" t="s">
        <v>792</v>
      </c>
      <c r="D21" s="24">
        <f>VLOOKUP(Pag_Inicio_Corr_mas_casos[[#This Row],[Corregimiento]],Hoja3!$A$2:$D$676,4,0)</f>
        <v>80806</v>
      </c>
      <c r="E21">
        <v>11</v>
      </c>
    </row>
    <row r="22" spans="1:5" x14ac:dyDescent="0.25">
      <c r="A22" s="22">
        <v>43997</v>
      </c>
      <c r="B22">
        <v>43997</v>
      </c>
      <c r="C22" t="s">
        <v>793</v>
      </c>
      <c r="D22" s="24">
        <f>VLOOKUP(Pag_Inicio_Corr_mas_casos[[#This Row],[Corregimiento]],Hoja3!$A$2:$D$676,4,0)</f>
        <v>130108</v>
      </c>
      <c r="E22">
        <v>11</v>
      </c>
    </row>
    <row r="23" spans="1:5" x14ac:dyDescent="0.25">
      <c r="A23" s="22">
        <v>43997</v>
      </c>
      <c r="B23">
        <v>43997</v>
      </c>
      <c r="C23" t="s">
        <v>794</v>
      </c>
      <c r="D23" s="24">
        <f>VLOOKUP(Pag_Inicio_Corr_mas_casos[[#This Row],[Corregimiento]],Hoja3!$A$2:$D$676,4,0)</f>
        <v>80810</v>
      </c>
      <c r="E23">
        <v>10</v>
      </c>
    </row>
    <row r="24" spans="1:5" x14ac:dyDescent="0.25">
      <c r="A24" s="22">
        <v>43997</v>
      </c>
      <c r="B24">
        <v>43997</v>
      </c>
      <c r="C24" t="s">
        <v>795</v>
      </c>
      <c r="D24" s="24">
        <f>VLOOKUP(Pag_Inicio_Corr_mas_casos[[#This Row],[Corregimiento]],Hoja3!$A$2:$D$676,4,0)</f>
        <v>30107</v>
      </c>
      <c r="E24">
        <v>10</v>
      </c>
    </row>
    <row r="25" spans="1:5" x14ac:dyDescent="0.25">
      <c r="A25" s="22">
        <v>43997</v>
      </c>
      <c r="B25">
        <v>43997</v>
      </c>
      <c r="C25" t="s">
        <v>796</v>
      </c>
      <c r="D25" s="24">
        <f>VLOOKUP(Pag_Inicio_Corr_mas_casos[[#This Row],[Corregimiento]],Hoja3!$A$2:$D$676,4,0)</f>
        <v>30113</v>
      </c>
      <c r="E25">
        <v>10</v>
      </c>
    </row>
    <row r="26" spans="1:5" x14ac:dyDescent="0.25">
      <c r="A26" s="22">
        <v>43998</v>
      </c>
      <c r="B26">
        <v>43998</v>
      </c>
      <c r="C26" t="s">
        <v>797</v>
      </c>
      <c r="D26" s="24">
        <f>VLOOKUP(Pag_Inicio_Corr_mas_casos[[#This Row],[Corregimiento]],Hoja3!$A$2:$D$676,4,0)</f>
        <v>10201</v>
      </c>
      <c r="E26">
        <v>33</v>
      </c>
    </row>
    <row r="27" spans="1:5" x14ac:dyDescent="0.25">
      <c r="A27" s="22">
        <v>43998</v>
      </c>
      <c r="B27">
        <v>43998</v>
      </c>
      <c r="C27" t="s">
        <v>798</v>
      </c>
      <c r="D27" s="24">
        <f>VLOOKUP(Pag_Inicio_Corr_mas_casos[[#This Row],[Corregimiento]],Hoja3!$A$2:$D$676,4,0)</f>
        <v>50207</v>
      </c>
      <c r="E27">
        <v>31</v>
      </c>
    </row>
    <row r="28" spans="1:5" x14ac:dyDescent="0.25">
      <c r="A28" s="22">
        <v>43998</v>
      </c>
      <c r="B28">
        <v>43998</v>
      </c>
      <c r="C28" t="s">
        <v>786</v>
      </c>
      <c r="D28" s="24">
        <f>VLOOKUP(Pag_Inicio_Corr_mas_casos[[#This Row],[Corregimiento]],Hoja3!$A$2:$D$676,4,0)</f>
        <v>80819</v>
      </c>
      <c r="E28">
        <v>23</v>
      </c>
    </row>
    <row r="29" spans="1:5" x14ac:dyDescent="0.25">
      <c r="A29" s="22">
        <v>43998</v>
      </c>
      <c r="B29">
        <v>43998</v>
      </c>
      <c r="C29" t="s">
        <v>799</v>
      </c>
      <c r="D29" s="24">
        <f>VLOOKUP(Pag_Inicio_Corr_mas_casos[[#This Row],[Corregimiento]],Hoja3!$A$2:$D$676,4,0)</f>
        <v>80813</v>
      </c>
      <c r="E29">
        <v>21</v>
      </c>
    </row>
    <row r="30" spans="1:5" x14ac:dyDescent="0.25">
      <c r="A30" s="22">
        <v>43998</v>
      </c>
      <c r="B30">
        <v>43998</v>
      </c>
      <c r="C30" t="s">
        <v>800</v>
      </c>
      <c r="D30" s="24">
        <f>VLOOKUP(Pag_Inicio_Corr_mas_casos[[#This Row],[Corregimiento]],Hoja3!$A$2:$D$676,4,0)</f>
        <v>120605</v>
      </c>
      <c r="E30">
        <v>20</v>
      </c>
    </row>
    <row r="31" spans="1:5" x14ac:dyDescent="0.25">
      <c r="A31" s="22">
        <v>43998</v>
      </c>
      <c r="B31">
        <v>43998</v>
      </c>
      <c r="C31" t="s">
        <v>773</v>
      </c>
      <c r="D31" s="24">
        <f>VLOOKUP(Pag_Inicio_Corr_mas_casos[[#This Row],[Corregimiento]],Hoja3!$A$2:$D$676,4,0)</f>
        <v>130101</v>
      </c>
      <c r="E31">
        <v>16</v>
      </c>
    </row>
    <row r="32" spans="1:5" x14ac:dyDescent="0.25">
      <c r="A32" s="22">
        <v>43998</v>
      </c>
      <c r="B32">
        <v>43998</v>
      </c>
      <c r="C32" t="s">
        <v>779</v>
      </c>
      <c r="D32" s="24">
        <f>VLOOKUP(Pag_Inicio_Corr_mas_casos[[#This Row],[Corregimiento]],Hoja3!$A$2:$D$676,4,0)</f>
        <v>81007</v>
      </c>
      <c r="E32">
        <v>16</v>
      </c>
    </row>
    <row r="33" spans="1:5" x14ac:dyDescent="0.25">
      <c r="A33" s="22">
        <v>43998</v>
      </c>
      <c r="B33">
        <v>43998</v>
      </c>
      <c r="C33" t="s">
        <v>778</v>
      </c>
      <c r="D33" s="24">
        <f>VLOOKUP(Pag_Inicio_Corr_mas_casos[[#This Row],[Corregimiento]],Hoja3!$A$2:$D$676,4,0)</f>
        <v>80821</v>
      </c>
      <c r="E33">
        <v>15</v>
      </c>
    </row>
    <row r="34" spans="1:5" x14ac:dyDescent="0.25">
      <c r="A34" s="22">
        <v>43998</v>
      </c>
      <c r="B34">
        <v>43998</v>
      </c>
      <c r="C34" t="s">
        <v>801</v>
      </c>
      <c r="D34" s="24">
        <f>VLOOKUP(Pag_Inicio_Corr_mas_casos[[#This Row],[Corregimiento]],Hoja3!$A$2:$D$676,4,0)</f>
        <v>80501</v>
      </c>
      <c r="E34">
        <v>15</v>
      </c>
    </row>
    <row r="35" spans="1:5" x14ac:dyDescent="0.25">
      <c r="A35" s="22">
        <v>43998</v>
      </c>
      <c r="B35">
        <v>43998</v>
      </c>
      <c r="C35" t="s">
        <v>780</v>
      </c>
      <c r="D35" s="24">
        <f>VLOOKUP(Pag_Inicio_Corr_mas_casos[[#This Row],[Corregimiento]],Hoja3!$A$2:$D$676,4,0)</f>
        <v>81008</v>
      </c>
      <c r="E35">
        <v>14</v>
      </c>
    </row>
    <row r="36" spans="1:5" x14ac:dyDescent="0.25">
      <c r="A36" s="22">
        <v>43998</v>
      </c>
      <c r="B36">
        <v>43998</v>
      </c>
      <c r="C36" t="s">
        <v>802</v>
      </c>
      <c r="D36" s="24">
        <f>VLOOKUP(Pag_Inicio_Corr_mas_casos[[#This Row],[Corregimiento]],Hoja3!$A$2:$D$676,4,0)</f>
        <v>80808</v>
      </c>
      <c r="E36">
        <v>13</v>
      </c>
    </row>
    <row r="37" spans="1:5" x14ac:dyDescent="0.25">
      <c r="A37" s="22">
        <v>43998</v>
      </c>
      <c r="B37">
        <v>43998</v>
      </c>
      <c r="C37" t="s">
        <v>803</v>
      </c>
      <c r="D37" s="24">
        <f>VLOOKUP(Pag_Inicio_Corr_mas_casos[[#This Row],[Corregimiento]],Hoja3!$A$2:$D$676,4,0)</f>
        <v>80820</v>
      </c>
      <c r="E37">
        <v>12</v>
      </c>
    </row>
    <row r="38" spans="1:5" x14ac:dyDescent="0.25">
      <c r="A38" s="22">
        <v>43998</v>
      </c>
      <c r="B38">
        <v>43998</v>
      </c>
      <c r="C38" t="s">
        <v>792</v>
      </c>
      <c r="D38" s="24">
        <f>VLOOKUP(Pag_Inicio_Corr_mas_casos[[#This Row],[Corregimiento]],Hoja3!$A$2:$D$676,4,0)</f>
        <v>80806</v>
      </c>
      <c r="E38">
        <v>11</v>
      </c>
    </row>
    <row r="39" spans="1:5" x14ac:dyDescent="0.25">
      <c r="A39" s="22">
        <v>43998</v>
      </c>
      <c r="B39">
        <v>43998</v>
      </c>
      <c r="C39" t="s">
        <v>804</v>
      </c>
      <c r="D39" s="24">
        <f>VLOOKUP(Pag_Inicio_Corr_mas_casos[[#This Row],[Corregimiento]],Hoja3!$A$2:$D$676,4,0)</f>
        <v>80815</v>
      </c>
      <c r="E39">
        <v>11</v>
      </c>
    </row>
    <row r="40" spans="1:5" x14ac:dyDescent="0.25">
      <c r="A40" s="22">
        <v>43998</v>
      </c>
      <c r="B40">
        <v>43998</v>
      </c>
      <c r="C40" t="s">
        <v>805</v>
      </c>
      <c r="D40" s="24">
        <f>VLOOKUP(Pag_Inicio_Corr_mas_casos[[#This Row],[Corregimiento]],Hoja3!$A$2:$D$676,4,0)</f>
        <v>110102</v>
      </c>
      <c r="E40">
        <v>11</v>
      </c>
    </row>
    <row r="41" spans="1:5" x14ac:dyDescent="0.25">
      <c r="A41" s="22">
        <v>43998</v>
      </c>
      <c r="B41">
        <v>43998</v>
      </c>
      <c r="C41" t="s">
        <v>776</v>
      </c>
      <c r="D41" s="24">
        <f>VLOOKUP(Pag_Inicio_Corr_mas_casos[[#This Row],[Corregimiento]],Hoja3!$A$2:$D$676,4,0)</f>
        <v>80802</v>
      </c>
      <c r="E41">
        <v>10</v>
      </c>
    </row>
    <row r="42" spans="1:5" x14ac:dyDescent="0.25">
      <c r="A42" s="22">
        <v>43998</v>
      </c>
      <c r="B42">
        <v>43998</v>
      </c>
      <c r="C42" t="s">
        <v>784</v>
      </c>
      <c r="D42" s="24">
        <f>VLOOKUP(Pag_Inicio_Corr_mas_casos[[#This Row],[Corregimiento]],Hoja3!$A$2:$D$676,4,0)</f>
        <v>80823</v>
      </c>
      <c r="E42">
        <v>10</v>
      </c>
    </row>
    <row r="43" spans="1:5" x14ac:dyDescent="0.25">
      <c r="A43" s="22">
        <v>43998</v>
      </c>
      <c r="B43">
        <v>43998</v>
      </c>
      <c r="C43" t="s">
        <v>782</v>
      </c>
      <c r="D43" s="24">
        <f>VLOOKUP(Pag_Inicio_Corr_mas_casos[[#This Row],[Corregimiento]],Hoja3!$A$2:$D$676,4,0)</f>
        <v>80817</v>
      </c>
      <c r="E43">
        <v>10</v>
      </c>
    </row>
    <row r="44" spans="1:5" x14ac:dyDescent="0.25">
      <c r="A44" s="22">
        <v>43998</v>
      </c>
      <c r="B44">
        <v>43998</v>
      </c>
      <c r="C44" t="s">
        <v>806</v>
      </c>
      <c r="D44" s="24">
        <f>VLOOKUP(Pag_Inicio_Corr_mas_casos[[#This Row],[Corregimiento]],Hoja3!$A$2:$D$676,4,0)</f>
        <v>80811</v>
      </c>
      <c r="E44">
        <v>10</v>
      </c>
    </row>
    <row r="45" spans="1:5" x14ac:dyDescent="0.25">
      <c r="A45" s="22">
        <v>43999</v>
      </c>
      <c r="B45">
        <v>43999</v>
      </c>
      <c r="C45" t="s">
        <v>773</v>
      </c>
      <c r="D45" s="24">
        <f>VLOOKUP(Pag_Inicio_Corr_mas_casos[[#This Row],[Corregimiento]],Hoja3!$A$2:$D$676,4,0)</f>
        <v>130101</v>
      </c>
      <c r="E45">
        <v>30</v>
      </c>
    </row>
    <row r="46" spans="1:5" x14ac:dyDescent="0.25">
      <c r="A46" s="22">
        <v>43999</v>
      </c>
      <c r="B46">
        <v>43999</v>
      </c>
      <c r="C46" t="s">
        <v>774</v>
      </c>
      <c r="D46" s="24">
        <f>VLOOKUP(Pag_Inicio_Corr_mas_casos[[#This Row],[Corregimiento]],Hoja3!$A$2:$D$676,4,0)</f>
        <v>81002</v>
      </c>
      <c r="E46">
        <v>26</v>
      </c>
    </row>
    <row r="47" spans="1:5" x14ac:dyDescent="0.25">
      <c r="A47" s="22">
        <v>43999</v>
      </c>
      <c r="B47">
        <v>43999</v>
      </c>
      <c r="C47" t="s">
        <v>778</v>
      </c>
      <c r="D47" s="24">
        <f>VLOOKUP(Pag_Inicio_Corr_mas_casos[[#This Row],[Corregimiento]],Hoja3!$A$2:$D$676,4,0)</f>
        <v>80821</v>
      </c>
      <c r="E47">
        <v>24</v>
      </c>
    </row>
    <row r="48" spans="1:5" x14ac:dyDescent="0.25">
      <c r="A48" s="22">
        <v>43999</v>
      </c>
      <c r="B48">
        <v>43999</v>
      </c>
      <c r="C48" t="s">
        <v>776</v>
      </c>
      <c r="D48" s="24">
        <f>VLOOKUP(Pag_Inicio_Corr_mas_casos[[#This Row],[Corregimiento]],Hoja3!$A$2:$D$676,4,0)</f>
        <v>80802</v>
      </c>
      <c r="E48">
        <v>24</v>
      </c>
    </row>
    <row r="49" spans="1:5" x14ac:dyDescent="0.25">
      <c r="A49" s="22">
        <v>43999</v>
      </c>
      <c r="B49">
        <v>43999</v>
      </c>
      <c r="C49" t="s">
        <v>783</v>
      </c>
      <c r="D49" s="24">
        <f>VLOOKUP(Pag_Inicio_Corr_mas_casos[[#This Row],[Corregimiento]],Hoja3!$A$2:$D$676,4,0)</f>
        <v>80822</v>
      </c>
      <c r="E49">
        <v>22</v>
      </c>
    </row>
    <row r="50" spans="1:5" x14ac:dyDescent="0.25">
      <c r="A50" s="22">
        <v>43999</v>
      </c>
      <c r="B50">
        <v>43999</v>
      </c>
      <c r="C50" t="s">
        <v>779</v>
      </c>
      <c r="D50" s="24">
        <f>VLOOKUP(Pag_Inicio_Corr_mas_casos[[#This Row],[Corregimiento]],Hoja3!$A$2:$D$676,4,0)</f>
        <v>81007</v>
      </c>
      <c r="E50">
        <v>18</v>
      </c>
    </row>
    <row r="51" spans="1:5" x14ac:dyDescent="0.25">
      <c r="A51" s="22">
        <v>43999</v>
      </c>
      <c r="B51">
        <v>43999</v>
      </c>
      <c r="C51" t="s">
        <v>782</v>
      </c>
      <c r="D51" s="24">
        <f>VLOOKUP(Pag_Inicio_Corr_mas_casos[[#This Row],[Corregimiento]],Hoja3!$A$2:$D$676,4,0)</f>
        <v>80817</v>
      </c>
      <c r="E51">
        <v>17</v>
      </c>
    </row>
    <row r="52" spans="1:5" x14ac:dyDescent="0.25">
      <c r="A52" s="22">
        <v>43999</v>
      </c>
      <c r="B52">
        <v>43999</v>
      </c>
      <c r="C52" t="s">
        <v>807</v>
      </c>
      <c r="D52" s="24">
        <f>VLOOKUP(Pag_Inicio_Corr_mas_casos[[#This Row],[Corregimiento]],Hoja3!$A$2:$D$676,4,0)</f>
        <v>50316</v>
      </c>
      <c r="E52">
        <v>16</v>
      </c>
    </row>
    <row r="53" spans="1:5" x14ac:dyDescent="0.25">
      <c r="A53" s="22">
        <v>43999</v>
      </c>
      <c r="B53">
        <v>43999</v>
      </c>
      <c r="C53" t="s">
        <v>775</v>
      </c>
      <c r="D53" s="24">
        <f>VLOOKUP(Pag_Inicio_Corr_mas_casos[[#This Row],[Corregimiento]],Hoja3!$A$2:$D$676,4,0)</f>
        <v>130106</v>
      </c>
      <c r="E53">
        <v>16</v>
      </c>
    </row>
    <row r="54" spans="1:5" x14ac:dyDescent="0.25">
      <c r="A54" s="22">
        <v>43999</v>
      </c>
      <c r="B54">
        <v>43999</v>
      </c>
      <c r="C54" t="s">
        <v>797</v>
      </c>
      <c r="D54" s="24">
        <f>VLOOKUP(Pag_Inicio_Corr_mas_casos[[#This Row],[Corregimiento]],Hoja3!$A$2:$D$676,4,0)</f>
        <v>10201</v>
      </c>
      <c r="E54">
        <v>14</v>
      </c>
    </row>
    <row r="55" spans="1:5" x14ac:dyDescent="0.25">
      <c r="A55" s="22">
        <v>43999</v>
      </c>
      <c r="B55">
        <v>43999</v>
      </c>
      <c r="C55" t="s">
        <v>808</v>
      </c>
      <c r="D55" s="24">
        <f>VLOOKUP(Pag_Inicio_Corr_mas_casos[[#This Row],[Corregimiento]],Hoja3!$A$2:$D$676,4,0)</f>
        <v>130708</v>
      </c>
      <c r="E55">
        <v>14</v>
      </c>
    </row>
    <row r="56" spans="1:5" x14ac:dyDescent="0.25">
      <c r="A56" s="22">
        <v>43999</v>
      </c>
      <c r="B56">
        <v>43999</v>
      </c>
      <c r="C56" t="s">
        <v>809</v>
      </c>
      <c r="D56" s="24">
        <f>VLOOKUP(Pag_Inicio_Corr_mas_casos[[#This Row],[Corregimiento]],Hoja3!$A$2:$D$676,4,0)</f>
        <v>80826</v>
      </c>
      <c r="E56">
        <v>14</v>
      </c>
    </row>
    <row r="57" spans="1:5" x14ac:dyDescent="0.25">
      <c r="A57" s="22">
        <v>43999</v>
      </c>
      <c r="B57">
        <v>43999</v>
      </c>
      <c r="C57" t="s">
        <v>777</v>
      </c>
      <c r="D57" s="24">
        <f>VLOOKUP(Pag_Inicio_Corr_mas_casos[[#This Row],[Corregimiento]],Hoja3!$A$2:$D$676,4,0)</f>
        <v>130102</v>
      </c>
      <c r="E57">
        <v>13</v>
      </c>
    </row>
    <row r="58" spans="1:5" x14ac:dyDescent="0.25">
      <c r="A58" s="22">
        <v>43999</v>
      </c>
      <c r="B58">
        <v>43999</v>
      </c>
      <c r="C58" t="s">
        <v>789</v>
      </c>
      <c r="D58" s="24">
        <f>VLOOKUP(Pag_Inicio_Corr_mas_casos[[#This Row],[Corregimiento]],Hoja3!$A$2:$D$676,4,0)</f>
        <v>80812</v>
      </c>
      <c r="E58">
        <v>13</v>
      </c>
    </row>
    <row r="59" spans="1:5" x14ac:dyDescent="0.25">
      <c r="A59" s="22">
        <v>43999</v>
      </c>
      <c r="B59">
        <v>43999</v>
      </c>
      <c r="C59" t="s">
        <v>786</v>
      </c>
      <c r="D59" s="24">
        <f>VLOOKUP(Pag_Inicio_Corr_mas_casos[[#This Row],[Corregimiento]],Hoja3!$A$2:$D$676,4,0)</f>
        <v>80819</v>
      </c>
      <c r="E59">
        <v>12</v>
      </c>
    </row>
    <row r="60" spans="1:5" x14ac:dyDescent="0.25">
      <c r="A60" s="22">
        <v>43999</v>
      </c>
      <c r="B60">
        <v>43999</v>
      </c>
      <c r="C60" t="s">
        <v>780</v>
      </c>
      <c r="D60" s="24">
        <f>VLOOKUP(Pag_Inicio_Corr_mas_casos[[#This Row],[Corregimiento]],Hoja3!$A$2:$D$676,4,0)</f>
        <v>81008</v>
      </c>
      <c r="E60">
        <v>11</v>
      </c>
    </row>
    <row r="61" spans="1:5" x14ac:dyDescent="0.25">
      <c r="A61" s="22">
        <v>43999</v>
      </c>
      <c r="B61">
        <v>43999</v>
      </c>
      <c r="C61" t="s">
        <v>799</v>
      </c>
      <c r="D61" s="24">
        <f>VLOOKUP(Pag_Inicio_Corr_mas_casos[[#This Row],[Corregimiento]],Hoja3!$A$2:$D$676,4,0)</f>
        <v>80813</v>
      </c>
      <c r="E61">
        <v>11</v>
      </c>
    </row>
    <row r="62" spans="1:5" x14ac:dyDescent="0.25">
      <c r="A62" s="22">
        <v>43999</v>
      </c>
      <c r="B62">
        <v>43999</v>
      </c>
      <c r="C62" t="s">
        <v>810</v>
      </c>
      <c r="D62" s="24">
        <f>VLOOKUP(Pag_Inicio_Corr_mas_casos[[#This Row],[Corregimiento]],Hoja3!$A$2:$D$676,4,0)</f>
        <v>50208</v>
      </c>
      <c r="E62">
        <v>10</v>
      </c>
    </row>
    <row r="63" spans="1:5" x14ac:dyDescent="0.25">
      <c r="A63" s="22">
        <v>43999</v>
      </c>
      <c r="B63">
        <v>43999</v>
      </c>
      <c r="C63" t="s">
        <v>785</v>
      </c>
      <c r="D63" s="24">
        <f>VLOOKUP(Pag_Inicio_Corr_mas_casos[[#This Row],[Corregimiento]],Hoja3!$A$2:$D$676,4,0)</f>
        <v>81001</v>
      </c>
      <c r="E63">
        <v>10</v>
      </c>
    </row>
    <row r="64" spans="1:5" x14ac:dyDescent="0.25">
      <c r="A64" s="22">
        <v>43999</v>
      </c>
      <c r="B64">
        <v>43999</v>
      </c>
      <c r="C64" t="s">
        <v>788</v>
      </c>
      <c r="D64" s="24">
        <f>VLOOKUP(Pag_Inicio_Corr_mas_casos[[#This Row],[Corregimiento]],Hoja3!$A$2:$D$676,4,0)</f>
        <v>81006</v>
      </c>
      <c r="E64">
        <v>10</v>
      </c>
    </row>
    <row r="65" spans="1:5" x14ac:dyDescent="0.25">
      <c r="A65" s="22">
        <v>43999</v>
      </c>
      <c r="B65">
        <v>43999</v>
      </c>
      <c r="C65" t="s">
        <v>811</v>
      </c>
      <c r="D65" s="24">
        <f>VLOOKUP(Pag_Inicio_Corr_mas_casos[[#This Row],[Corregimiento]],Hoja3!$A$2:$D$676,4,0)</f>
        <v>80803</v>
      </c>
      <c r="E65">
        <v>10</v>
      </c>
    </row>
    <row r="66" spans="1:5" x14ac:dyDescent="0.25">
      <c r="A66" s="22">
        <v>44000</v>
      </c>
      <c r="B66">
        <v>44000</v>
      </c>
      <c r="C66" t="s">
        <v>782</v>
      </c>
      <c r="D66" s="24">
        <f>VLOOKUP(Pag_Inicio_Corr_mas_casos[[#This Row],[Corregimiento]],Hoja3!$A$2:$D$676,4,0)</f>
        <v>80817</v>
      </c>
      <c r="E66">
        <v>44</v>
      </c>
    </row>
    <row r="67" spans="1:5" x14ac:dyDescent="0.25">
      <c r="A67" s="22">
        <v>44000</v>
      </c>
      <c r="B67">
        <v>44000</v>
      </c>
      <c r="C67" t="s">
        <v>778</v>
      </c>
      <c r="D67" s="24">
        <f>VLOOKUP(Pag_Inicio_Corr_mas_casos[[#This Row],[Corregimiento]],Hoja3!$A$2:$D$676,4,0)</f>
        <v>80821</v>
      </c>
      <c r="E67">
        <v>37</v>
      </c>
    </row>
    <row r="68" spans="1:5" x14ac:dyDescent="0.25">
      <c r="A68" s="22">
        <v>44000</v>
      </c>
      <c r="B68">
        <v>44000</v>
      </c>
      <c r="C68" t="s">
        <v>799</v>
      </c>
      <c r="D68" s="24">
        <f>VLOOKUP(Pag_Inicio_Corr_mas_casos[[#This Row],[Corregimiento]],Hoja3!$A$2:$D$676,4,0)</f>
        <v>80813</v>
      </c>
      <c r="E68">
        <v>29</v>
      </c>
    </row>
    <row r="69" spans="1:5" x14ac:dyDescent="0.25">
      <c r="A69" s="22">
        <v>44000</v>
      </c>
      <c r="B69">
        <v>44000</v>
      </c>
      <c r="C69" t="s">
        <v>786</v>
      </c>
      <c r="D69" s="24">
        <f>VLOOKUP(Pag_Inicio_Corr_mas_casos[[#This Row],[Corregimiento]],Hoja3!$A$2:$D$676,4,0)</f>
        <v>80819</v>
      </c>
      <c r="E69">
        <v>27</v>
      </c>
    </row>
    <row r="70" spans="1:5" x14ac:dyDescent="0.25">
      <c r="A70" s="22">
        <v>44000</v>
      </c>
      <c r="B70">
        <v>44000</v>
      </c>
      <c r="C70" t="s">
        <v>773</v>
      </c>
      <c r="D70" s="24">
        <f>VLOOKUP(Pag_Inicio_Corr_mas_casos[[#This Row],[Corregimiento]],Hoja3!$A$2:$D$676,4,0)</f>
        <v>130101</v>
      </c>
      <c r="E70">
        <v>25</v>
      </c>
    </row>
    <row r="71" spans="1:5" x14ac:dyDescent="0.25">
      <c r="A71" s="22">
        <v>44000</v>
      </c>
      <c r="B71">
        <v>44000</v>
      </c>
      <c r="C71" t="s">
        <v>776</v>
      </c>
      <c r="D71" s="24">
        <f>VLOOKUP(Pag_Inicio_Corr_mas_casos[[#This Row],[Corregimiento]],Hoja3!$A$2:$D$676,4,0)</f>
        <v>80802</v>
      </c>
      <c r="E71">
        <v>22</v>
      </c>
    </row>
    <row r="72" spans="1:5" x14ac:dyDescent="0.25">
      <c r="A72" s="22">
        <v>44000</v>
      </c>
      <c r="B72">
        <v>44000</v>
      </c>
      <c r="C72" t="s">
        <v>775</v>
      </c>
      <c r="D72" s="24">
        <f>VLOOKUP(Pag_Inicio_Corr_mas_casos[[#This Row],[Corregimiento]],Hoja3!$A$2:$D$676,4,0)</f>
        <v>130106</v>
      </c>
      <c r="E72">
        <v>21</v>
      </c>
    </row>
    <row r="73" spans="1:5" x14ac:dyDescent="0.25">
      <c r="A73" s="22">
        <v>44000</v>
      </c>
      <c r="B73">
        <v>44000</v>
      </c>
      <c r="C73" t="s">
        <v>803</v>
      </c>
      <c r="D73" s="24">
        <f>VLOOKUP(Pag_Inicio_Corr_mas_casos[[#This Row],[Corregimiento]],Hoja3!$A$2:$D$676,4,0)</f>
        <v>80820</v>
      </c>
      <c r="E73">
        <v>18</v>
      </c>
    </row>
    <row r="74" spans="1:5" x14ac:dyDescent="0.25">
      <c r="A74" s="22">
        <v>44000</v>
      </c>
      <c r="B74">
        <v>44000</v>
      </c>
      <c r="C74" t="s">
        <v>779</v>
      </c>
      <c r="D74" s="24">
        <f>VLOOKUP(Pag_Inicio_Corr_mas_casos[[#This Row],[Corregimiento]],Hoja3!$A$2:$D$676,4,0)</f>
        <v>81007</v>
      </c>
      <c r="E74">
        <v>18</v>
      </c>
    </row>
    <row r="75" spans="1:5" x14ac:dyDescent="0.25">
      <c r="A75" s="22">
        <v>44000</v>
      </c>
      <c r="B75">
        <v>44000</v>
      </c>
      <c r="C75" t="s">
        <v>784</v>
      </c>
      <c r="D75" s="24">
        <f>VLOOKUP(Pag_Inicio_Corr_mas_casos[[#This Row],[Corregimiento]],Hoja3!$A$2:$D$676,4,0)</f>
        <v>80823</v>
      </c>
      <c r="E75">
        <v>17</v>
      </c>
    </row>
    <row r="76" spans="1:5" x14ac:dyDescent="0.25">
      <c r="A76" s="22">
        <v>44000</v>
      </c>
      <c r="B76">
        <v>44000</v>
      </c>
      <c r="C76" t="s">
        <v>783</v>
      </c>
      <c r="D76" s="24">
        <f>VLOOKUP(Pag_Inicio_Corr_mas_casos[[#This Row],[Corregimiento]],Hoja3!$A$2:$D$676,4,0)</f>
        <v>80822</v>
      </c>
      <c r="E76">
        <v>16</v>
      </c>
    </row>
    <row r="77" spans="1:5" x14ac:dyDescent="0.25">
      <c r="A77" s="22">
        <v>44000</v>
      </c>
      <c r="B77">
        <v>44000</v>
      </c>
      <c r="C77" t="s">
        <v>774</v>
      </c>
      <c r="D77" s="24">
        <f>VLOOKUP(Pag_Inicio_Corr_mas_casos[[#This Row],[Corregimiento]],Hoja3!$A$2:$D$676,4,0)</f>
        <v>81002</v>
      </c>
      <c r="E77">
        <v>16</v>
      </c>
    </row>
    <row r="78" spans="1:5" x14ac:dyDescent="0.25">
      <c r="A78" s="22">
        <v>44000</v>
      </c>
      <c r="B78">
        <v>44000</v>
      </c>
      <c r="C78" t="s">
        <v>780</v>
      </c>
      <c r="D78" s="24">
        <f>VLOOKUP(Pag_Inicio_Corr_mas_casos[[#This Row],[Corregimiento]],Hoja3!$A$2:$D$676,4,0)</f>
        <v>81008</v>
      </c>
      <c r="E78">
        <v>15</v>
      </c>
    </row>
    <row r="79" spans="1:5" x14ac:dyDescent="0.25">
      <c r="A79" s="22">
        <v>44000</v>
      </c>
      <c r="B79">
        <v>44000</v>
      </c>
      <c r="C79" t="s">
        <v>812</v>
      </c>
      <c r="D79" s="24">
        <f>VLOOKUP(Pag_Inicio_Corr_mas_casos[[#This Row],[Corregimiento]],Hoja3!$A$2:$D$676,4,0)</f>
        <v>130105</v>
      </c>
      <c r="E79">
        <v>15</v>
      </c>
    </row>
    <row r="80" spans="1:5" x14ac:dyDescent="0.25">
      <c r="A80" s="22">
        <v>44000</v>
      </c>
      <c r="B80">
        <v>44000</v>
      </c>
      <c r="C80" t="s">
        <v>798</v>
      </c>
      <c r="D80" s="24">
        <f>VLOOKUP(Pag_Inicio_Corr_mas_casos[[#This Row],[Corregimiento]],Hoja3!$A$2:$D$676,4,0)</f>
        <v>50207</v>
      </c>
      <c r="E80">
        <v>15</v>
      </c>
    </row>
    <row r="81" spans="1:5" x14ac:dyDescent="0.25">
      <c r="A81" s="22">
        <v>44000</v>
      </c>
      <c r="B81">
        <v>44000</v>
      </c>
      <c r="C81" t="s">
        <v>801</v>
      </c>
      <c r="D81" s="24">
        <f>VLOOKUP(Pag_Inicio_Corr_mas_casos[[#This Row],[Corregimiento]],Hoja3!$A$2:$D$676,4,0)</f>
        <v>80501</v>
      </c>
      <c r="E81">
        <v>14</v>
      </c>
    </row>
    <row r="82" spans="1:5" x14ac:dyDescent="0.25">
      <c r="A82" s="22">
        <v>44000</v>
      </c>
      <c r="B82">
        <v>44000</v>
      </c>
      <c r="C82" t="s">
        <v>813</v>
      </c>
      <c r="D82" s="24">
        <f>VLOOKUP(Pag_Inicio_Corr_mas_casos[[#This Row],[Corregimiento]],Hoja3!$A$2:$D$676,4,0)</f>
        <v>20609</v>
      </c>
      <c r="E82">
        <v>13</v>
      </c>
    </row>
    <row r="83" spans="1:5" x14ac:dyDescent="0.25">
      <c r="A83" s="22">
        <v>44000</v>
      </c>
      <c r="B83">
        <v>44000</v>
      </c>
      <c r="C83" t="s">
        <v>788</v>
      </c>
      <c r="D83" s="24">
        <f>VLOOKUP(Pag_Inicio_Corr_mas_casos[[#This Row],[Corregimiento]],Hoja3!$A$2:$D$676,4,0)</f>
        <v>81006</v>
      </c>
      <c r="E83">
        <v>12</v>
      </c>
    </row>
    <row r="84" spans="1:5" x14ac:dyDescent="0.25">
      <c r="A84" s="22">
        <v>44000</v>
      </c>
      <c r="B84">
        <v>44000</v>
      </c>
      <c r="C84" t="s">
        <v>804</v>
      </c>
      <c r="D84" s="24">
        <f>VLOOKUP(Pag_Inicio_Corr_mas_casos[[#This Row],[Corregimiento]],Hoja3!$A$2:$D$676,4,0)</f>
        <v>80815</v>
      </c>
      <c r="E84">
        <v>11</v>
      </c>
    </row>
    <row r="85" spans="1:5" x14ac:dyDescent="0.25">
      <c r="A85" s="22">
        <v>44000</v>
      </c>
      <c r="B85">
        <v>44000</v>
      </c>
      <c r="C85" t="s">
        <v>781</v>
      </c>
      <c r="D85" s="24">
        <f>VLOOKUP(Pag_Inicio_Corr_mas_casos[[#This Row],[Corregimiento]],Hoja3!$A$2:$D$676,4,0)</f>
        <v>80816</v>
      </c>
      <c r="E85">
        <v>11</v>
      </c>
    </row>
    <row r="86" spans="1:5" x14ac:dyDescent="0.25">
      <c r="A86" s="22">
        <v>44000</v>
      </c>
      <c r="B86">
        <v>44000</v>
      </c>
      <c r="C86" t="s">
        <v>814</v>
      </c>
      <c r="D86" s="24">
        <f>VLOOKUP(Pag_Inicio_Corr_mas_casos[[#This Row],[Corregimiento]],Hoja3!$A$2:$D$676,4,0)</f>
        <v>80809</v>
      </c>
      <c r="E86">
        <v>11</v>
      </c>
    </row>
    <row r="87" spans="1:5" x14ac:dyDescent="0.25">
      <c r="A87" s="22">
        <v>44000</v>
      </c>
      <c r="B87">
        <v>44000</v>
      </c>
      <c r="C87" t="s">
        <v>807</v>
      </c>
      <c r="D87" s="24">
        <f>VLOOKUP(Pag_Inicio_Corr_mas_casos[[#This Row],[Corregimiento]],Hoja3!$A$2:$D$676,4,0)</f>
        <v>50316</v>
      </c>
      <c r="E87">
        <v>11</v>
      </c>
    </row>
    <row r="88" spans="1:5" x14ac:dyDescent="0.25">
      <c r="A88" s="22">
        <v>44000</v>
      </c>
      <c r="B88">
        <v>44000</v>
      </c>
      <c r="C88" s="3" t="s">
        <v>815</v>
      </c>
      <c r="D88" s="24">
        <f>VLOOKUP(Pag_Inicio_Corr_mas_casos[[#This Row],[Corregimiento]],Hoja3!$A$2:$D$676,4,0)</f>
        <v>40201</v>
      </c>
      <c r="E88">
        <v>10</v>
      </c>
    </row>
    <row r="89" spans="1:5" x14ac:dyDescent="0.25">
      <c r="A89" s="22">
        <v>44000</v>
      </c>
      <c r="B89">
        <v>44000</v>
      </c>
      <c r="C89" t="s">
        <v>816</v>
      </c>
      <c r="D89" s="24">
        <f>VLOOKUP(Pag_Inicio_Corr_mas_casos[[#This Row],[Corregimiento]],Hoja3!$A$2:$D$676,4,0)</f>
        <v>80805</v>
      </c>
      <c r="E89">
        <v>10</v>
      </c>
    </row>
    <row r="90" spans="1:5" x14ac:dyDescent="0.25">
      <c r="A90" s="22">
        <v>44001</v>
      </c>
      <c r="B90">
        <v>44001</v>
      </c>
      <c r="C90" t="s">
        <v>779</v>
      </c>
      <c r="D90" s="24">
        <f>VLOOKUP(Pag_Inicio_Corr_mas_casos[[#This Row],[Corregimiento]],Hoja3!$A$2:$D$676,4,0)</f>
        <v>81007</v>
      </c>
      <c r="E90">
        <v>57</v>
      </c>
    </row>
    <row r="91" spans="1:5" x14ac:dyDescent="0.25">
      <c r="A91" s="22">
        <v>44001</v>
      </c>
      <c r="B91">
        <v>44001</v>
      </c>
      <c r="C91" t="s">
        <v>789</v>
      </c>
      <c r="D91" s="24">
        <f>VLOOKUP(Pag_Inicio_Corr_mas_casos[[#This Row],[Corregimiento]],Hoja3!$A$2:$D$676,4,0)</f>
        <v>80812</v>
      </c>
      <c r="E91">
        <v>38</v>
      </c>
    </row>
    <row r="92" spans="1:5" x14ac:dyDescent="0.25">
      <c r="A92" s="22">
        <v>44001</v>
      </c>
      <c r="B92">
        <v>44001</v>
      </c>
      <c r="C92" t="s">
        <v>788</v>
      </c>
      <c r="D92" s="24">
        <f>VLOOKUP(Pag_Inicio_Corr_mas_casos[[#This Row],[Corregimiento]],Hoja3!$A$2:$D$676,4,0)</f>
        <v>81006</v>
      </c>
      <c r="E92">
        <v>36</v>
      </c>
    </row>
    <row r="93" spans="1:5" x14ac:dyDescent="0.25">
      <c r="A93" s="22">
        <v>44001</v>
      </c>
      <c r="B93">
        <v>44001</v>
      </c>
      <c r="C93" t="s">
        <v>786</v>
      </c>
      <c r="D93" s="24">
        <f>VLOOKUP(Pag_Inicio_Corr_mas_casos[[#This Row],[Corregimiento]],Hoja3!$A$2:$D$676,4,0)</f>
        <v>80819</v>
      </c>
      <c r="E93">
        <v>35</v>
      </c>
    </row>
    <row r="94" spans="1:5" x14ac:dyDescent="0.25">
      <c r="A94" s="22">
        <v>44001</v>
      </c>
      <c r="B94">
        <v>44001</v>
      </c>
      <c r="C94" t="s">
        <v>774</v>
      </c>
      <c r="D94" s="24">
        <f>VLOOKUP(Pag_Inicio_Corr_mas_casos[[#This Row],[Corregimiento]],Hoja3!$A$2:$D$676,4,0)</f>
        <v>81002</v>
      </c>
      <c r="E94">
        <v>34</v>
      </c>
    </row>
    <row r="95" spans="1:5" x14ac:dyDescent="0.25">
      <c r="A95" s="22">
        <v>44001</v>
      </c>
      <c r="B95">
        <v>44001</v>
      </c>
      <c r="C95" t="s">
        <v>776</v>
      </c>
      <c r="D95" s="24">
        <f>VLOOKUP(Pag_Inicio_Corr_mas_casos[[#This Row],[Corregimiento]],Hoja3!$A$2:$D$676,4,0)</f>
        <v>80802</v>
      </c>
      <c r="E95">
        <v>33</v>
      </c>
    </row>
    <row r="96" spans="1:5" x14ac:dyDescent="0.25">
      <c r="A96" s="22">
        <v>44001</v>
      </c>
      <c r="B96">
        <v>44001</v>
      </c>
      <c r="C96" t="s">
        <v>778</v>
      </c>
      <c r="D96" s="24">
        <f>VLOOKUP(Pag_Inicio_Corr_mas_casos[[#This Row],[Corregimiento]],Hoja3!$A$2:$D$676,4,0)</f>
        <v>80821</v>
      </c>
      <c r="E96">
        <v>31</v>
      </c>
    </row>
    <row r="97" spans="1:5" x14ac:dyDescent="0.25">
      <c r="A97" s="22">
        <v>44001</v>
      </c>
      <c r="B97">
        <v>44001</v>
      </c>
      <c r="C97" t="s">
        <v>799</v>
      </c>
      <c r="D97" s="24">
        <f>VLOOKUP(Pag_Inicio_Corr_mas_casos[[#This Row],[Corregimiento]],Hoja3!$A$2:$D$676,4,0)</f>
        <v>80813</v>
      </c>
      <c r="E97">
        <v>31</v>
      </c>
    </row>
    <row r="98" spans="1:5" x14ac:dyDescent="0.25">
      <c r="A98" s="22">
        <v>44001</v>
      </c>
      <c r="B98">
        <v>44001</v>
      </c>
      <c r="C98" t="s">
        <v>780</v>
      </c>
      <c r="D98" s="24">
        <f>VLOOKUP(Pag_Inicio_Corr_mas_casos[[#This Row],[Corregimiento]],Hoja3!$A$2:$D$676,4,0)</f>
        <v>81008</v>
      </c>
      <c r="E98">
        <v>30</v>
      </c>
    </row>
    <row r="99" spans="1:5" x14ac:dyDescent="0.25">
      <c r="A99" s="22">
        <v>44001</v>
      </c>
      <c r="B99">
        <v>44001</v>
      </c>
      <c r="C99" t="s">
        <v>773</v>
      </c>
      <c r="D99" s="24">
        <f>VLOOKUP(Pag_Inicio_Corr_mas_casos[[#This Row],[Corregimiento]],Hoja3!$A$2:$D$676,4,0)</f>
        <v>130101</v>
      </c>
      <c r="E99">
        <v>30</v>
      </c>
    </row>
    <row r="100" spans="1:5" x14ac:dyDescent="0.25">
      <c r="A100" s="22">
        <v>44001</v>
      </c>
      <c r="B100">
        <v>44001</v>
      </c>
      <c r="C100" t="s">
        <v>782</v>
      </c>
      <c r="D100" s="24">
        <f>VLOOKUP(Pag_Inicio_Corr_mas_casos[[#This Row],[Corregimiento]],Hoja3!$A$2:$D$676,4,0)</f>
        <v>80817</v>
      </c>
      <c r="E100">
        <v>25</v>
      </c>
    </row>
    <row r="101" spans="1:5" x14ac:dyDescent="0.25">
      <c r="A101" s="22">
        <v>44001</v>
      </c>
      <c r="B101">
        <v>44001</v>
      </c>
      <c r="C101" t="s">
        <v>804</v>
      </c>
      <c r="D101" s="24">
        <f>VLOOKUP(Pag_Inicio_Corr_mas_casos[[#This Row],[Corregimiento]],Hoja3!$A$2:$D$676,4,0)</f>
        <v>80815</v>
      </c>
      <c r="E101">
        <v>37</v>
      </c>
    </row>
    <row r="102" spans="1:5" x14ac:dyDescent="0.25">
      <c r="A102" s="22">
        <v>44001</v>
      </c>
      <c r="B102">
        <v>44001</v>
      </c>
      <c r="C102" t="s">
        <v>794</v>
      </c>
      <c r="D102" s="24">
        <f>VLOOKUP(Pag_Inicio_Corr_mas_casos[[#This Row],[Corregimiento]],Hoja3!$A$2:$D$676,4,0)</f>
        <v>80810</v>
      </c>
      <c r="E102">
        <v>23</v>
      </c>
    </row>
    <row r="103" spans="1:5" x14ac:dyDescent="0.25">
      <c r="A103" s="22">
        <v>44001</v>
      </c>
      <c r="B103">
        <v>44001</v>
      </c>
      <c r="C103" t="s">
        <v>785</v>
      </c>
      <c r="D103" s="24">
        <f>VLOOKUP(Pag_Inicio_Corr_mas_casos[[#This Row],[Corregimiento]],Hoja3!$A$2:$D$676,4,0)</f>
        <v>81001</v>
      </c>
      <c r="E103">
        <v>23</v>
      </c>
    </row>
    <row r="104" spans="1:5" x14ac:dyDescent="0.25">
      <c r="A104" s="22">
        <v>44001</v>
      </c>
      <c r="B104">
        <v>44001</v>
      </c>
      <c r="C104" t="s">
        <v>781</v>
      </c>
      <c r="D104" s="24">
        <f>VLOOKUP(Pag_Inicio_Corr_mas_casos[[#This Row],[Corregimiento]],Hoja3!$A$2:$D$676,4,0)</f>
        <v>80816</v>
      </c>
      <c r="E104">
        <v>22</v>
      </c>
    </row>
    <row r="105" spans="1:5" x14ac:dyDescent="0.25">
      <c r="A105" s="22">
        <v>44001</v>
      </c>
      <c r="B105">
        <v>44001</v>
      </c>
      <c r="C105" t="s">
        <v>775</v>
      </c>
      <c r="D105" s="24">
        <f>VLOOKUP(Pag_Inicio_Corr_mas_casos[[#This Row],[Corregimiento]],Hoja3!$A$2:$D$676,4,0)</f>
        <v>130106</v>
      </c>
      <c r="E105">
        <v>22</v>
      </c>
    </row>
    <row r="106" spans="1:5" x14ac:dyDescent="0.25">
      <c r="A106" s="22">
        <v>44001</v>
      </c>
      <c r="B106">
        <v>44001</v>
      </c>
      <c r="C106" t="s">
        <v>783</v>
      </c>
      <c r="D106" s="24">
        <f>VLOOKUP(Pag_Inicio_Corr_mas_casos[[#This Row],[Corregimiento]],Hoja3!$A$2:$D$676,4,0)</f>
        <v>80822</v>
      </c>
      <c r="E106">
        <v>20</v>
      </c>
    </row>
    <row r="107" spans="1:5" x14ac:dyDescent="0.25">
      <c r="A107" s="22">
        <v>44001</v>
      </c>
      <c r="B107">
        <v>44001</v>
      </c>
      <c r="C107" t="s">
        <v>784</v>
      </c>
      <c r="D107" s="24">
        <f>VLOOKUP(Pag_Inicio_Corr_mas_casos[[#This Row],[Corregimiento]],Hoja3!$A$2:$D$676,4,0)</f>
        <v>80823</v>
      </c>
      <c r="E107">
        <v>20</v>
      </c>
    </row>
    <row r="108" spans="1:5" x14ac:dyDescent="0.25">
      <c r="A108" s="22">
        <v>44001</v>
      </c>
      <c r="B108">
        <v>44001</v>
      </c>
      <c r="C108" t="s">
        <v>795</v>
      </c>
      <c r="D108" s="24">
        <f>VLOOKUP(Pag_Inicio_Corr_mas_casos[[#This Row],[Corregimiento]],Hoja3!$A$2:$D$676,4,0)</f>
        <v>30107</v>
      </c>
      <c r="E108">
        <v>19</v>
      </c>
    </row>
    <row r="109" spans="1:5" x14ac:dyDescent="0.25">
      <c r="A109" s="22">
        <v>44001</v>
      </c>
      <c r="B109">
        <v>44001</v>
      </c>
      <c r="C109" t="s">
        <v>797</v>
      </c>
      <c r="D109" s="24">
        <f>VLOOKUP(Pag_Inicio_Corr_mas_casos[[#This Row],[Corregimiento]],Hoja3!$A$2:$D$676,4,0)</f>
        <v>10201</v>
      </c>
      <c r="E109">
        <v>18</v>
      </c>
    </row>
    <row r="110" spans="1:5" x14ac:dyDescent="0.25">
      <c r="A110" s="22">
        <v>44001</v>
      </c>
      <c r="B110">
        <v>44001</v>
      </c>
      <c r="C110" t="s">
        <v>817</v>
      </c>
      <c r="D110" s="24">
        <f>VLOOKUP(Pag_Inicio_Corr_mas_casos[[#This Row],[Corregimiento]],Hoja3!$A$2:$D$676,4,0)</f>
        <v>130717</v>
      </c>
      <c r="E110">
        <v>18</v>
      </c>
    </row>
    <row r="111" spans="1:5" x14ac:dyDescent="0.25">
      <c r="A111" s="22">
        <v>44001</v>
      </c>
      <c r="B111">
        <v>44001</v>
      </c>
      <c r="C111" t="s">
        <v>814</v>
      </c>
      <c r="D111" s="24">
        <f>VLOOKUP(Pag_Inicio_Corr_mas_casos[[#This Row],[Corregimiento]],Hoja3!$A$2:$D$676,4,0)</f>
        <v>80809</v>
      </c>
      <c r="E111">
        <v>16</v>
      </c>
    </row>
    <row r="112" spans="1:5" x14ac:dyDescent="0.25">
      <c r="A112" s="22">
        <v>44001</v>
      </c>
      <c r="B112">
        <v>44001</v>
      </c>
      <c r="C112" t="s">
        <v>818</v>
      </c>
      <c r="D112" s="24">
        <f>VLOOKUP(Pag_Inicio_Corr_mas_casos[[#This Row],[Corregimiento]],Hoja3!$A$2:$D$676,4,0)</f>
        <v>81003</v>
      </c>
      <c r="E112">
        <v>11</v>
      </c>
    </row>
    <row r="113" spans="1:5" x14ac:dyDescent="0.25">
      <c r="A113" s="22">
        <v>44001</v>
      </c>
      <c r="B113">
        <v>44001</v>
      </c>
      <c r="C113" t="s">
        <v>819</v>
      </c>
      <c r="D113" s="24">
        <f>VLOOKUP(Pag_Inicio_Corr_mas_casos[[#This Row],[Corregimiento]],Hoja3!$A$2:$D$676,4,0)</f>
        <v>81009</v>
      </c>
      <c r="E113">
        <v>11</v>
      </c>
    </row>
    <row r="114" spans="1:5" x14ac:dyDescent="0.25">
      <c r="A114" s="22">
        <v>44001</v>
      </c>
      <c r="B114">
        <v>44001</v>
      </c>
      <c r="C114" t="s">
        <v>820</v>
      </c>
      <c r="D114" s="24">
        <f>VLOOKUP(Pag_Inicio_Corr_mas_casos[[#This Row],[Corregimiento]],Hoja3!$A$2:$D$676,4,0)</f>
        <v>30104</v>
      </c>
      <c r="E114">
        <v>10</v>
      </c>
    </row>
    <row r="115" spans="1:5" x14ac:dyDescent="0.25">
      <c r="A115" s="22">
        <v>44001</v>
      </c>
      <c r="B115">
        <v>44001</v>
      </c>
      <c r="C115" t="s">
        <v>792</v>
      </c>
      <c r="D115" s="24">
        <f>VLOOKUP(Pag_Inicio_Corr_mas_casos[[#This Row],[Corregimiento]],Hoja3!$A$2:$D$676,4,0)</f>
        <v>80806</v>
      </c>
      <c r="E115">
        <v>10</v>
      </c>
    </row>
    <row r="116" spans="1:5" x14ac:dyDescent="0.25">
      <c r="A116" s="22">
        <v>44001</v>
      </c>
      <c r="B116">
        <v>44001</v>
      </c>
      <c r="C116" t="s">
        <v>806</v>
      </c>
      <c r="D116" s="24">
        <f>VLOOKUP(Pag_Inicio_Corr_mas_casos[[#This Row],[Corregimiento]],Hoja3!$A$2:$D$676,4,0)</f>
        <v>80811</v>
      </c>
      <c r="E116">
        <v>10</v>
      </c>
    </row>
    <row r="117" spans="1:5" x14ac:dyDescent="0.25">
      <c r="A117" s="22">
        <v>44001</v>
      </c>
      <c r="B117">
        <v>44001</v>
      </c>
      <c r="C117" t="s">
        <v>821</v>
      </c>
      <c r="D117" s="24">
        <f>VLOOKUP(Pag_Inicio_Corr_mas_casos[[#This Row],[Corregimiento]],Hoja3!$A$2:$D$676,4,0)</f>
        <v>130701</v>
      </c>
      <c r="E117">
        <v>10</v>
      </c>
    </row>
    <row r="118" spans="1:5" x14ac:dyDescent="0.25">
      <c r="A118" s="22">
        <v>44002</v>
      </c>
      <c r="B118">
        <v>44002</v>
      </c>
      <c r="C118" t="s">
        <v>782</v>
      </c>
      <c r="D118" s="24">
        <f>VLOOKUP(Pag_Inicio_Corr_mas_casos[[#This Row],[Corregimiento]],Hoja3!$A$2:$D$676,4,0)</f>
        <v>80817</v>
      </c>
      <c r="E118">
        <v>39</v>
      </c>
    </row>
    <row r="119" spans="1:5" x14ac:dyDescent="0.25">
      <c r="A119" s="22">
        <v>44002</v>
      </c>
      <c r="B119">
        <v>44002</v>
      </c>
      <c r="C119" t="s">
        <v>774</v>
      </c>
      <c r="D119" s="24">
        <f>VLOOKUP(Pag_Inicio_Corr_mas_casos[[#This Row],[Corregimiento]],Hoja3!$A$2:$D$676,4,0)</f>
        <v>81002</v>
      </c>
      <c r="E119">
        <v>37</v>
      </c>
    </row>
    <row r="120" spans="1:5" x14ac:dyDescent="0.25">
      <c r="A120" s="22">
        <v>44002</v>
      </c>
      <c r="B120">
        <v>44002</v>
      </c>
      <c r="C120" t="s">
        <v>788</v>
      </c>
      <c r="D120" s="24">
        <f>VLOOKUP(Pag_Inicio_Corr_mas_casos[[#This Row],[Corregimiento]],Hoja3!$A$2:$D$676,4,0)</f>
        <v>81006</v>
      </c>
      <c r="E120">
        <v>33</v>
      </c>
    </row>
    <row r="121" spans="1:5" x14ac:dyDescent="0.25">
      <c r="A121" s="22">
        <v>44002</v>
      </c>
      <c r="B121">
        <v>44002</v>
      </c>
      <c r="C121" t="s">
        <v>775</v>
      </c>
      <c r="D121" s="24">
        <f>VLOOKUP(Pag_Inicio_Corr_mas_casos[[#This Row],[Corregimiento]],Hoja3!$A$2:$D$676,4,0)</f>
        <v>130106</v>
      </c>
      <c r="E121">
        <v>31</v>
      </c>
    </row>
    <row r="122" spans="1:5" x14ac:dyDescent="0.25">
      <c r="A122" s="22">
        <v>44002</v>
      </c>
      <c r="B122">
        <v>44002</v>
      </c>
      <c r="C122" t="s">
        <v>778</v>
      </c>
      <c r="D122" s="24">
        <f>VLOOKUP(Pag_Inicio_Corr_mas_casos[[#This Row],[Corregimiento]],Hoja3!$A$2:$D$676,4,0)</f>
        <v>80821</v>
      </c>
      <c r="E122">
        <v>29</v>
      </c>
    </row>
    <row r="123" spans="1:5" x14ac:dyDescent="0.25">
      <c r="A123" s="22">
        <v>44002</v>
      </c>
      <c r="B123">
        <v>44002</v>
      </c>
      <c r="C123" t="s">
        <v>779</v>
      </c>
      <c r="D123" s="24">
        <f>VLOOKUP(Pag_Inicio_Corr_mas_casos[[#This Row],[Corregimiento]],Hoja3!$A$2:$D$676,4,0)</f>
        <v>81007</v>
      </c>
      <c r="E123">
        <v>26</v>
      </c>
    </row>
    <row r="124" spans="1:5" x14ac:dyDescent="0.25">
      <c r="A124" s="22">
        <v>44002</v>
      </c>
      <c r="B124">
        <v>44002</v>
      </c>
      <c r="C124" t="s">
        <v>773</v>
      </c>
      <c r="D124" s="24">
        <f>VLOOKUP(Pag_Inicio_Corr_mas_casos[[#This Row],[Corregimiento]],Hoja3!$A$2:$D$676,4,0)</f>
        <v>130101</v>
      </c>
      <c r="E124">
        <v>25</v>
      </c>
    </row>
    <row r="125" spans="1:5" x14ac:dyDescent="0.25">
      <c r="A125" s="22">
        <v>44002</v>
      </c>
      <c r="B125">
        <v>44002</v>
      </c>
      <c r="C125" t="s">
        <v>780</v>
      </c>
      <c r="D125" s="24">
        <f>VLOOKUP(Pag_Inicio_Corr_mas_casos[[#This Row],[Corregimiento]],Hoja3!$A$2:$D$676,4,0)</f>
        <v>81008</v>
      </c>
      <c r="E125">
        <v>25</v>
      </c>
    </row>
    <row r="126" spans="1:5" x14ac:dyDescent="0.25">
      <c r="A126" s="22">
        <v>44002</v>
      </c>
      <c r="B126">
        <v>44002</v>
      </c>
      <c r="C126" t="s">
        <v>797</v>
      </c>
      <c r="D126" s="24">
        <f>VLOOKUP(Pag_Inicio_Corr_mas_casos[[#This Row],[Corregimiento]],Hoja3!$A$2:$D$676,4,0)</f>
        <v>10201</v>
      </c>
      <c r="E126">
        <v>24</v>
      </c>
    </row>
    <row r="127" spans="1:5" x14ac:dyDescent="0.25">
      <c r="A127" s="22">
        <v>44002</v>
      </c>
      <c r="B127">
        <v>44002</v>
      </c>
      <c r="C127" t="s">
        <v>781</v>
      </c>
      <c r="D127" s="24">
        <f>VLOOKUP(Pag_Inicio_Corr_mas_casos[[#This Row],[Corregimiento]],Hoja3!$A$2:$D$676,4,0)</f>
        <v>80816</v>
      </c>
      <c r="E127">
        <v>24</v>
      </c>
    </row>
    <row r="128" spans="1:5" x14ac:dyDescent="0.25">
      <c r="A128" s="22">
        <v>44002</v>
      </c>
      <c r="B128">
        <v>44002</v>
      </c>
      <c r="C128" t="s">
        <v>803</v>
      </c>
      <c r="D128" s="24">
        <f>VLOOKUP(Pag_Inicio_Corr_mas_casos[[#This Row],[Corregimiento]],Hoja3!$A$2:$D$676,4,0)</f>
        <v>80820</v>
      </c>
      <c r="E128">
        <v>24</v>
      </c>
    </row>
    <row r="129" spans="1:5" x14ac:dyDescent="0.25">
      <c r="A129" s="22">
        <v>44002</v>
      </c>
      <c r="B129">
        <v>44002</v>
      </c>
      <c r="C129" t="s">
        <v>786</v>
      </c>
      <c r="D129" s="24">
        <f>VLOOKUP(Pag_Inicio_Corr_mas_casos[[#This Row],[Corregimiento]],Hoja3!$A$2:$D$676,4,0)</f>
        <v>80819</v>
      </c>
      <c r="E129">
        <v>21</v>
      </c>
    </row>
    <row r="130" spans="1:5" x14ac:dyDescent="0.25">
      <c r="A130" s="22">
        <v>44002</v>
      </c>
      <c r="B130">
        <v>44002</v>
      </c>
      <c r="C130" t="s">
        <v>799</v>
      </c>
      <c r="D130" s="24">
        <f>VLOOKUP(Pag_Inicio_Corr_mas_casos[[#This Row],[Corregimiento]],Hoja3!$A$2:$D$676,4,0)</f>
        <v>80813</v>
      </c>
      <c r="E130">
        <v>20</v>
      </c>
    </row>
    <row r="131" spans="1:5" x14ac:dyDescent="0.25">
      <c r="A131" s="22">
        <v>44002</v>
      </c>
      <c r="B131">
        <v>44002</v>
      </c>
      <c r="C131" t="s">
        <v>776</v>
      </c>
      <c r="D131" s="24">
        <f>VLOOKUP(Pag_Inicio_Corr_mas_casos[[#This Row],[Corregimiento]],Hoja3!$A$2:$D$676,4,0)</f>
        <v>80802</v>
      </c>
      <c r="E131">
        <v>19</v>
      </c>
    </row>
    <row r="132" spans="1:5" x14ac:dyDescent="0.25">
      <c r="A132" s="22">
        <v>44002</v>
      </c>
      <c r="B132">
        <v>44002</v>
      </c>
      <c r="C132" t="s">
        <v>814</v>
      </c>
      <c r="D132" s="24">
        <f>VLOOKUP(Pag_Inicio_Corr_mas_casos[[#This Row],[Corregimiento]],Hoja3!$A$2:$D$676,4,0)</f>
        <v>80809</v>
      </c>
      <c r="E132">
        <v>19</v>
      </c>
    </row>
    <row r="133" spans="1:5" x14ac:dyDescent="0.25">
      <c r="A133" s="22">
        <v>44002</v>
      </c>
      <c r="B133">
        <v>44002</v>
      </c>
      <c r="C133" t="s">
        <v>785</v>
      </c>
      <c r="D133" s="24">
        <f>VLOOKUP(Pag_Inicio_Corr_mas_casos[[#This Row],[Corregimiento]],Hoja3!$A$2:$D$676,4,0)</f>
        <v>81001</v>
      </c>
      <c r="E133">
        <v>18</v>
      </c>
    </row>
    <row r="134" spans="1:5" x14ac:dyDescent="0.25">
      <c r="A134" s="22">
        <v>44002</v>
      </c>
      <c r="B134">
        <v>44002</v>
      </c>
      <c r="C134" t="s">
        <v>794</v>
      </c>
      <c r="D134" s="24">
        <f>VLOOKUP(Pag_Inicio_Corr_mas_casos[[#This Row],[Corregimiento]],Hoja3!$A$2:$D$676,4,0)</f>
        <v>80810</v>
      </c>
      <c r="E134">
        <v>17</v>
      </c>
    </row>
    <row r="135" spans="1:5" x14ac:dyDescent="0.25">
      <c r="A135" s="22">
        <v>44002</v>
      </c>
      <c r="B135">
        <v>44002</v>
      </c>
      <c r="C135" t="s">
        <v>783</v>
      </c>
      <c r="D135" s="24">
        <f>VLOOKUP(Pag_Inicio_Corr_mas_casos[[#This Row],[Corregimiento]],Hoja3!$A$2:$D$676,4,0)</f>
        <v>80822</v>
      </c>
      <c r="E135">
        <v>14</v>
      </c>
    </row>
    <row r="136" spans="1:5" x14ac:dyDescent="0.25">
      <c r="A136" s="22">
        <v>44002</v>
      </c>
      <c r="B136">
        <v>44002</v>
      </c>
      <c r="C136" t="s">
        <v>779</v>
      </c>
      <c r="D136" s="24">
        <f>VLOOKUP(Pag_Inicio_Corr_mas_casos[[#This Row],[Corregimiento]],Hoja3!$A$2:$D$676,4,0)</f>
        <v>81007</v>
      </c>
      <c r="E136">
        <v>14</v>
      </c>
    </row>
    <row r="137" spans="1:5" x14ac:dyDescent="0.25">
      <c r="A137" s="22">
        <v>44002</v>
      </c>
      <c r="B137">
        <v>44002</v>
      </c>
      <c r="C137" t="s">
        <v>784</v>
      </c>
      <c r="D137" s="24">
        <f>VLOOKUP(Pag_Inicio_Corr_mas_casos[[#This Row],[Corregimiento]],Hoja3!$A$2:$D$676,4,0)</f>
        <v>80823</v>
      </c>
      <c r="E137">
        <v>14</v>
      </c>
    </row>
    <row r="138" spans="1:5" x14ac:dyDescent="0.25">
      <c r="A138" s="22">
        <v>44002</v>
      </c>
      <c r="B138">
        <v>44002</v>
      </c>
      <c r="C138" t="s">
        <v>822</v>
      </c>
      <c r="D138" s="24">
        <f>VLOOKUP(Pag_Inicio_Corr_mas_casos[[#This Row],[Corregimiento]],Hoja3!$A$2:$D$676,4,0)</f>
        <v>80804</v>
      </c>
      <c r="E138">
        <v>13</v>
      </c>
    </row>
    <row r="139" spans="1:5" x14ac:dyDescent="0.25">
      <c r="A139" s="22">
        <v>44002</v>
      </c>
      <c r="B139">
        <v>44002</v>
      </c>
      <c r="C139" t="s">
        <v>792</v>
      </c>
      <c r="D139" s="24">
        <f>VLOOKUP(Pag_Inicio_Corr_mas_casos[[#This Row],[Corregimiento]],Hoja3!$A$2:$D$676,4,0)</f>
        <v>80806</v>
      </c>
      <c r="E139">
        <v>12</v>
      </c>
    </row>
    <row r="140" spans="1:5" x14ac:dyDescent="0.25">
      <c r="A140" s="22">
        <v>44002</v>
      </c>
      <c r="B140">
        <v>44002</v>
      </c>
      <c r="C140" t="s">
        <v>804</v>
      </c>
      <c r="D140" s="24">
        <f>VLOOKUP(Pag_Inicio_Corr_mas_casos[[#This Row],[Corregimiento]],Hoja3!$A$2:$D$676,4,0)</f>
        <v>80815</v>
      </c>
      <c r="E140">
        <v>12</v>
      </c>
    </row>
    <row r="141" spans="1:5" x14ac:dyDescent="0.25">
      <c r="A141" s="22">
        <v>44002</v>
      </c>
      <c r="B141">
        <v>44002</v>
      </c>
      <c r="C141" t="s">
        <v>818</v>
      </c>
      <c r="D141" s="24">
        <f>VLOOKUP(Pag_Inicio_Corr_mas_casos[[#This Row],[Corregimiento]],Hoja3!$A$2:$D$676,4,0)</f>
        <v>81003</v>
      </c>
      <c r="E141">
        <v>12</v>
      </c>
    </row>
    <row r="142" spans="1:5" x14ac:dyDescent="0.25">
      <c r="A142" s="22">
        <v>44002</v>
      </c>
      <c r="B142">
        <v>44002</v>
      </c>
      <c r="C142" t="s">
        <v>789</v>
      </c>
      <c r="D142" s="24">
        <f>VLOOKUP(Pag_Inicio_Corr_mas_casos[[#This Row],[Corregimiento]],Hoja3!$A$2:$D$676,4,0)</f>
        <v>80812</v>
      </c>
      <c r="E142">
        <v>12</v>
      </c>
    </row>
    <row r="143" spans="1:5" x14ac:dyDescent="0.25">
      <c r="A143" s="22">
        <v>44002</v>
      </c>
      <c r="B143">
        <v>44002</v>
      </c>
      <c r="C143" t="s">
        <v>808</v>
      </c>
      <c r="D143" s="24">
        <f>VLOOKUP(Pag_Inicio_Corr_mas_casos[[#This Row],[Corregimiento]],Hoja3!$A$2:$D$676,4,0)</f>
        <v>130708</v>
      </c>
      <c r="E143">
        <v>10</v>
      </c>
    </row>
    <row r="144" spans="1:5" x14ac:dyDescent="0.25">
      <c r="A144" s="22">
        <v>44002</v>
      </c>
      <c r="B144">
        <v>44002</v>
      </c>
      <c r="C144" t="s">
        <v>817</v>
      </c>
      <c r="D144" s="24">
        <f>VLOOKUP(Pag_Inicio_Corr_mas_casos[[#This Row],[Corregimiento]],Hoja3!$A$2:$D$676,4,0)</f>
        <v>130717</v>
      </c>
      <c r="E144">
        <v>10</v>
      </c>
    </row>
    <row r="145" spans="1:5" x14ac:dyDescent="0.25">
      <c r="A145" s="22">
        <v>44002</v>
      </c>
      <c r="B145">
        <v>44002</v>
      </c>
      <c r="C145" t="s">
        <v>806</v>
      </c>
      <c r="D145" s="24">
        <f>VLOOKUP(Pag_Inicio_Corr_mas_casos[[#This Row],[Corregimiento]],Hoja3!$A$2:$D$676,4,0)</f>
        <v>80811</v>
      </c>
      <c r="E145">
        <v>10</v>
      </c>
    </row>
    <row r="146" spans="1:5" x14ac:dyDescent="0.25">
      <c r="A146" s="22">
        <v>44002</v>
      </c>
      <c r="B146">
        <v>44002</v>
      </c>
      <c r="C146" t="s">
        <v>823</v>
      </c>
      <c r="D146" s="24">
        <f>VLOOKUP(Pag_Inicio_Corr_mas_casos[[#This Row],[Corregimiento]],Hoja3!$A$2:$D$676,4,0)</f>
        <v>80508</v>
      </c>
      <c r="E146">
        <v>10</v>
      </c>
    </row>
    <row r="147" spans="1:5" x14ac:dyDescent="0.25">
      <c r="A147" s="22">
        <v>44003</v>
      </c>
      <c r="B147">
        <v>44003</v>
      </c>
      <c r="C147" t="s">
        <v>782</v>
      </c>
      <c r="D147" s="24">
        <f>VLOOKUP(Pag_Inicio_Corr_mas_casos[[#This Row],[Corregimiento]],Hoja3!$A$2:$D$676,4,0)</f>
        <v>80817</v>
      </c>
      <c r="E147">
        <v>40</v>
      </c>
    </row>
    <row r="148" spans="1:5" x14ac:dyDescent="0.25">
      <c r="A148" s="22">
        <v>44003</v>
      </c>
      <c r="B148">
        <v>44003</v>
      </c>
      <c r="C148" t="s">
        <v>773</v>
      </c>
      <c r="D148" s="24">
        <f>VLOOKUP(Pag_Inicio_Corr_mas_casos[[#This Row],[Corregimiento]],Hoja3!$A$2:$D$676,4,0)</f>
        <v>130101</v>
      </c>
      <c r="E148">
        <v>37</v>
      </c>
    </row>
    <row r="149" spans="1:5" x14ac:dyDescent="0.25">
      <c r="A149" s="22">
        <v>44003</v>
      </c>
      <c r="B149">
        <v>44003</v>
      </c>
      <c r="C149" t="s">
        <v>779</v>
      </c>
      <c r="D149" s="24">
        <f>VLOOKUP(Pag_Inicio_Corr_mas_casos[[#This Row],[Corregimiento]],Hoja3!$A$2:$D$676,4,0)</f>
        <v>81007</v>
      </c>
      <c r="E149">
        <v>35</v>
      </c>
    </row>
    <row r="150" spans="1:5" x14ac:dyDescent="0.25">
      <c r="A150" s="22">
        <v>44003</v>
      </c>
      <c r="B150">
        <v>44003</v>
      </c>
      <c r="C150" t="s">
        <v>774</v>
      </c>
      <c r="D150" s="24">
        <f>VLOOKUP(Pag_Inicio_Corr_mas_casos[[#This Row],[Corregimiento]],Hoja3!$A$2:$D$676,4,0)</f>
        <v>81002</v>
      </c>
      <c r="E150">
        <v>34</v>
      </c>
    </row>
    <row r="151" spans="1:5" x14ac:dyDescent="0.25">
      <c r="A151" s="22">
        <v>44003</v>
      </c>
      <c r="B151">
        <v>44003</v>
      </c>
      <c r="C151" t="s">
        <v>778</v>
      </c>
      <c r="D151" s="24">
        <f>VLOOKUP(Pag_Inicio_Corr_mas_casos[[#This Row],[Corregimiento]],Hoja3!$A$2:$D$676,4,0)</f>
        <v>80821</v>
      </c>
      <c r="E151">
        <v>33</v>
      </c>
    </row>
    <row r="152" spans="1:5" x14ac:dyDescent="0.25">
      <c r="A152" s="22">
        <v>44003</v>
      </c>
      <c r="B152">
        <v>44003</v>
      </c>
      <c r="C152" t="s">
        <v>786</v>
      </c>
      <c r="D152" s="24">
        <f>VLOOKUP(Pag_Inicio_Corr_mas_casos[[#This Row],[Corregimiento]],Hoja3!$A$2:$D$676,4,0)</f>
        <v>80819</v>
      </c>
      <c r="E152">
        <v>33</v>
      </c>
    </row>
    <row r="153" spans="1:5" x14ac:dyDescent="0.25">
      <c r="A153" s="22">
        <v>44003</v>
      </c>
      <c r="B153">
        <v>44003</v>
      </c>
      <c r="C153" t="s">
        <v>775</v>
      </c>
      <c r="D153" s="24">
        <f>VLOOKUP(Pag_Inicio_Corr_mas_casos[[#This Row],[Corregimiento]],Hoja3!$A$2:$D$676,4,0)</f>
        <v>130106</v>
      </c>
      <c r="E153">
        <v>32</v>
      </c>
    </row>
    <row r="154" spans="1:5" x14ac:dyDescent="0.25">
      <c r="A154" s="22">
        <v>44003</v>
      </c>
      <c r="B154">
        <v>44003</v>
      </c>
      <c r="C154" t="s">
        <v>806</v>
      </c>
      <c r="D154" s="24">
        <f>VLOOKUP(Pag_Inicio_Corr_mas_casos[[#This Row],[Corregimiento]],Hoja3!$A$2:$D$676,4,0)</f>
        <v>80811</v>
      </c>
      <c r="E154">
        <v>31</v>
      </c>
    </row>
    <row r="155" spans="1:5" x14ac:dyDescent="0.25">
      <c r="A155" s="22">
        <v>44003</v>
      </c>
      <c r="B155">
        <v>44003</v>
      </c>
      <c r="C155" t="s">
        <v>780</v>
      </c>
      <c r="D155" s="24">
        <f>VLOOKUP(Pag_Inicio_Corr_mas_casos[[#This Row],[Corregimiento]],Hoja3!$A$2:$D$676,4,0)</f>
        <v>81008</v>
      </c>
      <c r="E155">
        <v>26</v>
      </c>
    </row>
    <row r="156" spans="1:5" x14ac:dyDescent="0.25">
      <c r="A156" s="22">
        <v>44003</v>
      </c>
      <c r="B156">
        <v>44003</v>
      </c>
      <c r="C156" t="s">
        <v>784</v>
      </c>
      <c r="D156" s="24">
        <f>VLOOKUP(Pag_Inicio_Corr_mas_casos[[#This Row],[Corregimiento]],Hoja3!$A$2:$D$676,4,0)</f>
        <v>80823</v>
      </c>
      <c r="E156">
        <v>25</v>
      </c>
    </row>
    <row r="157" spans="1:5" x14ac:dyDescent="0.25">
      <c r="A157" s="22">
        <v>44003</v>
      </c>
      <c r="B157">
        <v>44003</v>
      </c>
      <c r="C157" t="s">
        <v>824</v>
      </c>
      <c r="D157" s="24">
        <f>VLOOKUP(Pag_Inicio_Corr_mas_casos[[#This Row],[Corregimiento]],Hoja3!$A$2:$D$676,4,0)</f>
        <v>80807</v>
      </c>
      <c r="E157">
        <v>24</v>
      </c>
    </row>
    <row r="158" spans="1:5" x14ac:dyDescent="0.25">
      <c r="A158" s="22">
        <v>44003</v>
      </c>
      <c r="B158">
        <v>44003</v>
      </c>
      <c r="C158" t="s">
        <v>789</v>
      </c>
      <c r="D158" s="24">
        <f>VLOOKUP(Pag_Inicio_Corr_mas_casos[[#This Row],[Corregimiento]],Hoja3!$A$2:$D$676,4,0)</f>
        <v>80812</v>
      </c>
      <c r="E158">
        <v>23</v>
      </c>
    </row>
    <row r="159" spans="1:5" x14ac:dyDescent="0.25">
      <c r="A159" s="22">
        <v>44003</v>
      </c>
      <c r="B159">
        <v>44003</v>
      </c>
      <c r="C159" t="s">
        <v>776</v>
      </c>
      <c r="D159" s="24">
        <f>VLOOKUP(Pag_Inicio_Corr_mas_casos[[#This Row],[Corregimiento]],Hoja3!$A$2:$D$676,4,0)</f>
        <v>80802</v>
      </c>
      <c r="E159">
        <v>21</v>
      </c>
    </row>
    <row r="160" spans="1:5" x14ac:dyDescent="0.25">
      <c r="A160" s="22">
        <v>44003</v>
      </c>
      <c r="B160">
        <v>44003</v>
      </c>
      <c r="C160" t="s">
        <v>799</v>
      </c>
      <c r="D160" s="24">
        <f>VLOOKUP(Pag_Inicio_Corr_mas_casos[[#This Row],[Corregimiento]],Hoja3!$A$2:$D$676,4,0)</f>
        <v>80813</v>
      </c>
      <c r="E160">
        <v>21</v>
      </c>
    </row>
    <row r="161" spans="1:5" x14ac:dyDescent="0.25">
      <c r="A161" s="22">
        <v>44003</v>
      </c>
      <c r="B161">
        <v>44003</v>
      </c>
      <c r="C161" t="s">
        <v>801</v>
      </c>
      <c r="D161" s="24">
        <f>VLOOKUP(Pag_Inicio_Corr_mas_casos[[#This Row],[Corregimiento]],Hoja3!$A$2:$D$676,4,0)</f>
        <v>80501</v>
      </c>
      <c r="E161">
        <v>20</v>
      </c>
    </row>
    <row r="162" spans="1:5" x14ac:dyDescent="0.25">
      <c r="A162" s="22">
        <v>44003</v>
      </c>
      <c r="B162">
        <v>44003</v>
      </c>
      <c r="C162" t="s">
        <v>788</v>
      </c>
      <c r="D162" s="24">
        <f>VLOOKUP(Pag_Inicio_Corr_mas_casos[[#This Row],[Corregimiento]],Hoja3!$A$2:$D$676,4,0)</f>
        <v>81006</v>
      </c>
      <c r="E162">
        <v>18</v>
      </c>
    </row>
    <row r="163" spans="1:5" x14ac:dyDescent="0.25">
      <c r="A163" s="22">
        <v>44003</v>
      </c>
      <c r="B163">
        <v>44003</v>
      </c>
      <c r="C163" t="s">
        <v>804</v>
      </c>
      <c r="D163" s="24">
        <f>VLOOKUP(Pag_Inicio_Corr_mas_casos[[#This Row],[Corregimiento]],Hoja3!$A$2:$D$676,4,0)</f>
        <v>80815</v>
      </c>
      <c r="E163">
        <v>16</v>
      </c>
    </row>
    <row r="164" spans="1:5" x14ac:dyDescent="0.25">
      <c r="A164" s="22">
        <v>44003</v>
      </c>
      <c r="B164">
        <v>44003</v>
      </c>
      <c r="C164" t="s">
        <v>795</v>
      </c>
      <c r="D164" s="24">
        <f>VLOOKUP(Pag_Inicio_Corr_mas_casos[[#This Row],[Corregimiento]],Hoja3!$A$2:$D$676,4,0)</f>
        <v>30107</v>
      </c>
      <c r="E164">
        <v>14</v>
      </c>
    </row>
    <row r="165" spans="1:5" x14ac:dyDescent="0.25">
      <c r="A165" s="22">
        <v>44003</v>
      </c>
      <c r="B165">
        <v>44003</v>
      </c>
      <c r="C165" t="s">
        <v>792</v>
      </c>
      <c r="D165" s="24">
        <f>VLOOKUP(Pag_Inicio_Corr_mas_casos[[#This Row],[Corregimiento]],Hoja3!$A$2:$D$676,4,0)</f>
        <v>80806</v>
      </c>
      <c r="E165">
        <v>13</v>
      </c>
    </row>
    <row r="166" spans="1:5" x14ac:dyDescent="0.25">
      <c r="A166" s="22">
        <v>44003</v>
      </c>
      <c r="B166">
        <v>44003</v>
      </c>
      <c r="C166" t="s">
        <v>819</v>
      </c>
      <c r="D166" s="24">
        <f>VLOOKUP(Pag_Inicio_Corr_mas_casos[[#This Row],[Corregimiento]],Hoja3!$A$2:$D$676,4,0)</f>
        <v>81009</v>
      </c>
      <c r="E166">
        <v>11</v>
      </c>
    </row>
    <row r="167" spans="1:5" x14ac:dyDescent="0.25">
      <c r="A167" s="22">
        <v>44003</v>
      </c>
      <c r="B167">
        <v>44003</v>
      </c>
      <c r="C167" t="s">
        <v>796</v>
      </c>
      <c r="D167" s="24">
        <f>VLOOKUP(Pag_Inicio_Corr_mas_casos[[#This Row],[Corregimiento]],Hoja3!$A$2:$D$676,4,0)</f>
        <v>30113</v>
      </c>
      <c r="E167">
        <v>10</v>
      </c>
    </row>
    <row r="168" spans="1:5" x14ac:dyDescent="0.25">
      <c r="A168" s="22">
        <v>44004</v>
      </c>
      <c r="B168">
        <v>44004</v>
      </c>
      <c r="C168" t="s">
        <v>773</v>
      </c>
      <c r="D168" s="24">
        <f>VLOOKUP(Pag_Inicio_Corr_mas_casos[[#This Row],[Corregimiento]],Hoja3!$A$2:$D$676,4,0)</f>
        <v>130101</v>
      </c>
      <c r="E168">
        <v>139</v>
      </c>
    </row>
    <row r="169" spans="1:5" x14ac:dyDescent="0.25">
      <c r="A169" s="22">
        <v>44004</v>
      </c>
      <c r="B169">
        <v>44004</v>
      </c>
      <c r="C169" t="s">
        <v>778</v>
      </c>
      <c r="D169" s="24">
        <f>VLOOKUP(Pag_Inicio_Corr_mas_casos[[#This Row],[Corregimiento]],Hoja3!$A$2:$D$676,4,0)</f>
        <v>80821</v>
      </c>
      <c r="E169">
        <v>79</v>
      </c>
    </row>
    <row r="170" spans="1:5" x14ac:dyDescent="0.25">
      <c r="A170" s="22">
        <v>44004</v>
      </c>
      <c r="B170">
        <v>44004</v>
      </c>
      <c r="C170" t="s">
        <v>810</v>
      </c>
      <c r="D170" s="24">
        <f>VLOOKUP(Pag_Inicio_Corr_mas_casos[[#This Row],[Corregimiento]],Hoja3!$A$2:$D$676,4,0)</f>
        <v>50208</v>
      </c>
      <c r="E170">
        <v>79</v>
      </c>
    </row>
    <row r="171" spans="1:5" x14ac:dyDescent="0.25">
      <c r="A171" s="22">
        <v>44004</v>
      </c>
      <c r="B171">
        <v>44004</v>
      </c>
      <c r="C171" t="s">
        <v>779</v>
      </c>
      <c r="D171" s="24">
        <f>VLOOKUP(Pag_Inicio_Corr_mas_casos[[#This Row],[Corregimiento]],Hoja3!$A$2:$D$676,4,0)</f>
        <v>81007</v>
      </c>
      <c r="E171">
        <v>74</v>
      </c>
    </row>
    <row r="172" spans="1:5" x14ac:dyDescent="0.25">
      <c r="A172" s="22">
        <v>44004</v>
      </c>
      <c r="B172">
        <v>44004</v>
      </c>
      <c r="C172" t="s">
        <v>786</v>
      </c>
      <c r="D172" s="24">
        <f>VLOOKUP(Pag_Inicio_Corr_mas_casos[[#This Row],[Corregimiento]],Hoja3!$A$2:$D$676,4,0)</f>
        <v>80819</v>
      </c>
      <c r="E172">
        <v>71</v>
      </c>
    </row>
    <row r="173" spans="1:5" x14ac:dyDescent="0.25">
      <c r="A173" s="22">
        <v>44004</v>
      </c>
      <c r="B173">
        <v>44004</v>
      </c>
      <c r="C173" t="s">
        <v>783</v>
      </c>
      <c r="D173" s="24">
        <f>VLOOKUP(Pag_Inicio_Corr_mas_casos[[#This Row],[Corregimiento]],Hoja3!$A$2:$D$676,4,0)</f>
        <v>80822</v>
      </c>
      <c r="E173">
        <v>58</v>
      </c>
    </row>
    <row r="174" spans="1:5" x14ac:dyDescent="0.25">
      <c r="A174" s="22">
        <v>44004</v>
      </c>
      <c r="B174">
        <v>44004</v>
      </c>
      <c r="C174" t="s">
        <v>776</v>
      </c>
      <c r="D174" s="24">
        <f>VLOOKUP(Pag_Inicio_Corr_mas_casos[[#This Row],[Corregimiento]],Hoja3!$A$2:$D$676,4,0)</f>
        <v>80802</v>
      </c>
      <c r="E174">
        <v>56</v>
      </c>
    </row>
    <row r="175" spans="1:5" x14ac:dyDescent="0.25">
      <c r="A175" s="22">
        <v>44004</v>
      </c>
      <c r="B175">
        <v>44004</v>
      </c>
      <c r="C175" t="s">
        <v>774</v>
      </c>
      <c r="D175" s="24">
        <f>VLOOKUP(Pag_Inicio_Corr_mas_casos[[#This Row],[Corregimiento]],Hoja3!$A$2:$D$676,4,0)</f>
        <v>81002</v>
      </c>
      <c r="E175">
        <v>54</v>
      </c>
    </row>
    <row r="176" spans="1:5" x14ac:dyDescent="0.25">
      <c r="A176" s="22">
        <v>44004</v>
      </c>
      <c r="B176">
        <v>44004</v>
      </c>
      <c r="C176" t="s">
        <v>780</v>
      </c>
      <c r="D176" s="24">
        <f>VLOOKUP(Pag_Inicio_Corr_mas_casos[[#This Row],[Corregimiento]],Hoja3!$A$2:$D$676,4,0)</f>
        <v>81008</v>
      </c>
      <c r="E176">
        <v>51</v>
      </c>
    </row>
    <row r="177" spans="1:5" x14ac:dyDescent="0.25">
      <c r="A177" s="22">
        <v>44004</v>
      </c>
      <c r="B177">
        <v>44004</v>
      </c>
      <c r="C177" t="s">
        <v>782</v>
      </c>
      <c r="D177" s="24">
        <f>VLOOKUP(Pag_Inicio_Corr_mas_casos[[#This Row],[Corregimiento]],Hoja3!$A$2:$D$676,4,0)</f>
        <v>80817</v>
      </c>
      <c r="E177">
        <v>65</v>
      </c>
    </row>
    <row r="178" spans="1:5" x14ac:dyDescent="0.25">
      <c r="A178" s="22">
        <v>44004</v>
      </c>
      <c r="B178">
        <v>44004</v>
      </c>
      <c r="C178" t="s">
        <v>789</v>
      </c>
      <c r="D178" s="24">
        <f>VLOOKUP(Pag_Inicio_Corr_mas_casos[[#This Row],[Corregimiento]],Hoja3!$A$2:$D$676,4,0)</f>
        <v>80812</v>
      </c>
      <c r="E178">
        <v>49</v>
      </c>
    </row>
    <row r="179" spans="1:5" x14ac:dyDescent="0.25">
      <c r="A179" s="22">
        <v>44004</v>
      </c>
      <c r="B179">
        <v>44004</v>
      </c>
      <c r="C179" t="s">
        <v>814</v>
      </c>
      <c r="D179" s="24">
        <f>VLOOKUP(Pag_Inicio_Corr_mas_casos[[#This Row],[Corregimiento]],Hoja3!$A$2:$D$676,4,0)</f>
        <v>80809</v>
      </c>
      <c r="E179">
        <v>47</v>
      </c>
    </row>
    <row r="180" spans="1:5" x14ac:dyDescent="0.25">
      <c r="A180" s="22">
        <v>44004</v>
      </c>
      <c r="B180">
        <v>44004</v>
      </c>
      <c r="C180" t="s">
        <v>799</v>
      </c>
      <c r="D180" s="24">
        <f>VLOOKUP(Pag_Inicio_Corr_mas_casos[[#This Row],[Corregimiento]],Hoja3!$A$2:$D$676,4,0)</f>
        <v>80813</v>
      </c>
      <c r="E180">
        <v>46</v>
      </c>
    </row>
    <row r="181" spans="1:5" x14ac:dyDescent="0.25">
      <c r="A181" s="22">
        <v>44004</v>
      </c>
      <c r="B181">
        <v>44004</v>
      </c>
      <c r="C181" t="s">
        <v>800</v>
      </c>
      <c r="D181" s="24">
        <f>VLOOKUP(Pag_Inicio_Corr_mas_casos[[#This Row],[Corregimiento]],Hoja3!$A$2:$D$676,4,0)</f>
        <v>120605</v>
      </c>
      <c r="E181">
        <v>43</v>
      </c>
    </row>
    <row r="182" spans="1:5" x14ac:dyDescent="0.25">
      <c r="A182" s="22">
        <v>44004</v>
      </c>
      <c r="B182">
        <v>44004</v>
      </c>
      <c r="C182" t="s">
        <v>785</v>
      </c>
      <c r="D182" s="24">
        <f>VLOOKUP(Pag_Inicio_Corr_mas_casos[[#This Row],[Corregimiento]],Hoja3!$A$2:$D$676,4,0)</f>
        <v>81001</v>
      </c>
      <c r="E182">
        <v>38</v>
      </c>
    </row>
    <row r="183" spans="1:5" x14ac:dyDescent="0.25">
      <c r="A183" s="22">
        <v>44004</v>
      </c>
      <c r="B183">
        <v>44004</v>
      </c>
      <c r="C183" t="s">
        <v>775</v>
      </c>
      <c r="D183" s="24">
        <f>VLOOKUP(Pag_Inicio_Corr_mas_casos[[#This Row],[Corregimiento]],Hoja3!$A$2:$D$676,4,0)</f>
        <v>130106</v>
      </c>
      <c r="E183">
        <v>38</v>
      </c>
    </row>
    <row r="184" spans="1:5" x14ac:dyDescent="0.25">
      <c r="A184" s="22">
        <v>44004</v>
      </c>
      <c r="B184">
        <v>44004</v>
      </c>
      <c r="C184" t="s">
        <v>790</v>
      </c>
      <c r="D184" s="24">
        <f>VLOOKUP(Pag_Inicio_Corr_mas_casos[[#This Row],[Corregimiento]],Hoja3!$A$2:$D$676,4,0)</f>
        <v>130702</v>
      </c>
      <c r="E184">
        <v>36</v>
      </c>
    </row>
    <row r="185" spans="1:5" x14ac:dyDescent="0.25">
      <c r="A185" s="22">
        <v>44004</v>
      </c>
      <c r="B185">
        <v>44004</v>
      </c>
      <c r="C185" t="s">
        <v>824</v>
      </c>
      <c r="D185" s="24">
        <f>VLOOKUP(Pag_Inicio_Corr_mas_casos[[#This Row],[Corregimiento]],Hoja3!$A$2:$D$676,4,0)</f>
        <v>80807</v>
      </c>
      <c r="E185">
        <v>34</v>
      </c>
    </row>
    <row r="186" spans="1:5" x14ac:dyDescent="0.25">
      <c r="A186" s="22">
        <v>44004</v>
      </c>
      <c r="B186">
        <v>44004</v>
      </c>
      <c r="C186" t="s">
        <v>781</v>
      </c>
      <c r="D186" s="24">
        <f>VLOOKUP(Pag_Inicio_Corr_mas_casos[[#This Row],[Corregimiento]],Hoja3!$A$2:$D$676,4,0)</f>
        <v>80816</v>
      </c>
      <c r="E186">
        <v>34</v>
      </c>
    </row>
    <row r="187" spans="1:5" x14ac:dyDescent="0.25">
      <c r="A187" s="22">
        <v>44004</v>
      </c>
      <c r="B187">
        <v>44004</v>
      </c>
      <c r="C187" t="s">
        <v>777</v>
      </c>
      <c r="D187" s="24">
        <f>VLOOKUP(Pag_Inicio_Corr_mas_casos[[#This Row],[Corregimiento]],Hoja3!$A$2:$D$676,4,0)</f>
        <v>130102</v>
      </c>
      <c r="E187">
        <v>33</v>
      </c>
    </row>
    <row r="188" spans="1:5" x14ac:dyDescent="0.25">
      <c r="A188" s="22">
        <v>44004</v>
      </c>
      <c r="B188">
        <v>44004</v>
      </c>
      <c r="C188" t="s">
        <v>806</v>
      </c>
      <c r="D188" s="24">
        <f>VLOOKUP(Pag_Inicio_Corr_mas_casos[[#This Row],[Corregimiento]],Hoja3!$A$2:$D$676,4,0)</f>
        <v>80811</v>
      </c>
      <c r="E188">
        <v>32</v>
      </c>
    </row>
    <row r="189" spans="1:5" x14ac:dyDescent="0.25">
      <c r="A189" s="22">
        <v>44004</v>
      </c>
      <c r="B189">
        <v>44004</v>
      </c>
      <c r="C189" t="s">
        <v>794</v>
      </c>
      <c r="D189" s="24">
        <f>VLOOKUP(Pag_Inicio_Corr_mas_casos[[#This Row],[Corregimiento]],Hoja3!$A$2:$D$676,4,0)</f>
        <v>80810</v>
      </c>
      <c r="E189">
        <v>31</v>
      </c>
    </row>
    <row r="190" spans="1:5" x14ac:dyDescent="0.25">
      <c r="A190" s="22">
        <v>44004</v>
      </c>
      <c r="B190">
        <v>44004</v>
      </c>
      <c r="C190" t="s">
        <v>792</v>
      </c>
      <c r="D190" s="24">
        <f>VLOOKUP(Pag_Inicio_Corr_mas_casos[[#This Row],[Corregimiento]],Hoja3!$A$2:$D$676,4,0)</f>
        <v>80806</v>
      </c>
      <c r="E190">
        <v>30</v>
      </c>
    </row>
    <row r="191" spans="1:5" x14ac:dyDescent="0.25">
      <c r="A191" s="22">
        <v>44004</v>
      </c>
      <c r="B191">
        <v>44004</v>
      </c>
      <c r="C191" t="s">
        <v>784</v>
      </c>
      <c r="D191" s="24">
        <f>VLOOKUP(Pag_Inicio_Corr_mas_casos[[#This Row],[Corregimiento]],Hoja3!$A$2:$D$676,4,0)</f>
        <v>80823</v>
      </c>
      <c r="E191">
        <v>29</v>
      </c>
    </row>
    <row r="192" spans="1:5" x14ac:dyDescent="0.25">
      <c r="A192" s="22">
        <v>44004</v>
      </c>
      <c r="B192">
        <v>44004</v>
      </c>
      <c r="C192" t="s">
        <v>822</v>
      </c>
      <c r="D192" s="24">
        <f>VLOOKUP(Pag_Inicio_Corr_mas_casos[[#This Row],[Corregimiento]],Hoja3!$A$2:$D$676,4,0)</f>
        <v>80804</v>
      </c>
      <c r="E192">
        <v>26</v>
      </c>
    </row>
    <row r="193" spans="1:5" x14ac:dyDescent="0.25">
      <c r="A193" s="22">
        <v>44004</v>
      </c>
      <c r="B193">
        <v>44004</v>
      </c>
      <c r="C193" t="s">
        <v>809</v>
      </c>
      <c r="D193" s="24">
        <f>VLOOKUP(Pag_Inicio_Corr_mas_casos[[#This Row],[Corregimiento]],Hoja3!$A$2:$D$676,4,0)</f>
        <v>80826</v>
      </c>
      <c r="E193">
        <v>26</v>
      </c>
    </row>
    <row r="194" spans="1:5" x14ac:dyDescent="0.25">
      <c r="A194" s="22">
        <v>44004</v>
      </c>
      <c r="B194">
        <v>44004</v>
      </c>
      <c r="C194" t="s">
        <v>788</v>
      </c>
      <c r="D194" s="24">
        <f>VLOOKUP(Pag_Inicio_Corr_mas_casos[[#This Row],[Corregimiento]],Hoja3!$A$2:$D$676,4,0)</f>
        <v>81006</v>
      </c>
      <c r="E194">
        <v>25</v>
      </c>
    </row>
    <row r="195" spans="1:5" x14ac:dyDescent="0.25">
      <c r="A195" s="22">
        <v>44004</v>
      </c>
      <c r="B195">
        <v>44004</v>
      </c>
      <c r="C195" t="s">
        <v>803</v>
      </c>
      <c r="D195" s="24">
        <f>VLOOKUP(Pag_Inicio_Corr_mas_casos[[#This Row],[Corregimiento]],Hoja3!$A$2:$D$676,4,0)</f>
        <v>80820</v>
      </c>
      <c r="E195">
        <v>25</v>
      </c>
    </row>
    <row r="196" spans="1:5" x14ac:dyDescent="0.25">
      <c r="A196" s="22">
        <v>44004</v>
      </c>
      <c r="B196">
        <v>44004</v>
      </c>
      <c r="C196" t="s">
        <v>817</v>
      </c>
      <c r="D196" s="24">
        <f>VLOOKUP(Pag_Inicio_Corr_mas_casos[[#This Row],[Corregimiento]],Hoja3!$A$2:$D$676,4,0)</f>
        <v>130717</v>
      </c>
      <c r="E196">
        <v>25</v>
      </c>
    </row>
    <row r="197" spans="1:5" x14ac:dyDescent="0.25">
      <c r="A197" s="22">
        <v>44004</v>
      </c>
      <c r="B197">
        <v>44004</v>
      </c>
      <c r="C197" t="s">
        <v>825</v>
      </c>
      <c r="D197" s="24">
        <f>VLOOKUP(Pag_Inicio_Corr_mas_casos[[#This Row],[Corregimiento]],Hoja3!$A$2:$D$676,4,0)</f>
        <v>80814</v>
      </c>
      <c r="E197">
        <v>24</v>
      </c>
    </row>
    <row r="198" spans="1:5" x14ac:dyDescent="0.25">
      <c r="A198" s="22">
        <v>44004</v>
      </c>
      <c r="B198">
        <v>44004</v>
      </c>
      <c r="C198" t="s">
        <v>804</v>
      </c>
      <c r="D198" s="24">
        <f>VLOOKUP(Pag_Inicio_Corr_mas_casos[[#This Row],[Corregimiento]],Hoja3!$A$2:$D$676,4,0)</f>
        <v>80815</v>
      </c>
      <c r="E198">
        <v>21</v>
      </c>
    </row>
    <row r="199" spans="1:5" x14ac:dyDescent="0.25">
      <c r="A199" s="22">
        <v>44004</v>
      </c>
      <c r="B199">
        <v>44004</v>
      </c>
      <c r="C199" t="s">
        <v>787</v>
      </c>
      <c r="D199" s="24">
        <f>VLOOKUP(Pag_Inicio_Corr_mas_casos[[#This Row],[Corregimiento]],Hoja3!$A$2:$D$676,4,0)</f>
        <v>130107</v>
      </c>
      <c r="E199">
        <v>20</v>
      </c>
    </row>
    <row r="200" spans="1:5" x14ac:dyDescent="0.25">
      <c r="A200" s="22">
        <v>44004</v>
      </c>
      <c r="B200">
        <v>44004</v>
      </c>
      <c r="C200" t="s">
        <v>826</v>
      </c>
      <c r="D200" s="24">
        <f>VLOOKUP(Pag_Inicio_Corr_mas_casos[[#This Row],[Corregimiento]],Hoja3!$A$2:$D$676,4,0)</f>
        <v>80505</v>
      </c>
      <c r="E200">
        <v>20</v>
      </c>
    </row>
    <row r="201" spans="1:5" x14ac:dyDescent="0.25">
      <c r="A201" s="22">
        <v>44004</v>
      </c>
      <c r="B201">
        <v>44004</v>
      </c>
      <c r="C201" t="s">
        <v>801</v>
      </c>
      <c r="D201" s="24">
        <f>VLOOKUP(Pag_Inicio_Corr_mas_casos[[#This Row],[Corregimiento]],Hoja3!$A$2:$D$676,4,0)</f>
        <v>80501</v>
      </c>
      <c r="E201">
        <v>18</v>
      </c>
    </row>
    <row r="202" spans="1:5" x14ac:dyDescent="0.25">
      <c r="A202" s="22">
        <v>44004</v>
      </c>
      <c r="B202">
        <v>44004</v>
      </c>
      <c r="C202" t="s">
        <v>818</v>
      </c>
      <c r="D202" s="24">
        <f>VLOOKUP(Pag_Inicio_Corr_mas_casos[[#This Row],[Corregimiento]],Hoja3!$A$2:$D$676,4,0)</f>
        <v>81003</v>
      </c>
      <c r="E202">
        <v>18</v>
      </c>
    </row>
    <row r="203" spans="1:5" x14ac:dyDescent="0.25">
      <c r="A203" s="22">
        <v>44004</v>
      </c>
      <c r="B203">
        <v>44004</v>
      </c>
      <c r="C203" t="s">
        <v>827</v>
      </c>
      <c r="D203" s="24">
        <f>VLOOKUP(Pag_Inicio_Corr_mas_casos[[#This Row],[Corregimiento]],Hoja3!$A$2:$D$676,4,0)</f>
        <v>30111</v>
      </c>
      <c r="E203">
        <v>18</v>
      </c>
    </row>
    <row r="204" spans="1:5" x14ac:dyDescent="0.25">
      <c r="A204" s="22">
        <v>44004</v>
      </c>
      <c r="B204">
        <v>44004</v>
      </c>
      <c r="C204" t="s">
        <v>821</v>
      </c>
      <c r="D204" s="24">
        <f>VLOOKUP(Pag_Inicio_Corr_mas_casos[[#This Row],[Corregimiento]],Hoja3!$A$2:$D$676,4,0)</f>
        <v>130701</v>
      </c>
      <c r="E204">
        <v>17</v>
      </c>
    </row>
    <row r="205" spans="1:5" x14ac:dyDescent="0.25">
      <c r="A205" s="22">
        <v>44004</v>
      </c>
      <c r="B205">
        <v>44004</v>
      </c>
      <c r="C205" t="s">
        <v>797</v>
      </c>
      <c r="D205" s="24">
        <f>VLOOKUP(Pag_Inicio_Corr_mas_casos[[#This Row],[Corregimiento]],Hoja3!$A$2:$D$676,4,0)</f>
        <v>10201</v>
      </c>
      <c r="E205">
        <v>14</v>
      </c>
    </row>
    <row r="206" spans="1:5" x14ac:dyDescent="0.25">
      <c r="A206" s="22">
        <v>44004</v>
      </c>
      <c r="B206">
        <v>44004</v>
      </c>
      <c r="C206" t="s">
        <v>828</v>
      </c>
      <c r="D206" s="24">
        <f>VLOOKUP(Pag_Inicio_Corr_mas_casos[[#This Row],[Corregimiento]],Hoja3!$A$2:$D$676,4,0)</f>
        <v>130706</v>
      </c>
      <c r="E206">
        <v>12</v>
      </c>
    </row>
    <row r="207" spans="1:5" x14ac:dyDescent="0.25">
      <c r="A207" s="22">
        <v>44004</v>
      </c>
      <c r="B207">
        <v>44004</v>
      </c>
      <c r="C207" t="s">
        <v>765</v>
      </c>
      <c r="D207" s="24">
        <f>VLOOKUP(Pag_Inicio_Corr_mas_casos[[#This Row],[Corregimiento]],Hoja3!$A$2:$D$676,4,0)</f>
        <v>130709</v>
      </c>
      <c r="E207">
        <v>10</v>
      </c>
    </row>
    <row r="208" spans="1:5" x14ac:dyDescent="0.25">
      <c r="A208" s="22">
        <v>44004</v>
      </c>
      <c r="B208">
        <v>44004</v>
      </c>
      <c r="C208" t="s">
        <v>829</v>
      </c>
      <c r="D208" s="24">
        <f>VLOOKUP(Pag_Inicio_Corr_mas_casos[[#This Row],[Corregimiento]],Hoja3!$A$2:$D$676,4,0)</f>
        <v>91001</v>
      </c>
      <c r="E208">
        <v>10</v>
      </c>
    </row>
    <row r="209" spans="1:5" x14ac:dyDescent="0.25">
      <c r="A209" s="22">
        <v>44005</v>
      </c>
      <c r="B209">
        <v>44005</v>
      </c>
      <c r="C209" t="s">
        <v>773</v>
      </c>
      <c r="D209" s="24">
        <f>VLOOKUP(Pag_Inicio_Corr_mas_casos[[#This Row],[Corregimiento]],Hoja3!$A$2:$D$676,4,0)</f>
        <v>130101</v>
      </c>
      <c r="E209">
        <v>27</v>
      </c>
    </row>
    <row r="210" spans="1:5" x14ac:dyDescent="0.25">
      <c r="A210" s="22">
        <v>44005</v>
      </c>
      <c r="B210">
        <v>44005</v>
      </c>
      <c r="C210" t="s">
        <v>786</v>
      </c>
      <c r="D210" s="24">
        <f>VLOOKUP(Pag_Inicio_Corr_mas_casos[[#This Row],[Corregimiento]],Hoja3!$A$2:$D$676,4,0)</f>
        <v>80819</v>
      </c>
      <c r="E210">
        <v>22</v>
      </c>
    </row>
    <row r="211" spans="1:5" x14ac:dyDescent="0.25">
      <c r="A211" s="22">
        <v>44005</v>
      </c>
      <c r="B211">
        <v>44005</v>
      </c>
      <c r="C211" t="s">
        <v>777</v>
      </c>
      <c r="D211" s="24">
        <f>VLOOKUP(Pag_Inicio_Corr_mas_casos[[#This Row],[Corregimiento]],Hoja3!$A$2:$D$676,4,0)</f>
        <v>130102</v>
      </c>
      <c r="E211">
        <v>19</v>
      </c>
    </row>
    <row r="212" spans="1:5" x14ac:dyDescent="0.25">
      <c r="A212" s="22">
        <v>44005</v>
      </c>
      <c r="B212">
        <v>44005</v>
      </c>
      <c r="C212" t="s">
        <v>780</v>
      </c>
      <c r="D212" s="24">
        <f>VLOOKUP(Pag_Inicio_Corr_mas_casos[[#This Row],[Corregimiento]],Hoja3!$A$2:$D$676,4,0)</f>
        <v>81008</v>
      </c>
      <c r="E212">
        <v>18</v>
      </c>
    </row>
    <row r="213" spans="1:5" x14ac:dyDescent="0.25">
      <c r="A213" s="22">
        <v>44005</v>
      </c>
      <c r="B213">
        <v>44005</v>
      </c>
      <c r="C213" t="s">
        <v>779</v>
      </c>
      <c r="D213" s="24">
        <f>VLOOKUP(Pag_Inicio_Corr_mas_casos[[#This Row],[Corregimiento]],Hoja3!$A$2:$D$676,4,0)</f>
        <v>81007</v>
      </c>
      <c r="E213">
        <v>17</v>
      </c>
    </row>
    <row r="214" spans="1:5" x14ac:dyDescent="0.25">
      <c r="A214" s="22">
        <v>44005</v>
      </c>
      <c r="B214">
        <v>44005</v>
      </c>
      <c r="C214" t="s">
        <v>774</v>
      </c>
      <c r="D214" s="24">
        <f>VLOOKUP(Pag_Inicio_Corr_mas_casos[[#This Row],[Corregimiento]],Hoja3!$A$2:$D$676,4,0)</f>
        <v>81002</v>
      </c>
      <c r="E214">
        <v>17</v>
      </c>
    </row>
    <row r="215" spans="1:5" x14ac:dyDescent="0.25">
      <c r="A215" s="22">
        <v>44005</v>
      </c>
      <c r="B215">
        <v>44005</v>
      </c>
      <c r="C215" t="s">
        <v>782</v>
      </c>
      <c r="D215" s="24">
        <f>VLOOKUP(Pag_Inicio_Corr_mas_casos[[#This Row],[Corregimiento]],Hoja3!$A$2:$D$676,4,0)</f>
        <v>80817</v>
      </c>
      <c r="E215">
        <v>17</v>
      </c>
    </row>
    <row r="216" spans="1:5" x14ac:dyDescent="0.25">
      <c r="A216" s="22">
        <v>44005</v>
      </c>
      <c r="B216">
        <v>44005</v>
      </c>
      <c r="C216" t="s">
        <v>778</v>
      </c>
      <c r="D216" s="24">
        <f>VLOOKUP(Pag_Inicio_Corr_mas_casos[[#This Row],[Corregimiento]],Hoja3!$A$2:$D$676,4,0)</f>
        <v>80821</v>
      </c>
      <c r="E216">
        <v>16</v>
      </c>
    </row>
    <row r="217" spans="1:5" x14ac:dyDescent="0.25">
      <c r="A217" s="22">
        <v>44005</v>
      </c>
      <c r="B217">
        <v>44005</v>
      </c>
      <c r="C217" t="s">
        <v>776</v>
      </c>
      <c r="D217" s="24">
        <f>VLOOKUP(Pag_Inicio_Corr_mas_casos[[#This Row],[Corregimiento]],Hoja3!$A$2:$D$676,4,0)</f>
        <v>80802</v>
      </c>
      <c r="E217">
        <v>16</v>
      </c>
    </row>
    <row r="218" spans="1:5" x14ac:dyDescent="0.25">
      <c r="A218" s="22">
        <v>44005</v>
      </c>
      <c r="B218">
        <v>44005</v>
      </c>
      <c r="C218" t="s">
        <v>784</v>
      </c>
      <c r="D218" s="24">
        <f>VLOOKUP(Pag_Inicio_Corr_mas_casos[[#This Row],[Corregimiento]],Hoja3!$A$2:$D$676,4,0)</f>
        <v>80823</v>
      </c>
      <c r="E218">
        <v>16</v>
      </c>
    </row>
    <row r="219" spans="1:5" x14ac:dyDescent="0.25">
      <c r="A219" s="22">
        <v>44005</v>
      </c>
      <c r="B219">
        <v>44005</v>
      </c>
      <c r="C219" t="s">
        <v>830</v>
      </c>
      <c r="D219" s="24">
        <f>VLOOKUP(Pag_Inicio_Corr_mas_casos[[#This Row],[Corregimiento]],Hoja3!$A$2:$D$676,4,0)</f>
        <v>50204</v>
      </c>
      <c r="E219">
        <v>16</v>
      </c>
    </row>
    <row r="220" spans="1:5" x14ac:dyDescent="0.25">
      <c r="A220" s="22">
        <v>44005</v>
      </c>
      <c r="B220">
        <v>44005</v>
      </c>
      <c r="C220" t="s">
        <v>802</v>
      </c>
      <c r="D220" s="24">
        <f>VLOOKUP(Pag_Inicio_Corr_mas_casos[[#This Row],[Corregimiento]],Hoja3!$A$2:$D$676,4,0)</f>
        <v>80808</v>
      </c>
      <c r="E220">
        <v>16</v>
      </c>
    </row>
    <row r="221" spans="1:5" x14ac:dyDescent="0.25">
      <c r="A221" s="22">
        <v>44005</v>
      </c>
      <c r="B221">
        <v>44005</v>
      </c>
      <c r="C221" t="s">
        <v>789</v>
      </c>
      <c r="D221" s="24">
        <f>VLOOKUP(Pag_Inicio_Corr_mas_casos[[#This Row],[Corregimiento]],Hoja3!$A$2:$D$676,4,0)</f>
        <v>80812</v>
      </c>
      <c r="E221">
        <v>15</v>
      </c>
    </row>
    <row r="222" spans="1:5" x14ac:dyDescent="0.25">
      <c r="A222" s="22">
        <v>44005</v>
      </c>
      <c r="B222">
        <v>44005</v>
      </c>
      <c r="C222" t="s">
        <v>822</v>
      </c>
      <c r="D222" s="24">
        <f>VLOOKUP(Pag_Inicio_Corr_mas_casos[[#This Row],[Corregimiento]],Hoja3!$A$2:$D$676,4,0)</f>
        <v>80804</v>
      </c>
      <c r="E222">
        <v>13</v>
      </c>
    </row>
    <row r="223" spans="1:5" x14ac:dyDescent="0.25">
      <c r="A223" s="22">
        <v>44005</v>
      </c>
      <c r="B223">
        <v>44005</v>
      </c>
      <c r="C223" t="s">
        <v>827</v>
      </c>
      <c r="D223" s="24">
        <f>VLOOKUP(Pag_Inicio_Corr_mas_casos[[#This Row],[Corregimiento]],Hoja3!$A$2:$D$676,4,0)</f>
        <v>30111</v>
      </c>
      <c r="E223">
        <v>13</v>
      </c>
    </row>
    <row r="224" spans="1:5" x14ac:dyDescent="0.25">
      <c r="A224" s="22">
        <v>44005</v>
      </c>
      <c r="B224">
        <v>44005</v>
      </c>
      <c r="C224" t="s">
        <v>829</v>
      </c>
      <c r="D224" s="24">
        <f>VLOOKUP(Pag_Inicio_Corr_mas_casos[[#This Row],[Corregimiento]],Hoja3!$A$2:$D$676,4,0)</f>
        <v>91001</v>
      </c>
      <c r="E224">
        <v>13</v>
      </c>
    </row>
    <row r="225" spans="1:5" x14ac:dyDescent="0.25">
      <c r="A225" s="22">
        <v>44005</v>
      </c>
      <c r="B225">
        <v>44005</v>
      </c>
      <c r="C225" t="s">
        <v>803</v>
      </c>
      <c r="D225" s="24">
        <f>VLOOKUP(Pag_Inicio_Corr_mas_casos[[#This Row],[Corregimiento]],Hoja3!$A$2:$D$676,4,0)</f>
        <v>80820</v>
      </c>
      <c r="E225">
        <v>12</v>
      </c>
    </row>
    <row r="226" spans="1:5" x14ac:dyDescent="0.25">
      <c r="A226" s="22">
        <v>44005</v>
      </c>
      <c r="B226">
        <v>44005</v>
      </c>
      <c r="C226" t="s">
        <v>818</v>
      </c>
      <c r="D226" s="24">
        <f>VLOOKUP(Pag_Inicio_Corr_mas_casos[[#This Row],[Corregimiento]],Hoja3!$A$2:$D$676,4,0)</f>
        <v>81003</v>
      </c>
      <c r="E226">
        <v>11</v>
      </c>
    </row>
    <row r="227" spans="1:5" x14ac:dyDescent="0.25">
      <c r="A227" s="22">
        <v>44005</v>
      </c>
      <c r="B227">
        <v>44005</v>
      </c>
      <c r="C227" t="s">
        <v>787</v>
      </c>
      <c r="D227" s="24">
        <f>VLOOKUP(Pag_Inicio_Corr_mas_casos[[#This Row],[Corregimiento]],Hoja3!$A$2:$D$676,4,0)</f>
        <v>130107</v>
      </c>
      <c r="E227">
        <v>10</v>
      </c>
    </row>
    <row r="228" spans="1:5" x14ac:dyDescent="0.25">
      <c r="A228" s="22">
        <v>44005</v>
      </c>
      <c r="B228">
        <v>44005</v>
      </c>
      <c r="C228" t="s">
        <v>795</v>
      </c>
      <c r="D228" s="24">
        <f>VLOOKUP(Pag_Inicio_Corr_mas_casos[[#This Row],[Corregimiento]],Hoja3!$A$2:$D$676,4,0)</f>
        <v>30107</v>
      </c>
      <c r="E228">
        <v>10</v>
      </c>
    </row>
    <row r="229" spans="1:5" x14ac:dyDescent="0.25">
      <c r="A229" s="22">
        <v>44005</v>
      </c>
      <c r="B229">
        <v>44005</v>
      </c>
      <c r="C229" t="s">
        <v>814</v>
      </c>
      <c r="D229" s="24">
        <f>VLOOKUP(Pag_Inicio_Corr_mas_casos[[#This Row],[Corregimiento]],Hoja3!$A$2:$D$676,4,0)</f>
        <v>80809</v>
      </c>
      <c r="E229">
        <v>10</v>
      </c>
    </row>
    <row r="230" spans="1:5" x14ac:dyDescent="0.25">
      <c r="A230" s="22">
        <v>44006</v>
      </c>
      <c r="B230">
        <v>44006</v>
      </c>
      <c r="C230" t="s">
        <v>797</v>
      </c>
      <c r="D230" s="24">
        <f>VLOOKUP(Pag_Inicio_Corr_mas_casos[[#This Row],[Corregimiento]],Hoja3!$A$2:$D$676,4,0)</f>
        <v>10201</v>
      </c>
      <c r="E230">
        <v>44</v>
      </c>
    </row>
    <row r="231" spans="1:5" x14ac:dyDescent="0.25">
      <c r="A231" s="22">
        <v>44006</v>
      </c>
      <c r="B231">
        <v>44006</v>
      </c>
      <c r="C231" t="s">
        <v>773</v>
      </c>
      <c r="D231" s="24">
        <f>VLOOKUP(Pag_Inicio_Corr_mas_casos[[#This Row],[Corregimiento]],Hoja3!$A$2:$D$676,4,0)</f>
        <v>130101</v>
      </c>
      <c r="E231">
        <v>30</v>
      </c>
    </row>
    <row r="232" spans="1:5" x14ac:dyDescent="0.25">
      <c r="A232" s="22">
        <v>44006</v>
      </c>
      <c r="B232">
        <v>44006</v>
      </c>
      <c r="C232" t="s">
        <v>774</v>
      </c>
      <c r="D232" s="24">
        <f>VLOOKUP(Pag_Inicio_Corr_mas_casos[[#This Row],[Corregimiento]],Hoja3!$A$2:$D$676,4,0)</f>
        <v>81002</v>
      </c>
      <c r="E232">
        <v>24</v>
      </c>
    </row>
    <row r="233" spans="1:5" x14ac:dyDescent="0.25">
      <c r="A233" s="22">
        <v>44006</v>
      </c>
      <c r="B233">
        <v>44006</v>
      </c>
      <c r="C233" t="s">
        <v>775</v>
      </c>
      <c r="D233" s="24">
        <f>VLOOKUP(Pag_Inicio_Corr_mas_casos[[#This Row],[Corregimiento]],Hoja3!$A$2:$D$676,4,0)</f>
        <v>130106</v>
      </c>
      <c r="E233">
        <v>23</v>
      </c>
    </row>
    <row r="234" spans="1:5" x14ac:dyDescent="0.25">
      <c r="A234" s="22">
        <v>44006</v>
      </c>
      <c r="B234">
        <v>44006</v>
      </c>
      <c r="C234" t="s">
        <v>785</v>
      </c>
      <c r="D234" s="24">
        <f>VLOOKUP(Pag_Inicio_Corr_mas_casos[[#This Row],[Corregimiento]],Hoja3!$A$2:$D$676,4,0)</f>
        <v>81001</v>
      </c>
      <c r="E234">
        <v>22</v>
      </c>
    </row>
    <row r="235" spans="1:5" x14ac:dyDescent="0.25">
      <c r="A235" s="22">
        <v>44006</v>
      </c>
      <c r="B235">
        <v>44006</v>
      </c>
      <c r="C235" t="s">
        <v>777</v>
      </c>
      <c r="D235" s="24">
        <f>VLOOKUP(Pag_Inicio_Corr_mas_casos[[#This Row],[Corregimiento]],Hoja3!$A$2:$D$676,4,0)</f>
        <v>130102</v>
      </c>
      <c r="E235">
        <v>21</v>
      </c>
    </row>
    <row r="236" spans="1:5" x14ac:dyDescent="0.25">
      <c r="A236" s="22">
        <v>44006</v>
      </c>
      <c r="B236">
        <v>44006</v>
      </c>
      <c r="C236" t="s">
        <v>776</v>
      </c>
      <c r="D236" s="24">
        <f>VLOOKUP(Pag_Inicio_Corr_mas_casos[[#This Row],[Corregimiento]],Hoja3!$A$2:$D$676,4,0)</f>
        <v>80802</v>
      </c>
      <c r="E236">
        <v>19</v>
      </c>
    </row>
    <row r="237" spans="1:5" x14ac:dyDescent="0.25">
      <c r="A237" s="22">
        <v>44006</v>
      </c>
      <c r="B237">
        <v>44006</v>
      </c>
      <c r="C237" t="s">
        <v>817</v>
      </c>
      <c r="D237" s="24">
        <f>VLOOKUP(Pag_Inicio_Corr_mas_casos[[#This Row],[Corregimiento]],Hoja3!$A$2:$D$676,4,0)</f>
        <v>130717</v>
      </c>
      <c r="E237">
        <v>19</v>
      </c>
    </row>
    <row r="238" spans="1:5" x14ac:dyDescent="0.25">
      <c r="A238" s="22">
        <v>44006</v>
      </c>
      <c r="B238">
        <v>44006</v>
      </c>
      <c r="C238" t="s">
        <v>794</v>
      </c>
      <c r="D238" s="24">
        <f>VLOOKUP(Pag_Inicio_Corr_mas_casos[[#This Row],[Corregimiento]],Hoja3!$A$2:$D$676,4,0)</f>
        <v>80810</v>
      </c>
      <c r="E238">
        <v>18</v>
      </c>
    </row>
    <row r="239" spans="1:5" x14ac:dyDescent="0.25">
      <c r="A239" s="22">
        <v>44006</v>
      </c>
      <c r="B239">
        <v>44006</v>
      </c>
      <c r="C239" t="s">
        <v>786</v>
      </c>
      <c r="D239" s="24">
        <f>VLOOKUP(Pag_Inicio_Corr_mas_casos[[#This Row],[Corregimiento]],Hoja3!$A$2:$D$676,4,0)</f>
        <v>80819</v>
      </c>
      <c r="E239">
        <v>17</v>
      </c>
    </row>
    <row r="240" spans="1:5" x14ac:dyDescent="0.25">
      <c r="A240" s="22">
        <v>44006</v>
      </c>
      <c r="B240">
        <v>44006</v>
      </c>
      <c r="C240" t="s">
        <v>808</v>
      </c>
      <c r="D240" s="24">
        <f>VLOOKUP(Pag_Inicio_Corr_mas_casos[[#This Row],[Corregimiento]],Hoja3!$A$2:$D$676,4,0)</f>
        <v>130708</v>
      </c>
      <c r="E240">
        <v>15</v>
      </c>
    </row>
    <row r="241" spans="1:5" x14ac:dyDescent="0.25">
      <c r="A241" s="22">
        <v>44006</v>
      </c>
      <c r="B241">
        <v>44006</v>
      </c>
      <c r="C241" t="s">
        <v>789</v>
      </c>
      <c r="D241" s="24">
        <f>VLOOKUP(Pag_Inicio_Corr_mas_casos[[#This Row],[Corregimiento]],Hoja3!$A$2:$D$676,4,0)</f>
        <v>80812</v>
      </c>
      <c r="E241">
        <v>15</v>
      </c>
    </row>
    <row r="242" spans="1:5" x14ac:dyDescent="0.25">
      <c r="A242" s="22">
        <v>44006</v>
      </c>
      <c r="B242">
        <v>44006</v>
      </c>
      <c r="C242" t="s">
        <v>788</v>
      </c>
      <c r="D242" s="24">
        <f>VLOOKUP(Pag_Inicio_Corr_mas_casos[[#This Row],[Corregimiento]],Hoja3!$A$2:$D$676,4,0)</f>
        <v>81006</v>
      </c>
      <c r="E242">
        <v>14</v>
      </c>
    </row>
    <row r="243" spans="1:5" x14ac:dyDescent="0.25">
      <c r="A243" s="22">
        <v>44006</v>
      </c>
      <c r="B243">
        <v>44006</v>
      </c>
      <c r="C243" t="s">
        <v>795</v>
      </c>
      <c r="D243" s="24">
        <f>VLOOKUP(Pag_Inicio_Corr_mas_casos[[#This Row],[Corregimiento]],Hoja3!$A$2:$D$676,4,0)</f>
        <v>30107</v>
      </c>
      <c r="E243">
        <v>14</v>
      </c>
    </row>
    <row r="244" spans="1:5" x14ac:dyDescent="0.25">
      <c r="A244" s="22">
        <v>44006</v>
      </c>
      <c r="B244">
        <v>44006</v>
      </c>
      <c r="C244" t="s">
        <v>791</v>
      </c>
      <c r="D244" s="24">
        <f>VLOOKUP(Pag_Inicio_Corr_mas_casos[[#This Row],[Corregimiento]],Hoja3!$A$2:$D$676,4,0)</f>
        <v>40601</v>
      </c>
      <c r="E244">
        <v>14</v>
      </c>
    </row>
    <row r="245" spans="1:5" x14ac:dyDescent="0.25">
      <c r="A245" s="22">
        <v>44006</v>
      </c>
      <c r="B245">
        <v>44006</v>
      </c>
      <c r="C245" t="s">
        <v>816</v>
      </c>
      <c r="D245" s="24">
        <f>VLOOKUP(Pag_Inicio_Corr_mas_casos[[#This Row],[Corregimiento]],Hoja3!$A$2:$D$676,4,0)</f>
        <v>80805</v>
      </c>
      <c r="E245">
        <v>13</v>
      </c>
    </row>
    <row r="246" spans="1:5" x14ac:dyDescent="0.25">
      <c r="A246" s="22">
        <v>44006</v>
      </c>
      <c r="B246">
        <v>44006</v>
      </c>
      <c r="C246" t="s">
        <v>778</v>
      </c>
      <c r="D246" s="24">
        <f>VLOOKUP(Pag_Inicio_Corr_mas_casos[[#This Row],[Corregimiento]],Hoja3!$A$2:$D$676,4,0)</f>
        <v>80821</v>
      </c>
      <c r="E246">
        <v>12</v>
      </c>
    </row>
    <row r="247" spans="1:5" x14ac:dyDescent="0.25">
      <c r="A247" s="22">
        <v>44006</v>
      </c>
      <c r="B247">
        <v>44006</v>
      </c>
      <c r="C247" t="s">
        <v>820</v>
      </c>
      <c r="D247" s="24">
        <f>VLOOKUP(Pag_Inicio_Corr_mas_casos[[#This Row],[Corregimiento]],Hoja3!$A$2:$D$676,4,0)</f>
        <v>30104</v>
      </c>
      <c r="E247">
        <v>12</v>
      </c>
    </row>
    <row r="248" spans="1:5" x14ac:dyDescent="0.25">
      <c r="A248" s="22">
        <v>44006</v>
      </c>
      <c r="B248">
        <v>44006</v>
      </c>
      <c r="C248" t="s">
        <v>782</v>
      </c>
      <c r="D248" s="24">
        <f>VLOOKUP(Pag_Inicio_Corr_mas_casos[[#This Row],[Corregimiento]],Hoja3!$A$2:$D$676,4,0)</f>
        <v>80817</v>
      </c>
      <c r="E248">
        <v>12</v>
      </c>
    </row>
    <row r="249" spans="1:5" x14ac:dyDescent="0.25">
      <c r="A249" s="22">
        <v>44006</v>
      </c>
      <c r="B249">
        <v>44006</v>
      </c>
      <c r="C249" t="s">
        <v>807</v>
      </c>
      <c r="D249" s="24">
        <f>VLOOKUP(Pag_Inicio_Corr_mas_casos[[#This Row],[Corregimiento]],Hoja3!$A$2:$D$676,4,0)</f>
        <v>50316</v>
      </c>
      <c r="E249">
        <v>12</v>
      </c>
    </row>
    <row r="250" spans="1:5" x14ac:dyDescent="0.25">
      <c r="A250" s="22">
        <v>44006</v>
      </c>
      <c r="B250">
        <v>44006</v>
      </c>
      <c r="C250" t="s">
        <v>787</v>
      </c>
      <c r="D250" s="24">
        <f>VLOOKUP(Pag_Inicio_Corr_mas_casos[[#This Row],[Corregimiento]],Hoja3!$A$2:$D$676,4,0)</f>
        <v>130107</v>
      </c>
      <c r="E250">
        <v>11</v>
      </c>
    </row>
    <row r="251" spans="1:5" x14ac:dyDescent="0.25">
      <c r="A251" s="22">
        <v>44006</v>
      </c>
      <c r="B251">
        <v>44006</v>
      </c>
      <c r="C251" t="s">
        <v>830</v>
      </c>
      <c r="D251" s="24">
        <f>VLOOKUP(Pag_Inicio_Corr_mas_casos[[#This Row],[Corregimiento]],Hoja3!$A$2:$D$676,4,0)</f>
        <v>50204</v>
      </c>
      <c r="E251">
        <v>11</v>
      </c>
    </row>
    <row r="252" spans="1:5" x14ac:dyDescent="0.25">
      <c r="A252" s="22">
        <v>44006</v>
      </c>
      <c r="B252">
        <v>44006</v>
      </c>
      <c r="C252" t="s">
        <v>814</v>
      </c>
      <c r="D252" s="24">
        <f>VLOOKUP(Pag_Inicio_Corr_mas_casos[[#This Row],[Corregimiento]],Hoja3!$A$2:$D$676,4,0)</f>
        <v>80809</v>
      </c>
      <c r="E252">
        <v>11</v>
      </c>
    </row>
    <row r="253" spans="1:5" x14ac:dyDescent="0.25">
      <c r="A253" s="22">
        <v>44006</v>
      </c>
      <c r="B253">
        <v>44006</v>
      </c>
      <c r="C253" t="s">
        <v>799</v>
      </c>
      <c r="D253" s="24">
        <f>VLOOKUP(Pag_Inicio_Corr_mas_casos[[#This Row],[Corregimiento]],Hoja3!$A$2:$D$676,4,0)</f>
        <v>80813</v>
      </c>
      <c r="E253">
        <v>10</v>
      </c>
    </row>
    <row r="254" spans="1:5" x14ac:dyDescent="0.25">
      <c r="A254" s="22">
        <v>44007</v>
      </c>
      <c r="B254">
        <v>44007</v>
      </c>
      <c r="C254" t="s">
        <v>786</v>
      </c>
      <c r="D254" s="24">
        <f>VLOOKUP(Pag_Inicio_Corr_mas_casos[[#This Row],[Corregimiento]],Hoja3!$A$2:$D$676,4,0)</f>
        <v>80819</v>
      </c>
      <c r="E254">
        <v>138</v>
      </c>
    </row>
    <row r="255" spans="1:5" x14ac:dyDescent="0.25">
      <c r="A255" s="22">
        <v>44007</v>
      </c>
      <c r="B255">
        <v>44007</v>
      </c>
      <c r="C255" t="s">
        <v>789</v>
      </c>
      <c r="D255" s="24">
        <f>VLOOKUP(Pag_Inicio_Corr_mas_casos[[#This Row],[Corregimiento]],Hoja3!$A$2:$D$676,4,0)</f>
        <v>80812</v>
      </c>
      <c r="E255">
        <v>137</v>
      </c>
    </row>
    <row r="256" spans="1:5" x14ac:dyDescent="0.25">
      <c r="A256" s="22">
        <v>44007</v>
      </c>
      <c r="B256">
        <v>44007</v>
      </c>
      <c r="C256" t="s">
        <v>778</v>
      </c>
      <c r="D256" s="24">
        <f>VLOOKUP(Pag_Inicio_Corr_mas_casos[[#This Row],[Corregimiento]],Hoja3!$A$2:$D$676,4,0)</f>
        <v>80821</v>
      </c>
      <c r="E256">
        <v>136</v>
      </c>
    </row>
    <row r="257" spans="1:5" x14ac:dyDescent="0.25">
      <c r="A257" s="22">
        <v>44007</v>
      </c>
      <c r="B257">
        <v>44007</v>
      </c>
      <c r="C257" t="s">
        <v>774</v>
      </c>
      <c r="D257" s="24">
        <f>VLOOKUP(Pag_Inicio_Corr_mas_casos[[#This Row],[Corregimiento]],Hoja3!$A$2:$D$676,4,0)</f>
        <v>81002</v>
      </c>
      <c r="E257">
        <v>96</v>
      </c>
    </row>
    <row r="258" spans="1:5" x14ac:dyDescent="0.25">
      <c r="A258" s="22">
        <v>44007</v>
      </c>
      <c r="B258">
        <v>44007</v>
      </c>
      <c r="C258" t="s">
        <v>799</v>
      </c>
      <c r="D258" s="24">
        <f>VLOOKUP(Pag_Inicio_Corr_mas_casos[[#This Row],[Corregimiento]],Hoja3!$A$2:$D$676,4,0)</f>
        <v>80813</v>
      </c>
      <c r="E258">
        <v>94</v>
      </c>
    </row>
    <row r="259" spans="1:5" x14ac:dyDescent="0.25">
      <c r="A259" s="22">
        <v>44007</v>
      </c>
      <c r="B259">
        <v>44007</v>
      </c>
      <c r="C259" t="s">
        <v>773</v>
      </c>
      <c r="D259" s="24">
        <f>VLOOKUP(Pag_Inicio_Corr_mas_casos[[#This Row],[Corregimiento]],Hoja3!$A$2:$D$676,4,0)</f>
        <v>130101</v>
      </c>
      <c r="E259">
        <v>83</v>
      </c>
    </row>
    <row r="260" spans="1:5" x14ac:dyDescent="0.25">
      <c r="A260" s="22">
        <v>44007</v>
      </c>
      <c r="B260">
        <v>44007</v>
      </c>
      <c r="C260" t="s">
        <v>814</v>
      </c>
      <c r="D260" s="24">
        <f>VLOOKUP(Pag_Inicio_Corr_mas_casos[[#This Row],[Corregimiento]],Hoja3!$A$2:$D$676,4,0)</f>
        <v>80809</v>
      </c>
      <c r="E260">
        <v>82</v>
      </c>
    </row>
    <row r="261" spans="1:5" x14ac:dyDescent="0.25">
      <c r="A261" s="22">
        <v>44007</v>
      </c>
      <c r="B261">
        <v>44007</v>
      </c>
      <c r="C261" t="s">
        <v>825</v>
      </c>
      <c r="D261" s="24">
        <f>VLOOKUP(Pag_Inicio_Corr_mas_casos[[#This Row],[Corregimiento]],Hoja3!$A$2:$D$676,4,0)</f>
        <v>80814</v>
      </c>
      <c r="E261">
        <v>77</v>
      </c>
    </row>
    <row r="262" spans="1:5" x14ac:dyDescent="0.25">
      <c r="A262" s="22">
        <v>44007</v>
      </c>
      <c r="B262">
        <v>44007</v>
      </c>
      <c r="C262" t="s">
        <v>797</v>
      </c>
      <c r="D262" s="24">
        <f>VLOOKUP(Pag_Inicio_Corr_mas_casos[[#This Row],[Corregimiento]],Hoja3!$A$2:$D$676,4,0)</f>
        <v>10201</v>
      </c>
      <c r="E262">
        <v>69</v>
      </c>
    </row>
    <row r="263" spans="1:5" x14ac:dyDescent="0.25">
      <c r="A263" s="22">
        <v>44007</v>
      </c>
      <c r="B263">
        <v>44007</v>
      </c>
      <c r="C263" t="s">
        <v>804</v>
      </c>
      <c r="D263" s="24">
        <f>VLOOKUP(Pag_Inicio_Corr_mas_casos[[#This Row],[Corregimiento]],Hoja3!$A$2:$D$676,4,0)</f>
        <v>80815</v>
      </c>
      <c r="E263">
        <v>84</v>
      </c>
    </row>
    <row r="264" spans="1:5" x14ac:dyDescent="0.25">
      <c r="A264" s="22">
        <v>44007</v>
      </c>
      <c r="B264">
        <v>44007</v>
      </c>
      <c r="C264" t="s">
        <v>784</v>
      </c>
      <c r="D264" s="24">
        <f>VLOOKUP(Pag_Inicio_Corr_mas_casos[[#This Row],[Corregimiento]],Hoja3!$A$2:$D$676,4,0)</f>
        <v>80823</v>
      </c>
      <c r="E264">
        <v>68</v>
      </c>
    </row>
    <row r="265" spans="1:5" x14ac:dyDescent="0.25">
      <c r="A265" s="22">
        <v>44007</v>
      </c>
      <c r="B265">
        <v>44007</v>
      </c>
      <c r="C265" t="s">
        <v>781</v>
      </c>
      <c r="D265" s="24">
        <f>VLOOKUP(Pag_Inicio_Corr_mas_casos[[#This Row],[Corregimiento]],Hoja3!$A$2:$D$676,4,0)</f>
        <v>80816</v>
      </c>
      <c r="E265">
        <v>65</v>
      </c>
    </row>
    <row r="266" spans="1:5" x14ac:dyDescent="0.25">
      <c r="A266" s="22">
        <v>44007</v>
      </c>
      <c r="B266">
        <v>44007</v>
      </c>
      <c r="C266" t="s">
        <v>782</v>
      </c>
      <c r="D266" s="24">
        <f>VLOOKUP(Pag_Inicio_Corr_mas_casos[[#This Row],[Corregimiento]],Hoja3!$A$2:$D$676,4,0)</f>
        <v>80817</v>
      </c>
      <c r="E266">
        <v>85</v>
      </c>
    </row>
    <row r="267" spans="1:5" x14ac:dyDescent="0.25">
      <c r="A267" s="22">
        <v>44007</v>
      </c>
      <c r="B267">
        <v>44007</v>
      </c>
      <c r="C267" t="s">
        <v>794</v>
      </c>
      <c r="D267" s="24">
        <f>VLOOKUP(Pag_Inicio_Corr_mas_casos[[#This Row],[Corregimiento]],Hoja3!$A$2:$D$676,4,0)</f>
        <v>80810</v>
      </c>
      <c r="E267">
        <v>63</v>
      </c>
    </row>
    <row r="268" spans="1:5" x14ac:dyDescent="0.25">
      <c r="A268" s="22">
        <v>44007</v>
      </c>
      <c r="B268">
        <v>44007</v>
      </c>
      <c r="C268" t="s">
        <v>817</v>
      </c>
      <c r="D268" s="24">
        <f>VLOOKUP(Pag_Inicio_Corr_mas_casos[[#This Row],[Corregimiento]],Hoja3!$A$2:$D$676,4,0)</f>
        <v>130717</v>
      </c>
      <c r="E268">
        <v>61</v>
      </c>
    </row>
    <row r="269" spans="1:5" x14ac:dyDescent="0.25">
      <c r="A269" s="22">
        <v>44007</v>
      </c>
      <c r="B269">
        <v>44007</v>
      </c>
      <c r="C269" t="s">
        <v>775</v>
      </c>
      <c r="D269" s="24">
        <f>VLOOKUP(Pag_Inicio_Corr_mas_casos[[#This Row],[Corregimiento]],Hoja3!$A$2:$D$676,4,0)</f>
        <v>130106</v>
      </c>
      <c r="E269">
        <v>58</v>
      </c>
    </row>
    <row r="270" spans="1:5" x14ac:dyDescent="0.25">
      <c r="A270" s="22">
        <v>44007</v>
      </c>
      <c r="B270">
        <v>44007</v>
      </c>
      <c r="C270" t="s">
        <v>779</v>
      </c>
      <c r="D270" s="24">
        <f>VLOOKUP(Pag_Inicio_Corr_mas_casos[[#This Row],[Corregimiento]],Hoja3!$A$2:$D$676,4,0)</f>
        <v>81007</v>
      </c>
      <c r="E270">
        <v>57</v>
      </c>
    </row>
    <row r="271" spans="1:5" x14ac:dyDescent="0.25">
      <c r="A271" s="22">
        <v>44007</v>
      </c>
      <c r="B271">
        <v>44007</v>
      </c>
      <c r="C271" t="s">
        <v>777</v>
      </c>
      <c r="D271" s="24">
        <f>VLOOKUP(Pag_Inicio_Corr_mas_casos[[#This Row],[Corregimiento]],Hoja3!$A$2:$D$676,4,0)</f>
        <v>130102</v>
      </c>
      <c r="E271">
        <v>56</v>
      </c>
    </row>
    <row r="272" spans="1:5" x14ac:dyDescent="0.25">
      <c r="A272" s="22">
        <v>44007</v>
      </c>
      <c r="B272">
        <v>44007</v>
      </c>
      <c r="C272" t="s">
        <v>792</v>
      </c>
      <c r="D272" s="24">
        <f>VLOOKUP(Pag_Inicio_Corr_mas_casos[[#This Row],[Corregimiento]],Hoja3!$A$2:$D$676,4,0)</f>
        <v>80806</v>
      </c>
      <c r="E272">
        <v>54</v>
      </c>
    </row>
    <row r="273" spans="1:5" x14ac:dyDescent="0.25">
      <c r="A273" s="22">
        <v>44007</v>
      </c>
      <c r="B273">
        <v>44007</v>
      </c>
      <c r="C273" t="s">
        <v>801</v>
      </c>
      <c r="D273" s="24">
        <f>VLOOKUP(Pag_Inicio_Corr_mas_casos[[#This Row],[Corregimiento]],Hoja3!$A$2:$D$676,4,0)</f>
        <v>80501</v>
      </c>
      <c r="E273">
        <v>54</v>
      </c>
    </row>
    <row r="274" spans="1:5" x14ac:dyDescent="0.25">
      <c r="A274" s="22">
        <v>44007</v>
      </c>
      <c r="B274">
        <v>44007</v>
      </c>
      <c r="C274" t="s">
        <v>783</v>
      </c>
      <c r="D274" s="24">
        <f>VLOOKUP(Pag_Inicio_Corr_mas_casos[[#This Row],[Corregimiento]],Hoja3!$A$2:$D$676,4,0)</f>
        <v>80822</v>
      </c>
      <c r="E274">
        <v>53</v>
      </c>
    </row>
    <row r="275" spans="1:5" x14ac:dyDescent="0.25">
      <c r="A275" s="22">
        <v>44007</v>
      </c>
      <c r="B275">
        <v>44007</v>
      </c>
      <c r="C275" t="s">
        <v>785</v>
      </c>
      <c r="D275" s="24">
        <f>VLOOKUP(Pag_Inicio_Corr_mas_casos[[#This Row],[Corregimiento]],Hoja3!$A$2:$D$676,4,0)</f>
        <v>81001</v>
      </c>
      <c r="E275">
        <v>53</v>
      </c>
    </row>
    <row r="276" spans="1:5" x14ac:dyDescent="0.25">
      <c r="A276" s="22">
        <v>44007</v>
      </c>
      <c r="B276">
        <v>44007</v>
      </c>
      <c r="C276" t="s">
        <v>824</v>
      </c>
      <c r="D276" s="24">
        <f>VLOOKUP(Pag_Inicio_Corr_mas_casos[[#This Row],[Corregimiento]],Hoja3!$A$2:$D$676,4,0)</f>
        <v>80807</v>
      </c>
      <c r="E276">
        <v>53</v>
      </c>
    </row>
    <row r="277" spans="1:5" x14ac:dyDescent="0.25">
      <c r="A277" s="22">
        <v>44007</v>
      </c>
      <c r="B277">
        <v>44007</v>
      </c>
      <c r="C277" t="s">
        <v>780</v>
      </c>
      <c r="D277" s="24">
        <f>VLOOKUP(Pag_Inicio_Corr_mas_casos[[#This Row],[Corregimiento]],Hoja3!$A$2:$D$676,4,0)</f>
        <v>81008</v>
      </c>
      <c r="E277">
        <v>50</v>
      </c>
    </row>
    <row r="278" spans="1:5" x14ac:dyDescent="0.25">
      <c r="A278" s="22">
        <v>44007</v>
      </c>
      <c r="B278">
        <v>44007</v>
      </c>
      <c r="C278" t="s">
        <v>806</v>
      </c>
      <c r="D278" s="24">
        <f>VLOOKUP(Pag_Inicio_Corr_mas_casos[[#This Row],[Corregimiento]],Hoja3!$A$2:$D$676,4,0)</f>
        <v>80811</v>
      </c>
      <c r="E278">
        <v>49</v>
      </c>
    </row>
    <row r="279" spans="1:5" x14ac:dyDescent="0.25">
      <c r="A279" s="22">
        <v>44007</v>
      </c>
      <c r="B279">
        <v>44007</v>
      </c>
      <c r="C279" t="s">
        <v>790</v>
      </c>
      <c r="D279" s="24">
        <f>VLOOKUP(Pag_Inicio_Corr_mas_casos[[#This Row],[Corregimiento]],Hoja3!$A$2:$D$676,4,0)</f>
        <v>130702</v>
      </c>
      <c r="E279">
        <v>48</v>
      </c>
    </row>
    <row r="280" spans="1:5" x14ac:dyDescent="0.25">
      <c r="A280" s="22">
        <v>44007</v>
      </c>
      <c r="B280">
        <v>44007</v>
      </c>
      <c r="C280" t="s">
        <v>776</v>
      </c>
      <c r="D280" s="24">
        <f>VLOOKUP(Pag_Inicio_Corr_mas_casos[[#This Row],[Corregimiento]],Hoja3!$A$2:$D$676,4,0)</f>
        <v>80802</v>
      </c>
      <c r="E280">
        <v>42</v>
      </c>
    </row>
    <row r="281" spans="1:5" x14ac:dyDescent="0.25">
      <c r="A281" s="22">
        <v>44007</v>
      </c>
      <c r="B281">
        <v>44007</v>
      </c>
      <c r="C281" t="s">
        <v>803</v>
      </c>
      <c r="D281" s="24">
        <f>VLOOKUP(Pag_Inicio_Corr_mas_casos[[#This Row],[Corregimiento]],Hoja3!$A$2:$D$676,4,0)</f>
        <v>80820</v>
      </c>
      <c r="E281">
        <v>41</v>
      </c>
    </row>
    <row r="282" spans="1:5" x14ac:dyDescent="0.25">
      <c r="A282" s="22">
        <v>44007</v>
      </c>
      <c r="B282">
        <v>44007</v>
      </c>
      <c r="C282" t="s">
        <v>788</v>
      </c>
      <c r="D282" s="24">
        <f>VLOOKUP(Pag_Inicio_Corr_mas_casos[[#This Row],[Corregimiento]],Hoja3!$A$2:$D$676,4,0)</f>
        <v>81006</v>
      </c>
      <c r="E282">
        <v>40</v>
      </c>
    </row>
    <row r="283" spans="1:5" x14ac:dyDescent="0.25">
      <c r="A283" s="22">
        <v>44007</v>
      </c>
      <c r="B283">
        <v>44007</v>
      </c>
      <c r="C283" t="s">
        <v>802</v>
      </c>
      <c r="D283" s="24">
        <f>VLOOKUP(Pag_Inicio_Corr_mas_casos[[#This Row],[Corregimiento]],Hoja3!$A$2:$D$676,4,0)</f>
        <v>80808</v>
      </c>
      <c r="E283">
        <v>39</v>
      </c>
    </row>
    <row r="284" spans="1:5" x14ac:dyDescent="0.25">
      <c r="A284" s="22">
        <v>44007</v>
      </c>
      <c r="B284">
        <v>44007</v>
      </c>
      <c r="C284" t="s">
        <v>809</v>
      </c>
      <c r="D284" s="24">
        <f>VLOOKUP(Pag_Inicio_Corr_mas_casos[[#This Row],[Corregimiento]],Hoja3!$A$2:$D$676,4,0)</f>
        <v>80826</v>
      </c>
      <c r="E284">
        <v>37</v>
      </c>
    </row>
    <row r="285" spans="1:5" x14ac:dyDescent="0.25">
      <c r="A285" s="22">
        <v>44007</v>
      </c>
      <c r="B285">
        <v>44007</v>
      </c>
      <c r="C285" t="s">
        <v>808</v>
      </c>
      <c r="D285" s="24">
        <f>VLOOKUP(Pag_Inicio_Corr_mas_casos[[#This Row],[Corregimiento]],Hoja3!$A$2:$D$676,4,0)</f>
        <v>130708</v>
      </c>
      <c r="E285">
        <v>36</v>
      </c>
    </row>
    <row r="286" spans="1:5" x14ac:dyDescent="0.25">
      <c r="A286" s="22">
        <v>44007</v>
      </c>
      <c r="B286">
        <v>44007</v>
      </c>
      <c r="C286" t="s">
        <v>819</v>
      </c>
      <c r="D286" s="24">
        <f>VLOOKUP(Pag_Inicio_Corr_mas_casos[[#This Row],[Corregimiento]],Hoja3!$A$2:$D$676,4,0)</f>
        <v>81009</v>
      </c>
      <c r="E286">
        <v>34</v>
      </c>
    </row>
    <row r="287" spans="1:5" x14ac:dyDescent="0.25">
      <c r="A287" s="22">
        <v>44007</v>
      </c>
      <c r="B287">
        <v>44007</v>
      </c>
      <c r="C287" t="s">
        <v>818</v>
      </c>
      <c r="D287" s="24">
        <f>VLOOKUP(Pag_Inicio_Corr_mas_casos[[#This Row],[Corregimiento]],Hoja3!$A$2:$D$676,4,0)</f>
        <v>81003</v>
      </c>
      <c r="E287">
        <v>33</v>
      </c>
    </row>
    <row r="288" spans="1:5" x14ac:dyDescent="0.25">
      <c r="A288" s="22">
        <v>44007</v>
      </c>
      <c r="B288">
        <v>44007</v>
      </c>
      <c r="C288" t="s">
        <v>811</v>
      </c>
      <c r="D288" s="24">
        <f>VLOOKUP(Pag_Inicio_Corr_mas_casos[[#This Row],[Corregimiento]],Hoja3!$A$2:$D$676,4,0)</f>
        <v>80803</v>
      </c>
      <c r="E288">
        <v>33</v>
      </c>
    </row>
    <row r="289" spans="1:5" x14ac:dyDescent="0.25">
      <c r="A289" s="22">
        <v>44007</v>
      </c>
      <c r="B289">
        <v>44007</v>
      </c>
      <c r="C289" t="s">
        <v>831</v>
      </c>
      <c r="D289" s="24">
        <f>VLOOKUP(Pag_Inicio_Corr_mas_casos[[#This Row],[Corregimiento]],Hoja3!$A$2:$D$676,4,0)</f>
        <v>99999</v>
      </c>
      <c r="E289">
        <v>29</v>
      </c>
    </row>
    <row r="290" spans="1:5" x14ac:dyDescent="0.25">
      <c r="A290" s="22">
        <v>44007</v>
      </c>
      <c r="B290">
        <v>44007</v>
      </c>
      <c r="C290" t="s">
        <v>832</v>
      </c>
      <c r="D290" s="24">
        <f>VLOOKUP(Pag_Inicio_Corr_mas_casos[[#This Row],[Corregimiento]],Hoja3!$A$2:$D$676,4,0)</f>
        <v>120901</v>
      </c>
      <c r="E290">
        <v>29</v>
      </c>
    </row>
    <row r="291" spans="1:5" x14ac:dyDescent="0.25">
      <c r="A291" s="22">
        <v>44007</v>
      </c>
      <c r="B291">
        <v>44007</v>
      </c>
      <c r="C291" t="s">
        <v>810</v>
      </c>
      <c r="D291" s="24">
        <f>VLOOKUP(Pag_Inicio_Corr_mas_casos[[#This Row],[Corregimiento]],Hoja3!$A$2:$D$676,4,0)</f>
        <v>50208</v>
      </c>
      <c r="E291">
        <v>28</v>
      </c>
    </row>
    <row r="292" spans="1:5" x14ac:dyDescent="0.25">
      <c r="A292" s="22">
        <v>44007</v>
      </c>
      <c r="B292">
        <v>44007</v>
      </c>
      <c r="C292" t="s">
        <v>813</v>
      </c>
      <c r="D292" s="24">
        <f>VLOOKUP(Pag_Inicio_Corr_mas_casos[[#This Row],[Corregimiento]],Hoja3!$A$2:$D$676,4,0)</f>
        <v>20609</v>
      </c>
      <c r="E292">
        <v>26</v>
      </c>
    </row>
    <row r="293" spans="1:5" x14ac:dyDescent="0.25">
      <c r="A293" s="22">
        <v>44007</v>
      </c>
      <c r="B293">
        <v>44007</v>
      </c>
      <c r="C293" t="s">
        <v>787</v>
      </c>
      <c r="D293" s="24">
        <f>VLOOKUP(Pag_Inicio_Corr_mas_casos[[#This Row],[Corregimiento]],Hoja3!$A$2:$D$676,4,0)</f>
        <v>130107</v>
      </c>
      <c r="E293">
        <v>24</v>
      </c>
    </row>
    <row r="294" spans="1:5" x14ac:dyDescent="0.25">
      <c r="A294" s="22">
        <v>44007</v>
      </c>
      <c r="B294">
        <v>44007</v>
      </c>
      <c r="C294" t="s">
        <v>821</v>
      </c>
      <c r="D294" s="24">
        <f>VLOOKUP(Pag_Inicio_Corr_mas_casos[[#This Row],[Corregimiento]],Hoja3!$A$2:$D$676,4,0)</f>
        <v>130701</v>
      </c>
      <c r="E294">
        <v>23</v>
      </c>
    </row>
    <row r="295" spans="1:5" x14ac:dyDescent="0.25">
      <c r="A295" s="22">
        <v>44007</v>
      </c>
      <c r="B295">
        <v>44007</v>
      </c>
      <c r="C295" t="s">
        <v>822</v>
      </c>
      <c r="D295" s="24">
        <f>VLOOKUP(Pag_Inicio_Corr_mas_casos[[#This Row],[Corregimiento]],Hoja3!$A$2:$D$676,4,0)</f>
        <v>80804</v>
      </c>
      <c r="E295">
        <v>20</v>
      </c>
    </row>
    <row r="296" spans="1:5" x14ac:dyDescent="0.25">
      <c r="A296" s="22">
        <v>44007</v>
      </c>
      <c r="B296">
        <v>44007</v>
      </c>
      <c r="C296" t="s">
        <v>791</v>
      </c>
      <c r="D296" s="24">
        <f>VLOOKUP(Pag_Inicio_Corr_mas_casos[[#This Row],[Corregimiento]],Hoja3!$A$2:$D$676,4,0)</f>
        <v>40601</v>
      </c>
      <c r="E296">
        <v>20</v>
      </c>
    </row>
    <row r="297" spans="1:5" x14ac:dyDescent="0.25">
      <c r="A297" s="22">
        <v>44007</v>
      </c>
      <c r="B297">
        <v>44007</v>
      </c>
      <c r="C297" t="s">
        <v>833</v>
      </c>
      <c r="D297" s="24">
        <f>VLOOKUP(Pag_Inicio_Corr_mas_casos[[#This Row],[Corregimiento]],Hoja3!$A$2:$D$676,4,0)</f>
        <v>100101</v>
      </c>
      <c r="E297">
        <v>19</v>
      </c>
    </row>
    <row r="298" spans="1:5" x14ac:dyDescent="0.25">
      <c r="A298" s="22">
        <v>44007</v>
      </c>
      <c r="B298">
        <v>44007</v>
      </c>
      <c r="C298" t="s">
        <v>834</v>
      </c>
      <c r="D298" s="24">
        <f>VLOOKUP(Pag_Inicio_Corr_mas_casos[[#This Row],[Corregimiento]],Hoja3!$A$2:$D$676,4,0)</f>
        <v>80818</v>
      </c>
      <c r="E298">
        <v>19</v>
      </c>
    </row>
    <row r="299" spans="1:5" x14ac:dyDescent="0.25">
      <c r="A299" s="22">
        <v>44007</v>
      </c>
      <c r="B299">
        <v>44007</v>
      </c>
      <c r="C299" t="s">
        <v>829</v>
      </c>
      <c r="D299" s="24">
        <f>VLOOKUP(Pag_Inicio_Corr_mas_casos[[#This Row],[Corregimiento]],Hoja3!$A$2:$D$676,4,0)</f>
        <v>91001</v>
      </c>
      <c r="E299">
        <v>19</v>
      </c>
    </row>
    <row r="300" spans="1:5" x14ac:dyDescent="0.25">
      <c r="A300" s="22">
        <v>44007</v>
      </c>
      <c r="B300">
        <v>44007</v>
      </c>
      <c r="C300" t="s">
        <v>795</v>
      </c>
      <c r="D300" s="24">
        <f>VLOOKUP(Pag_Inicio_Corr_mas_casos[[#This Row],[Corregimiento]],Hoja3!$A$2:$D$676,4,0)</f>
        <v>30107</v>
      </c>
      <c r="E300">
        <v>18</v>
      </c>
    </row>
    <row r="301" spans="1:5" x14ac:dyDescent="0.25">
      <c r="A301" s="22">
        <v>44007</v>
      </c>
      <c r="B301">
        <v>44007</v>
      </c>
      <c r="C301" t="s">
        <v>827</v>
      </c>
      <c r="D301" s="24">
        <f>VLOOKUP(Pag_Inicio_Corr_mas_casos[[#This Row],[Corregimiento]],Hoja3!$A$2:$D$676,4,0)</f>
        <v>30111</v>
      </c>
      <c r="E301">
        <v>17</v>
      </c>
    </row>
    <row r="302" spans="1:5" x14ac:dyDescent="0.25">
      <c r="A302" s="22">
        <v>44007</v>
      </c>
      <c r="B302">
        <v>44007</v>
      </c>
      <c r="C302" t="s">
        <v>835</v>
      </c>
      <c r="D302" s="24">
        <f>VLOOKUP(Pag_Inicio_Corr_mas_casos[[#This Row],[Corregimiento]],Hoja3!$A$2:$D$676,4,0)</f>
        <v>81005</v>
      </c>
      <c r="E302">
        <v>17</v>
      </c>
    </row>
    <row r="303" spans="1:5" x14ac:dyDescent="0.25">
      <c r="A303" s="22">
        <v>44007</v>
      </c>
      <c r="B303">
        <v>44007</v>
      </c>
      <c r="C303" t="s">
        <v>836</v>
      </c>
      <c r="D303" s="24">
        <f>VLOOKUP(Pag_Inicio_Corr_mas_casos[[#This Row],[Corregimiento]],Hoja3!$A$2:$D$676,4,0)</f>
        <v>130716</v>
      </c>
      <c r="E303">
        <v>16</v>
      </c>
    </row>
    <row r="304" spans="1:5" x14ac:dyDescent="0.25">
      <c r="A304" s="22">
        <v>44007</v>
      </c>
      <c r="B304">
        <v>44007</v>
      </c>
      <c r="C304" t="s">
        <v>765</v>
      </c>
      <c r="D304" s="24">
        <f>VLOOKUP(Pag_Inicio_Corr_mas_casos[[#This Row],[Corregimiento]],Hoja3!$A$2:$D$676,4,0)</f>
        <v>130709</v>
      </c>
      <c r="E304">
        <v>14</v>
      </c>
    </row>
    <row r="305" spans="1:5" x14ac:dyDescent="0.25">
      <c r="A305" s="22">
        <v>44007</v>
      </c>
      <c r="B305">
        <v>44007</v>
      </c>
      <c r="C305" t="s">
        <v>837</v>
      </c>
      <c r="D305" s="24">
        <f>VLOOKUP(Pag_Inicio_Corr_mas_casos[[#This Row],[Corregimiento]],Hoja3!$A$2:$D$676,4,0)</f>
        <v>20207</v>
      </c>
      <c r="E305">
        <v>14</v>
      </c>
    </row>
    <row r="306" spans="1:5" x14ac:dyDescent="0.25">
      <c r="A306" s="22">
        <v>44007</v>
      </c>
      <c r="B306">
        <v>44007</v>
      </c>
      <c r="C306" t="s">
        <v>838</v>
      </c>
      <c r="D306" s="24">
        <f>VLOOKUP(Pag_Inicio_Corr_mas_casos[[#This Row],[Corregimiento]],Hoja3!$A$2:$D$676,4,0)</f>
        <v>130301</v>
      </c>
      <c r="E306">
        <v>13</v>
      </c>
    </row>
    <row r="307" spans="1:5" x14ac:dyDescent="0.25">
      <c r="A307" s="22">
        <v>44007</v>
      </c>
      <c r="B307">
        <v>44007</v>
      </c>
      <c r="C307" t="s">
        <v>839</v>
      </c>
      <c r="D307" s="24">
        <f>VLOOKUP(Pag_Inicio_Corr_mas_casos[[#This Row],[Corregimiento]],Hoja3!$A$2:$D$676,4,0)</f>
        <v>40101</v>
      </c>
      <c r="E307">
        <v>12</v>
      </c>
    </row>
    <row r="308" spans="1:5" x14ac:dyDescent="0.25">
      <c r="A308" s="22">
        <v>44007</v>
      </c>
      <c r="B308">
        <v>44007</v>
      </c>
      <c r="C308" t="s">
        <v>812</v>
      </c>
      <c r="D308" s="24">
        <f>VLOOKUP(Pag_Inicio_Corr_mas_casos[[#This Row],[Corregimiento]],Hoja3!$A$2:$D$676,4,0)</f>
        <v>130105</v>
      </c>
      <c r="E308">
        <v>12</v>
      </c>
    </row>
    <row r="309" spans="1:5" x14ac:dyDescent="0.25">
      <c r="A309" s="22">
        <v>44007</v>
      </c>
      <c r="B309">
        <v>44007</v>
      </c>
      <c r="C309" t="s">
        <v>840</v>
      </c>
      <c r="D309" s="24">
        <f>VLOOKUP(Pag_Inicio_Corr_mas_casos[[#This Row],[Corregimiento]],Hoja3!$A$2:$D$676,4,0)</f>
        <v>110101</v>
      </c>
      <c r="E309">
        <v>11</v>
      </c>
    </row>
    <row r="310" spans="1:5" x14ac:dyDescent="0.25">
      <c r="A310" s="22">
        <v>44007</v>
      </c>
      <c r="B310">
        <v>44007</v>
      </c>
      <c r="C310" t="s">
        <v>841</v>
      </c>
      <c r="D310" s="24">
        <f>VLOOKUP(Pag_Inicio_Corr_mas_casos[[#This Row],[Corregimiento]],Hoja3!$A$2:$D$676,4,0)</f>
        <v>20101</v>
      </c>
      <c r="E310">
        <v>10</v>
      </c>
    </row>
    <row r="311" spans="1:5" x14ac:dyDescent="0.25">
      <c r="A311" s="22">
        <v>44007</v>
      </c>
      <c r="B311">
        <v>44007</v>
      </c>
      <c r="C311" t="s">
        <v>842</v>
      </c>
      <c r="D311" s="24">
        <f>VLOOKUP(Pag_Inicio_Corr_mas_casos[[#This Row],[Corregimiento]],Hoja3!$A$2:$D$676,4,0)</f>
        <v>50202</v>
      </c>
      <c r="E311">
        <v>10</v>
      </c>
    </row>
    <row r="312" spans="1:5" x14ac:dyDescent="0.25">
      <c r="A312" s="22">
        <v>44007</v>
      </c>
      <c r="B312">
        <v>44007</v>
      </c>
      <c r="C312" t="s">
        <v>843</v>
      </c>
      <c r="D312" s="24">
        <f>VLOOKUP(Pag_Inicio_Corr_mas_casos[[#This Row],[Corregimiento]],Hoja3!$A$2:$D$676,4,0)</f>
        <v>40503</v>
      </c>
      <c r="E312">
        <v>10</v>
      </c>
    </row>
    <row r="313" spans="1:5" x14ac:dyDescent="0.25">
      <c r="A313" s="22">
        <v>44007</v>
      </c>
      <c r="B313">
        <v>44007</v>
      </c>
      <c r="C313" t="s">
        <v>793</v>
      </c>
      <c r="D313" s="24">
        <f>VLOOKUP(Pag_Inicio_Corr_mas_casos[[#This Row],[Corregimiento]],Hoja3!$A$2:$D$676,4,0)</f>
        <v>130108</v>
      </c>
      <c r="E313">
        <v>10</v>
      </c>
    </row>
    <row r="314" spans="1:5" x14ac:dyDescent="0.25">
      <c r="A314" s="22">
        <v>44007</v>
      </c>
      <c r="B314">
        <v>44007</v>
      </c>
      <c r="C314" t="s">
        <v>800</v>
      </c>
      <c r="D314" s="24">
        <f>VLOOKUP(Pag_Inicio_Corr_mas_casos[[#This Row],[Corregimiento]],Hoja3!$A$2:$D$676,4,0)</f>
        <v>120605</v>
      </c>
      <c r="E314">
        <v>10</v>
      </c>
    </row>
    <row r="315" spans="1:5" x14ac:dyDescent="0.25">
      <c r="A315" s="22">
        <v>44007</v>
      </c>
      <c r="B315">
        <v>44007</v>
      </c>
      <c r="C315" t="s">
        <v>844</v>
      </c>
      <c r="D315" s="24">
        <f>VLOOKUP(Pag_Inicio_Corr_mas_casos[[#This Row],[Corregimiento]],Hoja3!$A$2:$D$676,4,0)</f>
        <v>20601</v>
      </c>
      <c r="E315">
        <v>10</v>
      </c>
    </row>
    <row r="316" spans="1:5" x14ac:dyDescent="0.25">
      <c r="A316" s="22">
        <v>44008</v>
      </c>
      <c r="B316">
        <v>44008</v>
      </c>
      <c r="C316" t="s">
        <v>786</v>
      </c>
      <c r="D316" s="24">
        <f>VLOOKUP(Pag_Inicio_Corr_mas_casos[[#This Row],[Corregimiento]],Hoja3!$A$2:$D$676,4,0)</f>
        <v>80819</v>
      </c>
      <c r="E316">
        <v>39</v>
      </c>
    </row>
    <row r="317" spans="1:5" x14ac:dyDescent="0.25">
      <c r="A317" s="22">
        <v>44008</v>
      </c>
      <c r="B317">
        <v>44008</v>
      </c>
      <c r="C317" t="s">
        <v>797</v>
      </c>
      <c r="D317" s="24">
        <f>VLOOKUP(Pag_Inicio_Corr_mas_casos[[#This Row],[Corregimiento]],Hoja3!$A$2:$D$676,4,0)</f>
        <v>10201</v>
      </c>
      <c r="E317">
        <v>32</v>
      </c>
    </row>
    <row r="318" spans="1:5" x14ac:dyDescent="0.25">
      <c r="A318" s="22">
        <v>44008</v>
      </c>
      <c r="B318">
        <v>44008</v>
      </c>
      <c r="C318" t="s">
        <v>778</v>
      </c>
      <c r="D318" s="24">
        <f>VLOOKUP(Pag_Inicio_Corr_mas_casos[[#This Row],[Corregimiento]],Hoja3!$A$2:$D$676,4,0)</f>
        <v>80821</v>
      </c>
      <c r="E318">
        <v>31</v>
      </c>
    </row>
    <row r="319" spans="1:5" x14ac:dyDescent="0.25">
      <c r="A319" s="22">
        <v>44008</v>
      </c>
      <c r="B319">
        <v>44008</v>
      </c>
      <c r="C319" t="s">
        <v>781</v>
      </c>
      <c r="D319" s="24">
        <f>VLOOKUP(Pag_Inicio_Corr_mas_casos[[#This Row],[Corregimiento]],Hoja3!$A$2:$D$676,4,0)</f>
        <v>80816</v>
      </c>
      <c r="E319">
        <v>27</v>
      </c>
    </row>
    <row r="320" spans="1:5" x14ac:dyDescent="0.25">
      <c r="A320" s="22">
        <v>44008</v>
      </c>
      <c r="B320">
        <v>44008</v>
      </c>
      <c r="C320" t="s">
        <v>782</v>
      </c>
      <c r="D320" s="24">
        <f>VLOOKUP(Pag_Inicio_Corr_mas_casos[[#This Row],[Corregimiento]],Hoja3!$A$2:$D$676,4,0)</f>
        <v>80817</v>
      </c>
      <c r="E320">
        <v>27</v>
      </c>
    </row>
    <row r="321" spans="1:5" x14ac:dyDescent="0.25">
      <c r="A321" s="22">
        <v>44008</v>
      </c>
      <c r="B321">
        <v>44008</v>
      </c>
      <c r="C321" t="s">
        <v>799</v>
      </c>
      <c r="D321" s="24">
        <f>VLOOKUP(Pag_Inicio_Corr_mas_casos[[#This Row],[Corregimiento]],Hoja3!$A$2:$D$676,4,0)</f>
        <v>80813</v>
      </c>
      <c r="E321">
        <v>27</v>
      </c>
    </row>
    <row r="322" spans="1:5" x14ac:dyDescent="0.25">
      <c r="A322" s="22">
        <v>44008</v>
      </c>
      <c r="B322">
        <v>44008</v>
      </c>
      <c r="C322" t="s">
        <v>774</v>
      </c>
      <c r="D322" s="24">
        <f>VLOOKUP(Pag_Inicio_Corr_mas_casos[[#This Row],[Corregimiento]],Hoja3!$A$2:$D$676,4,0)</f>
        <v>81002</v>
      </c>
      <c r="E322">
        <v>26</v>
      </c>
    </row>
    <row r="323" spans="1:5" x14ac:dyDescent="0.25">
      <c r="A323" s="22">
        <v>44008</v>
      </c>
      <c r="B323">
        <v>44008</v>
      </c>
      <c r="C323" t="s">
        <v>776</v>
      </c>
      <c r="D323" s="24">
        <f>VLOOKUP(Pag_Inicio_Corr_mas_casos[[#This Row],[Corregimiento]],Hoja3!$A$2:$D$676,4,0)</f>
        <v>80802</v>
      </c>
      <c r="E323">
        <v>26</v>
      </c>
    </row>
    <row r="324" spans="1:5" x14ac:dyDescent="0.25">
      <c r="A324" s="22">
        <v>44008</v>
      </c>
      <c r="B324">
        <v>44008</v>
      </c>
      <c r="C324" s="3" t="s">
        <v>815</v>
      </c>
      <c r="D324" s="24">
        <f>VLOOKUP(Pag_Inicio_Corr_mas_casos[[#This Row],[Corregimiento]],Hoja3!$A$2:$D$676,4,0)</f>
        <v>40201</v>
      </c>
      <c r="E324">
        <v>25</v>
      </c>
    </row>
    <row r="325" spans="1:5" x14ac:dyDescent="0.25">
      <c r="A325" s="22">
        <v>44008</v>
      </c>
      <c r="B325">
        <v>44008</v>
      </c>
      <c r="C325" t="s">
        <v>804</v>
      </c>
      <c r="D325" s="24">
        <f>VLOOKUP(Pag_Inicio_Corr_mas_casos[[#This Row],[Corregimiento]],Hoja3!$A$2:$D$676,4,0)</f>
        <v>80815</v>
      </c>
      <c r="E325">
        <v>24</v>
      </c>
    </row>
    <row r="326" spans="1:5" x14ac:dyDescent="0.25">
      <c r="A326" s="22">
        <v>44008</v>
      </c>
      <c r="B326">
        <v>44008</v>
      </c>
      <c r="C326" t="s">
        <v>779</v>
      </c>
      <c r="D326" s="24">
        <f>VLOOKUP(Pag_Inicio_Corr_mas_casos[[#This Row],[Corregimiento]],Hoja3!$A$2:$D$676,4,0)</f>
        <v>81007</v>
      </c>
      <c r="E326">
        <v>23</v>
      </c>
    </row>
    <row r="327" spans="1:5" x14ac:dyDescent="0.25">
      <c r="A327" s="22">
        <v>44008</v>
      </c>
      <c r="B327">
        <v>44008</v>
      </c>
      <c r="C327" t="s">
        <v>791</v>
      </c>
      <c r="D327" s="24">
        <f>VLOOKUP(Pag_Inicio_Corr_mas_casos[[#This Row],[Corregimiento]],Hoja3!$A$2:$D$676,4,0)</f>
        <v>40601</v>
      </c>
      <c r="E327">
        <v>22</v>
      </c>
    </row>
    <row r="328" spans="1:5" x14ac:dyDescent="0.25">
      <c r="A328" s="22">
        <v>44008</v>
      </c>
      <c r="B328">
        <v>44008</v>
      </c>
      <c r="C328" t="s">
        <v>789</v>
      </c>
      <c r="D328" s="24">
        <f>VLOOKUP(Pag_Inicio_Corr_mas_casos[[#This Row],[Corregimiento]],Hoja3!$A$2:$D$676,4,0)</f>
        <v>80812</v>
      </c>
      <c r="E328">
        <v>19</v>
      </c>
    </row>
    <row r="329" spans="1:5" x14ac:dyDescent="0.25">
      <c r="A329" s="22">
        <v>44008</v>
      </c>
      <c r="B329">
        <v>44008</v>
      </c>
      <c r="C329" t="s">
        <v>834</v>
      </c>
      <c r="D329" s="24">
        <f>VLOOKUP(Pag_Inicio_Corr_mas_casos[[#This Row],[Corregimiento]],Hoja3!$A$2:$D$676,4,0)</f>
        <v>80818</v>
      </c>
      <c r="E329">
        <v>19</v>
      </c>
    </row>
    <row r="330" spans="1:5" x14ac:dyDescent="0.25">
      <c r="A330" s="22">
        <v>44008</v>
      </c>
      <c r="B330">
        <v>44008</v>
      </c>
      <c r="C330" t="s">
        <v>803</v>
      </c>
      <c r="D330" s="24">
        <f>VLOOKUP(Pag_Inicio_Corr_mas_casos[[#This Row],[Corregimiento]],Hoja3!$A$2:$D$676,4,0)</f>
        <v>80820</v>
      </c>
      <c r="E330">
        <v>17</v>
      </c>
    </row>
    <row r="331" spans="1:5" x14ac:dyDescent="0.25">
      <c r="A331" s="22">
        <v>44008</v>
      </c>
      <c r="B331">
        <v>44008</v>
      </c>
      <c r="C331" t="s">
        <v>780</v>
      </c>
      <c r="D331" s="24">
        <f>VLOOKUP(Pag_Inicio_Corr_mas_casos[[#This Row],[Corregimiento]],Hoja3!$A$2:$D$676,4,0)</f>
        <v>81008</v>
      </c>
      <c r="E331">
        <v>17</v>
      </c>
    </row>
    <row r="332" spans="1:5" x14ac:dyDescent="0.25">
      <c r="A332" s="22">
        <v>44008</v>
      </c>
      <c r="B332">
        <v>44008</v>
      </c>
      <c r="C332" t="s">
        <v>784</v>
      </c>
      <c r="D332" s="24">
        <f>VLOOKUP(Pag_Inicio_Corr_mas_casos[[#This Row],[Corregimiento]],Hoja3!$A$2:$D$676,4,0)</f>
        <v>80823</v>
      </c>
      <c r="E332">
        <v>15</v>
      </c>
    </row>
    <row r="333" spans="1:5" x14ac:dyDescent="0.25">
      <c r="A333" s="22">
        <v>44008</v>
      </c>
      <c r="B333">
        <v>44008</v>
      </c>
      <c r="C333" t="s">
        <v>796</v>
      </c>
      <c r="D333" s="24">
        <f>VLOOKUP(Pag_Inicio_Corr_mas_casos[[#This Row],[Corregimiento]],Hoja3!$A$2:$D$676,4,0)</f>
        <v>30113</v>
      </c>
      <c r="E333">
        <v>15</v>
      </c>
    </row>
    <row r="334" spans="1:5" x14ac:dyDescent="0.25">
      <c r="A334" s="22">
        <v>44008</v>
      </c>
      <c r="B334">
        <v>44008</v>
      </c>
      <c r="C334" t="s">
        <v>775</v>
      </c>
      <c r="D334" s="24">
        <f>VLOOKUP(Pag_Inicio_Corr_mas_casos[[#This Row],[Corregimiento]],Hoja3!$A$2:$D$676,4,0)</f>
        <v>130106</v>
      </c>
      <c r="E334">
        <v>15</v>
      </c>
    </row>
    <row r="335" spans="1:5" x14ac:dyDescent="0.25">
      <c r="A335" s="22">
        <v>44008</v>
      </c>
      <c r="B335">
        <v>44008</v>
      </c>
      <c r="C335" t="s">
        <v>809</v>
      </c>
      <c r="D335" s="24">
        <f>VLOOKUP(Pag_Inicio_Corr_mas_casos[[#This Row],[Corregimiento]],Hoja3!$A$2:$D$676,4,0)</f>
        <v>80826</v>
      </c>
      <c r="E335">
        <v>14</v>
      </c>
    </row>
    <row r="336" spans="1:5" x14ac:dyDescent="0.25">
      <c r="A336" s="22">
        <v>44008</v>
      </c>
      <c r="B336">
        <v>44008</v>
      </c>
      <c r="C336" t="s">
        <v>808</v>
      </c>
      <c r="D336" s="24">
        <f>VLOOKUP(Pag_Inicio_Corr_mas_casos[[#This Row],[Corregimiento]],Hoja3!$A$2:$D$676,4,0)</f>
        <v>130708</v>
      </c>
      <c r="E336">
        <v>14</v>
      </c>
    </row>
    <row r="337" spans="1:5" x14ac:dyDescent="0.25">
      <c r="A337" s="22">
        <v>44008</v>
      </c>
      <c r="B337">
        <v>44008</v>
      </c>
      <c r="C337" t="s">
        <v>785</v>
      </c>
      <c r="D337" s="24">
        <f>VLOOKUP(Pag_Inicio_Corr_mas_casos[[#This Row],[Corregimiento]],Hoja3!$A$2:$D$676,4,0)</f>
        <v>81001</v>
      </c>
      <c r="E337">
        <v>13</v>
      </c>
    </row>
    <row r="338" spans="1:5" x14ac:dyDescent="0.25">
      <c r="A338" s="22">
        <v>44008</v>
      </c>
      <c r="B338">
        <v>44008</v>
      </c>
      <c r="C338" t="s">
        <v>816</v>
      </c>
      <c r="D338" s="24">
        <f>VLOOKUP(Pag_Inicio_Corr_mas_casos[[#This Row],[Corregimiento]],Hoja3!$A$2:$D$676,4,0)</f>
        <v>80805</v>
      </c>
      <c r="E338">
        <v>12</v>
      </c>
    </row>
    <row r="339" spans="1:5" x14ac:dyDescent="0.25">
      <c r="A339" s="22">
        <v>44008</v>
      </c>
      <c r="B339">
        <v>44008</v>
      </c>
      <c r="C339" t="s">
        <v>806</v>
      </c>
      <c r="D339" s="24">
        <f>VLOOKUP(Pag_Inicio_Corr_mas_casos[[#This Row],[Corregimiento]],Hoja3!$A$2:$D$676,4,0)</f>
        <v>80811</v>
      </c>
      <c r="E339">
        <v>12</v>
      </c>
    </row>
    <row r="340" spans="1:5" x14ac:dyDescent="0.25">
      <c r="A340" s="22">
        <v>44008</v>
      </c>
      <c r="B340">
        <v>44008</v>
      </c>
      <c r="C340" t="s">
        <v>788</v>
      </c>
      <c r="D340" s="24">
        <f>VLOOKUP(Pag_Inicio_Corr_mas_casos[[#This Row],[Corregimiento]],Hoja3!$A$2:$D$676,4,0)</f>
        <v>81006</v>
      </c>
      <c r="E340">
        <v>11</v>
      </c>
    </row>
    <row r="341" spans="1:5" x14ac:dyDescent="0.25">
      <c r="A341" s="22">
        <v>44008</v>
      </c>
      <c r="B341">
        <v>44008</v>
      </c>
      <c r="C341" t="s">
        <v>773</v>
      </c>
      <c r="D341" s="24">
        <f>VLOOKUP(Pag_Inicio_Corr_mas_casos[[#This Row],[Corregimiento]],Hoja3!$A$2:$D$676,4,0)</f>
        <v>130101</v>
      </c>
      <c r="E341">
        <v>11</v>
      </c>
    </row>
    <row r="342" spans="1:5" x14ac:dyDescent="0.25">
      <c r="A342" s="22">
        <v>44008</v>
      </c>
      <c r="B342">
        <v>44008</v>
      </c>
      <c r="C342" t="s">
        <v>801</v>
      </c>
      <c r="D342" s="24">
        <f>VLOOKUP(Pag_Inicio_Corr_mas_casos[[#This Row],[Corregimiento]],Hoja3!$A$2:$D$676,4,0)</f>
        <v>80501</v>
      </c>
      <c r="E342">
        <v>11</v>
      </c>
    </row>
    <row r="343" spans="1:5" x14ac:dyDescent="0.25">
      <c r="A343" s="22">
        <v>44008</v>
      </c>
      <c r="B343">
        <v>44008</v>
      </c>
      <c r="C343" t="s">
        <v>777</v>
      </c>
      <c r="D343" s="24">
        <f>VLOOKUP(Pag_Inicio_Corr_mas_casos[[#This Row],[Corregimiento]],Hoja3!$A$2:$D$676,4,0)</f>
        <v>130102</v>
      </c>
      <c r="E343">
        <v>11</v>
      </c>
    </row>
    <row r="344" spans="1:5" x14ac:dyDescent="0.25">
      <c r="A344" s="22">
        <v>44008</v>
      </c>
      <c r="B344">
        <v>44008</v>
      </c>
      <c r="C344" t="s">
        <v>794</v>
      </c>
      <c r="D344" s="24">
        <f>VLOOKUP(Pag_Inicio_Corr_mas_casos[[#This Row],[Corregimiento]],Hoja3!$A$2:$D$676,4,0)</f>
        <v>80810</v>
      </c>
      <c r="E344">
        <v>10</v>
      </c>
    </row>
    <row r="345" spans="1:5" x14ac:dyDescent="0.25">
      <c r="A345" s="22">
        <v>44009</v>
      </c>
      <c r="B345">
        <v>44009</v>
      </c>
      <c r="C345" t="s">
        <v>806</v>
      </c>
      <c r="D345" s="24">
        <f>VLOOKUP(Pag_Inicio_Corr_mas_casos[[#This Row],[Corregimiento]],Hoja3!$A$2:$D$676,4,0)</f>
        <v>80811</v>
      </c>
      <c r="E345">
        <v>118</v>
      </c>
    </row>
    <row r="346" spans="1:5" x14ac:dyDescent="0.25">
      <c r="A346" s="22">
        <v>44009</v>
      </c>
      <c r="B346">
        <v>44009</v>
      </c>
      <c r="C346" t="s">
        <v>797</v>
      </c>
      <c r="D346" s="24">
        <f>VLOOKUP(Pag_Inicio_Corr_mas_casos[[#This Row],[Corregimiento]],Hoja3!$A$2:$D$676,4,0)</f>
        <v>10201</v>
      </c>
      <c r="E346">
        <v>108</v>
      </c>
    </row>
    <row r="347" spans="1:5" x14ac:dyDescent="0.25">
      <c r="A347" s="22">
        <v>44009</v>
      </c>
      <c r="B347">
        <v>44009</v>
      </c>
      <c r="C347" t="s">
        <v>789</v>
      </c>
      <c r="D347" s="24">
        <f>VLOOKUP(Pag_Inicio_Corr_mas_casos[[#This Row],[Corregimiento]],Hoja3!$A$2:$D$676,4,0)</f>
        <v>80812</v>
      </c>
      <c r="E347">
        <v>89</v>
      </c>
    </row>
    <row r="348" spans="1:5" x14ac:dyDescent="0.25">
      <c r="A348" s="22">
        <v>44009</v>
      </c>
      <c r="B348">
        <v>44009</v>
      </c>
      <c r="C348" t="s">
        <v>773</v>
      </c>
      <c r="D348" s="24">
        <f>VLOOKUP(Pag_Inicio_Corr_mas_casos[[#This Row],[Corregimiento]],Hoja3!$A$2:$D$676,4,0)</f>
        <v>130101</v>
      </c>
      <c r="E348">
        <v>81</v>
      </c>
    </row>
    <row r="349" spans="1:5" x14ac:dyDescent="0.25">
      <c r="A349" s="22">
        <v>44009</v>
      </c>
      <c r="B349">
        <v>44009</v>
      </c>
      <c r="C349" t="s">
        <v>778</v>
      </c>
      <c r="D349" s="24">
        <f>VLOOKUP(Pag_Inicio_Corr_mas_casos[[#This Row],[Corregimiento]],Hoja3!$A$2:$D$676,4,0)</f>
        <v>80821</v>
      </c>
      <c r="E349">
        <v>78</v>
      </c>
    </row>
    <row r="350" spans="1:5" x14ac:dyDescent="0.25">
      <c r="A350" s="22">
        <v>44009</v>
      </c>
      <c r="B350">
        <v>44009</v>
      </c>
      <c r="C350" t="s">
        <v>814</v>
      </c>
      <c r="D350" s="24">
        <f>VLOOKUP(Pag_Inicio_Corr_mas_casos[[#This Row],[Corregimiento]],Hoja3!$A$2:$D$676,4,0)</f>
        <v>80809</v>
      </c>
      <c r="E350">
        <v>69</v>
      </c>
    </row>
    <row r="351" spans="1:5" x14ac:dyDescent="0.25">
      <c r="A351" s="22">
        <v>44009</v>
      </c>
      <c r="B351">
        <v>44009</v>
      </c>
      <c r="C351" t="s">
        <v>787</v>
      </c>
      <c r="D351" s="24">
        <f>VLOOKUP(Pag_Inicio_Corr_mas_casos[[#This Row],[Corregimiento]],Hoja3!$A$2:$D$676,4,0)</f>
        <v>130107</v>
      </c>
      <c r="E351">
        <v>68</v>
      </c>
    </row>
    <row r="352" spans="1:5" x14ac:dyDescent="0.25">
      <c r="A352" s="22">
        <v>44009</v>
      </c>
      <c r="B352">
        <v>44009</v>
      </c>
      <c r="C352" t="s">
        <v>824</v>
      </c>
      <c r="D352" s="24">
        <f>VLOOKUP(Pag_Inicio_Corr_mas_casos[[#This Row],[Corregimiento]],Hoja3!$A$2:$D$676,4,0)</f>
        <v>80807</v>
      </c>
      <c r="E352">
        <v>61</v>
      </c>
    </row>
    <row r="353" spans="1:5" x14ac:dyDescent="0.25">
      <c r="A353" s="22">
        <v>44009</v>
      </c>
      <c r="B353">
        <v>44009</v>
      </c>
      <c r="C353" t="s">
        <v>786</v>
      </c>
      <c r="D353" s="24">
        <f>VLOOKUP(Pag_Inicio_Corr_mas_casos[[#This Row],[Corregimiento]],Hoja3!$A$2:$D$676,4,0)</f>
        <v>80819</v>
      </c>
      <c r="E353">
        <v>60</v>
      </c>
    </row>
    <row r="354" spans="1:5" x14ac:dyDescent="0.25">
      <c r="A354" s="22">
        <v>44009</v>
      </c>
      <c r="B354">
        <v>44009</v>
      </c>
      <c r="C354" t="s">
        <v>774</v>
      </c>
      <c r="D354" s="24">
        <f>VLOOKUP(Pag_Inicio_Corr_mas_casos[[#This Row],[Corregimiento]],Hoja3!$A$2:$D$676,4,0)</f>
        <v>81002</v>
      </c>
      <c r="E354">
        <v>59</v>
      </c>
    </row>
    <row r="355" spans="1:5" x14ac:dyDescent="0.25">
      <c r="A355" s="22">
        <v>44009</v>
      </c>
      <c r="B355">
        <v>44009</v>
      </c>
      <c r="C355" t="s">
        <v>780</v>
      </c>
      <c r="D355" s="24">
        <f>VLOOKUP(Pag_Inicio_Corr_mas_casos[[#This Row],[Corregimiento]],Hoja3!$A$2:$D$676,4,0)</f>
        <v>81008</v>
      </c>
      <c r="E355">
        <v>58</v>
      </c>
    </row>
    <row r="356" spans="1:5" x14ac:dyDescent="0.25">
      <c r="A356" s="22">
        <v>44009</v>
      </c>
      <c r="B356">
        <v>44009</v>
      </c>
      <c r="C356" t="s">
        <v>831</v>
      </c>
      <c r="D356" s="24">
        <f>VLOOKUP(Pag_Inicio_Corr_mas_casos[[#This Row],[Corregimiento]],Hoja3!$A$2:$D$676,4,0)</f>
        <v>99999</v>
      </c>
      <c r="E356">
        <v>54</v>
      </c>
    </row>
    <row r="357" spans="1:5" x14ac:dyDescent="0.25">
      <c r="A357" s="22">
        <v>44009</v>
      </c>
      <c r="B357">
        <v>44009</v>
      </c>
      <c r="C357" t="s">
        <v>785</v>
      </c>
      <c r="D357" s="24">
        <f>VLOOKUP(Pag_Inicio_Corr_mas_casos[[#This Row],[Corregimiento]],Hoja3!$A$2:$D$676,4,0)</f>
        <v>81001</v>
      </c>
      <c r="E357">
        <v>47</v>
      </c>
    </row>
    <row r="358" spans="1:5" x14ac:dyDescent="0.25">
      <c r="A358" s="22">
        <v>44009</v>
      </c>
      <c r="B358">
        <v>44009</v>
      </c>
      <c r="C358" t="s">
        <v>782</v>
      </c>
      <c r="D358" s="24">
        <f>VLOOKUP(Pag_Inicio_Corr_mas_casos[[#This Row],[Corregimiento]],Hoja3!$A$2:$D$676,4,0)</f>
        <v>80817</v>
      </c>
      <c r="E358">
        <v>45</v>
      </c>
    </row>
    <row r="359" spans="1:5" x14ac:dyDescent="0.25">
      <c r="A359" s="22">
        <v>44009</v>
      </c>
      <c r="B359">
        <v>44009</v>
      </c>
      <c r="C359" t="s">
        <v>784</v>
      </c>
      <c r="D359" s="24">
        <f>VLOOKUP(Pag_Inicio_Corr_mas_casos[[#This Row],[Corregimiento]],Hoja3!$A$2:$D$676,4,0)</f>
        <v>80823</v>
      </c>
      <c r="E359">
        <v>44</v>
      </c>
    </row>
    <row r="360" spans="1:5" x14ac:dyDescent="0.25">
      <c r="A360" s="22">
        <v>44009</v>
      </c>
      <c r="B360">
        <v>44009</v>
      </c>
      <c r="C360" t="s">
        <v>809</v>
      </c>
      <c r="D360" s="24">
        <f>VLOOKUP(Pag_Inicio_Corr_mas_casos[[#This Row],[Corregimiento]],Hoja3!$A$2:$D$676,4,0)</f>
        <v>80826</v>
      </c>
      <c r="E360">
        <v>42</v>
      </c>
    </row>
    <row r="361" spans="1:5" x14ac:dyDescent="0.25">
      <c r="A361" s="22">
        <v>44009</v>
      </c>
      <c r="B361">
        <v>44009</v>
      </c>
      <c r="C361" t="s">
        <v>790</v>
      </c>
      <c r="D361" s="24">
        <f>VLOOKUP(Pag_Inicio_Corr_mas_casos[[#This Row],[Corregimiento]],Hoja3!$A$2:$D$676,4,0)</f>
        <v>130702</v>
      </c>
      <c r="E361">
        <v>37</v>
      </c>
    </row>
    <row r="362" spans="1:5" x14ac:dyDescent="0.25">
      <c r="A362" s="22">
        <v>44009</v>
      </c>
      <c r="B362">
        <v>44009</v>
      </c>
      <c r="C362" t="s">
        <v>834</v>
      </c>
      <c r="D362" s="24">
        <f>VLOOKUP(Pag_Inicio_Corr_mas_casos[[#This Row],[Corregimiento]],Hoja3!$A$2:$D$676,4,0)</f>
        <v>80818</v>
      </c>
      <c r="E362">
        <v>37</v>
      </c>
    </row>
    <row r="363" spans="1:5" x14ac:dyDescent="0.25">
      <c r="A363" s="22">
        <v>44009</v>
      </c>
      <c r="B363">
        <v>44009</v>
      </c>
      <c r="C363" t="s">
        <v>779</v>
      </c>
      <c r="D363" s="24">
        <f>VLOOKUP(Pag_Inicio_Corr_mas_casos[[#This Row],[Corregimiento]],Hoja3!$A$2:$D$676,4,0)</f>
        <v>81007</v>
      </c>
      <c r="E363">
        <v>36</v>
      </c>
    </row>
    <row r="364" spans="1:5" x14ac:dyDescent="0.25">
      <c r="A364" s="22">
        <v>44009</v>
      </c>
      <c r="B364">
        <v>44009</v>
      </c>
      <c r="C364" t="s">
        <v>792</v>
      </c>
      <c r="D364" s="24">
        <f>VLOOKUP(Pag_Inicio_Corr_mas_casos[[#This Row],[Corregimiento]],Hoja3!$A$2:$D$676,4,0)</f>
        <v>80806</v>
      </c>
      <c r="E364">
        <v>36</v>
      </c>
    </row>
    <row r="365" spans="1:5" x14ac:dyDescent="0.25">
      <c r="A365" s="22">
        <v>44009</v>
      </c>
      <c r="B365">
        <v>44009</v>
      </c>
      <c r="C365" t="s">
        <v>819</v>
      </c>
      <c r="D365" s="24">
        <f>VLOOKUP(Pag_Inicio_Corr_mas_casos[[#This Row],[Corregimiento]],Hoja3!$A$2:$D$676,4,0)</f>
        <v>81009</v>
      </c>
      <c r="E365">
        <v>45</v>
      </c>
    </row>
    <row r="366" spans="1:5" x14ac:dyDescent="0.25">
      <c r="A366" s="22">
        <v>44009</v>
      </c>
      <c r="B366">
        <v>44009</v>
      </c>
      <c r="C366" t="s">
        <v>794</v>
      </c>
      <c r="D366" s="24">
        <f>VLOOKUP(Pag_Inicio_Corr_mas_casos[[#This Row],[Corregimiento]],Hoja3!$A$2:$D$676,4,0)</f>
        <v>80810</v>
      </c>
      <c r="E366">
        <v>33</v>
      </c>
    </row>
    <row r="367" spans="1:5" x14ac:dyDescent="0.25">
      <c r="A367" s="22">
        <v>44009</v>
      </c>
      <c r="B367">
        <v>44009</v>
      </c>
      <c r="C367" t="s">
        <v>775</v>
      </c>
      <c r="D367" s="24">
        <f>VLOOKUP(Pag_Inicio_Corr_mas_casos[[#This Row],[Corregimiento]],Hoja3!$A$2:$D$676,4,0)</f>
        <v>130106</v>
      </c>
      <c r="E367">
        <v>31</v>
      </c>
    </row>
    <row r="368" spans="1:5" x14ac:dyDescent="0.25">
      <c r="A368" s="22">
        <v>44009</v>
      </c>
      <c r="B368">
        <v>44009</v>
      </c>
      <c r="C368" t="s">
        <v>791</v>
      </c>
      <c r="D368" s="24">
        <f>VLOOKUP(Pag_Inicio_Corr_mas_casos[[#This Row],[Corregimiento]],Hoja3!$A$2:$D$676,4,0)</f>
        <v>40601</v>
      </c>
      <c r="E368">
        <v>29</v>
      </c>
    </row>
    <row r="369" spans="1:5" x14ac:dyDescent="0.25">
      <c r="A369" s="22">
        <v>44009</v>
      </c>
      <c r="B369">
        <v>44009</v>
      </c>
      <c r="C369" t="s">
        <v>788</v>
      </c>
      <c r="D369" s="24">
        <f>VLOOKUP(Pag_Inicio_Corr_mas_casos[[#This Row],[Corregimiento]],Hoja3!$A$2:$D$676,4,0)</f>
        <v>81006</v>
      </c>
      <c r="E369">
        <v>28</v>
      </c>
    </row>
    <row r="370" spans="1:5" x14ac:dyDescent="0.25">
      <c r="A370" s="22">
        <v>44009</v>
      </c>
      <c r="B370">
        <v>44009</v>
      </c>
      <c r="C370" t="s">
        <v>803</v>
      </c>
      <c r="D370" s="24">
        <f>VLOOKUP(Pag_Inicio_Corr_mas_casos[[#This Row],[Corregimiento]],Hoja3!$A$2:$D$676,4,0)</f>
        <v>80820</v>
      </c>
      <c r="E370">
        <v>28</v>
      </c>
    </row>
    <row r="371" spans="1:5" x14ac:dyDescent="0.25">
      <c r="A371" s="22">
        <v>44009</v>
      </c>
      <c r="B371">
        <v>44009</v>
      </c>
      <c r="C371" t="s">
        <v>799</v>
      </c>
      <c r="D371" s="24">
        <f>VLOOKUP(Pag_Inicio_Corr_mas_casos[[#This Row],[Corregimiento]],Hoja3!$A$2:$D$676,4,0)</f>
        <v>80813</v>
      </c>
      <c r="E371">
        <v>27</v>
      </c>
    </row>
    <row r="372" spans="1:5" x14ac:dyDescent="0.25">
      <c r="A372" s="22">
        <v>44009</v>
      </c>
      <c r="B372">
        <v>44009</v>
      </c>
      <c r="C372" t="s">
        <v>808</v>
      </c>
      <c r="D372" s="24">
        <f>VLOOKUP(Pag_Inicio_Corr_mas_casos[[#This Row],[Corregimiento]],Hoja3!$A$2:$D$676,4,0)</f>
        <v>130708</v>
      </c>
      <c r="E372">
        <v>26</v>
      </c>
    </row>
    <row r="373" spans="1:5" x14ac:dyDescent="0.25">
      <c r="A373" s="22">
        <v>44009</v>
      </c>
      <c r="B373">
        <v>44009</v>
      </c>
      <c r="C373" t="s">
        <v>818</v>
      </c>
      <c r="D373" s="24">
        <f>VLOOKUP(Pag_Inicio_Corr_mas_casos[[#This Row],[Corregimiento]],Hoja3!$A$2:$D$676,4,0)</f>
        <v>81003</v>
      </c>
      <c r="E373">
        <v>26</v>
      </c>
    </row>
    <row r="374" spans="1:5" x14ac:dyDescent="0.25">
      <c r="A374" s="22">
        <v>44009</v>
      </c>
      <c r="B374">
        <v>44009</v>
      </c>
      <c r="C374" t="s">
        <v>817</v>
      </c>
      <c r="D374" s="24">
        <f>VLOOKUP(Pag_Inicio_Corr_mas_casos[[#This Row],[Corregimiento]],Hoja3!$A$2:$D$676,4,0)</f>
        <v>130717</v>
      </c>
      <c r="E374">
        <v>22</v>
      </c>
    </row>
    <row r="375" spans="1:5" x14ac:dyDescent="0.25">
      <c r="A375" s="22">
        <v>44009</v>
      </c>
      <c r="B375">
        <v>44009</v>
      </c>
      <c r="C375" t="s">
        <v>822</v>
      </c>
      <c r="D375" s="24">
        <f>VLOOKUP(Pag_Inicio_Corr_mas_casos[[#This Row],[Corregimiento]],Hoja3!$A$2:$D$676,4,0)</f>
        <v>80804</v>
      </c>
      <c r="E375">
        <v>21</v>
      </c>
    </row>
    <row r="376" spans="1:5" x14ac:dyDescent="0.25">
      <c r="A376" s="22">
        <v>44009</v>
      </c>
      <c r="B376">
        <v>44009</v>
      </c>
      <c r="C376" t="s">
        <v>781</v>
      </c>
      <c r="D376" s="24">
        <f>VLOOKUP(Pag_Inicio_Corr_mas_casos[[#This Row],[Corregimiento]],Hoja3!$A$2:$D$676,4,0)</f>
        <v>80816</v>
      </c>
      <c r="E376">
        <v>21</v>
      </c>
    </row>
    <row r="377" spans="1:5" x14ac:dyDescent="0.25">
      <c r="A377" s="22">
        <v>44009</v>
      </c>
      <c r="B377">
        <v>44009</v>
      </c>
      <c r="C377" t="s">
        <v>799</v>
      </c>
      <c r="D377" s="24">
        <f>VLOOKUP(Pag_Inicio_Corr_mas_casos[[#This Row],[Corregimiento]],Hoja3!$A$2:$D$676,4,0)</f>
        <v>80813</v>
      </c>
      <c r="E377">
        <v>20</v>
      </c>
    </row>
    <row r="378" spans="1:5" x14ac:dyDescent="0.25">
      <c r="A378" s="22">
        <v>44009</v>
      </c>
      <c r="B378">
        <v>44009</v>
      </c>
      <c r="C378" t="s">
        <v>783</v>
      </c>
      <c r="D378" s="24">
        <f>VLOOKUP(Pag_Inicio_Corr_mas_casos[[#This Row],[Corregimiento]],Hoja3!$A$2:$D$676,4,0)</f>
        <v>80822</v>
      </c>
      <c r="E378">
        <v>19</v>
      </c>
    </row>
    <row r="379" spans="1:5" x14ac:dyDescent="0.25">
      <c r="A379" s="22">
        <v>44009</v>
      </c>
      <c r="B379">
        <v>44009</v>
      </c>
      <c r="C379" t="s">
        <v>845</v>
      </c>
      <c r="D379" s="24">
        <f>VLOOKUP(Pag_Inicio_Corr_mas_casos[[#This Row],[Corregimiento]],Hoja3!$A$2:$D$676,4,0)</f>
        <v>10401</v>
      </c>
      <c r="E379">
        <v>19</v>
      </c>
    </row>
    <row r="380" spans="1:5" x14ac:dyDescent="0.25">
      <c r="A380" s="22">
        <v>44009</v>
      </c>
      <c r="B380">
        <v>44009</v>
      </c>
      <c r="C380" t="s">
        <v>776</v>
      </c>
      <c r="D380" s="24">
        <f>VLOOKUP(Pag_Inicio_Corr_mas_casos[[#This Row],[Corregimiento]],Hoja3!$A$2:$D$676,4,0)</f>
        <v>80802</v>
      </c>
      <c r="E380">
        <v>19</v>
      </c>
    </row>
    <row r="381" spans="1:5" x14ac:dyDescent="0.25">
      <c r="A381" s="22">
        <v>44009</v>
      </c>
      <c r="B381">
        <v>44009</v>
      </c>
      <c r="C381" t="s">
        <v>821</v>
      </c>
      <c r="D381" s="24">
        <f>VLOOKUP(Pag_Inicio_Corr_mas_casos[[#This Row],[Corregimiento]],Hoja3!$A$2:$D$676,4,0)</f>
        <v>130701</v>
      </c>
      <c r="E381">
        <v>18</v>
      </c>
    </row>
    <row r="382" spans="1:5" x14ac:dyDescent="0.25">
      <c r="A382" s="22">
        <v>44009</v>
      </c>
      <c r="B382">
        <v>44009</v>
      </c>
      <c r="C382" t="s">
        <v>804</v>
      </c>
      <c r="D382" s="24">
        <f>VLOOKUP(Pag_Inicio_Corr_mas_casos[[#This Row],[Corregimiento]],Hoja3!$A$2:$D$676,4,0)</f>
        <v>80815</v>
      </c>
      <c r="E382">
        <v>18</v>
      </c>
    </row>
    <row r="383" spans="1:5" x14ac:dyDescent="0.25">
      <c r="A383" s="22">
        <v>44009</v>
      </c>
      <c r="B383">
        <v>44009</v>
      </c>
      <c r="C383" t="s">
        <v>811</v>
      </c>
      <c r="D383" s="24">
        <f>VLOOKUP(Pag_Inicio_Corr_mas_casos[[#This Row],[Corregimiento]],Hoja3!$A$2:$D$676,4,0)</f>
        <v>80803</v>
      </c>
      <c r="E383">
        <v>18</v>
      </c>
    </row>
    <row r="384" spans="1:5" x14ac:dyDescent="0.25">
      <c r="A384" s="22">
        <v>44009</v>
      </c>
      <c r="B384">
        <v>44009</v>
      </c>
      <c r="C384" s="3" t="s">
        <v>815</v>
      </c>
      <c r="D384" s="24">
        <f>VLOOKUP(Pag_Inicio_Corr_mas_casos[[#This Row],[Corregimiento]],Hoja3!$A$2:$D$676,4,0)</f>
        <v>40201</v>
      </c>
      <c r="E384">
        <v>16</v>
      </c>
    </row>
    <row r="385" spans="1:5" x14ac:dyDescent="0.25">
      <c r="A385" s="22">
        <v>44009</v>
      </c>
      <c r="B385">
        <v>44009</v>
      </c>
      <c r="C385" t="s">
        <v>846</v>
      </c>
      <c r="D385" s="24">
        <f>VLOOKUP(Pag_Inicio_Corr_mas_casos[[#This Row],[Corregimiento]],Hoja3!$A$2:$D$676,4,0)</f>
        <v>120601</v>
      </c>
      <c r="E385">
        <v>15</v>
      </c>
    </row>
    <row r="386" spans="1:5" x14ac:dyDescent="0.25">
      <c r="A386" s="22">
        <v>44009</v>
      </c>
      <c r="B386">
        <v>44009</v>
      </c>
      <c r="C386" t="s">
        <v>847</v>
      </c>
      <c r="D386" s="24">
        <f>VLOOKUP(Pag_Inicio_Corr_mas_casos[[#This Row],[Corregimiento]],Hoja3!$A$2:$D$676,4,0)</f>
        <v>120504</v>
      </c>
      <c r="E386">
        <v>15</v>
      </c>
    </row>
    <row r="387" spans="1:5" x14ac:dyDescent="0.25">
      <c r="A387" s="22">
        <v>44009</v>
      </c>
      <c r="B387">
        <v>44009</v>
      </c>
      <c r="C387" t="s">
        <v>825</v>
      </c>
      <c r="D387" s="24">
        <f>VLOOKUP(Pag_Inicio_Corr_mas_casos[[#This Row],[Corregimiento]],Hoja3!$A$2:$D$676,4,0)</f>
        <v>80814</v>
      </c>
      <c r="E387">
        <v>14</v>
      </c>
    </row>
    <row r="388" spans="1:5" x14ac:dyDescent="0.25">
      <c r="A388" s="22">
        <v>44009</v>
      </c>
      <c r="B388">
        <v>44009</v>
      </c>
      <c r="C388" t="s">
        <v>800</v>
      </c>
      <c r="D388" s="24">
        <f>VLOOKUP(Pag_Inicio_Corr_mas_casos[[#This Row],[Corregimiento]],Hoja3!$A$2:$D$676,4,0)</f>
        <v>120605</v>
      </c>
      <c r="E388">
        <v>14</v>
      </c>
    </row>
    <row r="389" spans="1:5" x14ac:dyDescent="0.25">
      <c r="A389" s="22">
        <v>44009</v>
      </c>
      <c r="B389">
        <v>44009</v>
      </c>
      <c r="C389" t="s">
        <v>844</v>
      </c>
      <c r="D389" s="24">
        <f>VLOOKUP(Pag_Inicio_Corr_mas_casos[[#This Row],[Corregimiento]],Hoja3!$A$2:$D$676,4,0)</f>
        <v>20601</v>
      </c>
      <c r="E389">
        <v>14</v>
      </c>
    </row>
    <row r="390" spans="1:5" x14ac:dyDescent="0.25">
      <c r="A390" s="22">
        <v>44009</v>
      </c>
      <c r="B390">
        <v>44009</v>
      </c>
      <c r="C390" t="s">
        <v>836</v>
      </c>
      <c r="D390" s="24">
        <f>VLOOKUP(Pag_Inicio_Corr_mas_casos[[#This Row],[Corregimiento]],Hoja3!$A$2:$D$676,4,0)</f>
        <v>130716</v>
      </c>
      <c r="E390">
        <v>14</v>
      </c>
    </row>
    <row r="391" spans="1:5" x14ac:dyDescent="0.25">
      <c r="A391" s="22">
        <v>44009</v>
      </c>
      <c r="B391">
        <v>44009</v>
      </c>
      <c r="C391" t="s">
        <v>841</v>
      </c>
      <c r="D391" s="24">
        <f>VLOOKUP(Pag_Inicio_Corr_mas_casos[[#This Row],[Corregimiento]],Hoja3!$A$2:$D$676,4,0)</f>
        <v>20101</v>
      </c>
      <c r="E391">
        <v>13</v>
      </c>
    </row>
    <row r="392" spans="1:5" x14ac:dyDescent="0.25">
      <c r="A392" s="22">
        <v>44009</v>
      </c>
      <c r="B392">
        <v>44009</v>
      </c>
      <c r="C392" t="s">
        <v>843</v>
      </c>
      <c r="D392" s="24">
        <f>VLOOKUP(Pag_Inicio_Corr_mas_casos[[#This Row],[Corregimiento]],Hoja3!$A$2:$D$676,4,0)</f>
        <v>40503</v>
      </c>
      <c r="E392">
        <v>13</v>
      </c>
    </row>
    <row r="393" spans="1:5" x14ac:dyDescent="0.25">
      <c r="A393" s="22">
        <v>44009</v>
      </c>
      <c r="B393">
        <v>44009</v>
      </c>
      <c r="C393" t="s">
        <v>816</v>
      </c>
      <c r="D393" s="24">
        <f>VLOOKUP(Pag_Inicio_Corr_mas_casos[[#This Row],[Corregimiento]],Hoja3!$A$2:$D$676,4,0)</f>
        <v>80805</v>
      </c>
      <c r="E393">
        <v>13</v>
      </c>
    </row>
    <row r="394" spans="1:5" x14ac:dyDescent="0.25">
      <c r="A394" s="22">
        <v>44009</v>
      </c>
      <c r="B394">
        <v>44009</v>
      </c>
      <c r="C394" t="s">
        <v>795</v>
      </c>
      <c r="D394" s="24">
        <f>VLOOKUP(Pag_Inicio_Corr_mas_casos[[#This Row],[Corregimiento]],Hoja3!$A$2:$D$676,4,0)</f>
        <v>30107</v>
      </c>
      <c r="E394">
        <v>12</v>
      </c>
    </row>
    <row r="395" spans="1:5" x14ac:dyDescent="0.25">
      <c r="A395" s="22">
        <v>44009</v>
      </c>
      <c r="B395">
        <v>44009</v>
      </c>
      <c r="C395" t="s">
        <v>848</v>
      </c>
      <c r="D395" s="24">
        <f>VLOOKUP(Pag_Inicio_Corr_mas_casos[[#This Row],[Corregimiento]],Hoja3!$A$2:$D$676,4,0)</f>
        <v>81004</v>
      </c>
      <c r="E395">
        <v>12</v>
      </c>
    </row>
    <row r="396" spans="1:5" x14ac:dyDescent="0.25">
      <c r="A396" s="22">
        <v>44009</v>
      </c>
      <c r="B396">
        <v>44009</v>
      </c>
      <c r="C396" t="s">
        <v>812</v>
      </c>
      <c r="D396" s="24">
        <f>VLOOKUP(Pag_Inicio_Corr_mas_casos[[#This Row],[Corregimiento]],Hoja3!$A$2:$D$676,4,0)</f>
        <v>130105</v>
      </c>
      <c r="E396">
        <v>12</v>
      </c>
    </row>
    <row r="397" spans="1:5" x14ac:dyDescent="0.25">
      <c r="A397" s="22">
        <v>44009</v>
      </c>
      <c r="B397">
        <v>44009</v>
      </c>
      <c r="C397" t="s">
        <v>765</v>
      </c>
      <c r="D397" s="24">
        <f>VLOOKUP(Pag_Inicio_Corr_mas_casos[[#This Row],[Corregimiento]],Hoja3!$A$2:$D$676,4,0)</f>
        <v>130709</v>
      </c>
      <c r="E397">
        <v>11</v>
      </c>
    </row>
    <row r="398" spans="1:5" x14ac:dyDescent="0.25">
      <c r="A398" s="22">
        <v>44009</v>
      </c>
      <c r="B398">
        <v>44009</v>
      </c>
      <c r="C398" t="s">
        <v>802</v>
      </c>
      <c r="D398" s="24">
        <f>VLOOKUP(Pag_Inicio_Corr_mas_casos[[#This Row],[Corregimiento]],Hoja3!$A$2:$D$676,4,0)</f>
        <v>80808</v>
      </c>
      <c r="E398">
        <v>11</v>
      </c>
    </row>
    <row r="399" spans="1:5" x14ac:dyDescent="0.25">
      <c r="A399" s="22">
        <v>44009</v>
      </c>
      <c r="B399">
        <v>44009</v>
      </c>
      <c r="C399" t="s">
        <v>835</v>
      </c>
      <c r="D399" s="24">
        <f>VLOOKUP(Pag_Inicio_Corr_mas_casos[[#This Row],[Corregimiento]],Hoja3!$A$2:$D$676,4,0)</f>
        <v>81005</v>
      </c>
      <c r="E399">
        <v>10</v>
      </c>
    </row>
    <row r="400" spans="1:5" x14ac:dyDescent="0.25">
      <c r="A400" s="22">
        <v>44010</v>
      </c>
      <c r="B400">
        <v>44010</v>
      </c>
      <c r="C400" t="s">
        <v>780</v>
      </c>
      <c r="D400" s="24">
        <f>VLOOKUP(Pag_Inicio_Corr_mas_casos[[#This Row],[Corregimiento]],Hoja3!$A$2:$D$676,4,0)</f>
        <v>81008</v>
      </c>
      <c r="E400">
        <v>31</v>
      </c>
    </row>
    <row r="401" spans="1:5" x14ac:dyDescent="0.25">
      <c r="A401" s="22">
        <v>44010</v>
      </c>
      <c r="B401">
        <v>44010</v>
      </c>
      <c r="C401" t="s">
        <v>797</v>
      </c>
      <c r="D401" s="24">
        <f>VLOOKUP(Pag_Inicio_Corr_mas_casos[[#This Row],[Corregimiento]],Hoja3!$A$2:$D$676,4,0)</f>
        <v>10201</v>
      </c>
      <c r="E401">
        <v>30</v>
      </c>
    </row>
    <row r="402" spans="1:5" x14ac:dyDescent="0.25">
      <c r="A402" s="22">
        <v>44010</v>
      </c>
      <c r="B402">
        <v>44010</v>
      </c>
      <c r="C402" t="s">
        <v>783</v>
      </c>
      <c r="D402" s="24">
        <f>VLOOKUP(Pag_Inicio_Corr_mas_casos[[#This Row],[Corregimiento]],Hoja3!$A$2:$D$676,4,0)</f>
        <v>80822</v>
      </c>
      <c r="E402">
        <v>27</v>
      </c>
    </row>
    <row r="403" spans="1:5" x14ac:dyDescent="0.25">
      <c r="A403" s="22">
        <v>44010</v>
      </c>
      <c r="B403">
        <v>44010</v>
      </c>
      <c r="C403" t="s">
        <v>774</v>
      </c>
      <c r="D403" s="24">
        <f>VLOOKUP(Pag_Inicio_Corr_mas_casos[[#This Row],[Corregimiento]],Hoja3!$A$2:$D$676,4,0)</f>
        <v>81002</v>
      </c>
      <c r="E403">
        <v>27</v>
      </c>
    </row>
    <row r="404" spans="1:5" x14ac:dyDescent="0.25">
      <c r="A404" s="22">
        <v>44010</v>
      </c>
      <c r="B404">
        <v>44010</v>
      </c>
      <c r="C404" t="s">
        <v>786</v>
      </c>
      <c r="D404" s="24">
        <f>VLOOKUP(Pag_Inicio_Corr_mas_casos[[#This Row],[Corregimiento]],Hoja3!$A$2:$D$676,4,0)</f>
        <v>80819</v>
      </c>
      <c r="E404">
        <v>26</v>
      </c>
    </row>
    <row r="405" spans="1:5" x14ac:dyDescent="0.25">
      <c r="A405" s="22">
        <v>44010</v>
      </c>
      <c r="B405">
        <v>44010</v>
      </c>
      <c r="C405" t="s">
        <v>778</v>
      </c>
      <c r="D405" s="24">
        <f>VLOOKUP(Pag_Inicio_Corr_mas_casos[[#This Row],[Corregimiento]],Hoja3!$A$2:$D$676,4,0)</f>
        <v>80821</v>
      </c>
      <c r="E405">
        <v>24</v>
      </c>
    </row>
    <row r="406" spans="1:5" x14ac:dyDescent="0.25">
      <c r="A406" s="22">
        <v>44010</v>
      </c>
      <c r="B406">
        <v>44010</v>
      </c>
      <c r="C406" t="s">
        <v>781</v>
      </c>
      <c r="D406" s="24">
        <f>VLOOKUP(Pag_Inicio_Corr_mas_casos[[#This Row],[Corregimiento]],Hoja3!$A$2:$D$676,4,0)</f>
        <v>80816</v>
      </c>
      <c r="E406">
        <v>24</v>
      </c>
    </row>
    <row r="407" spans="1:5" x14ac:dyDescent="0.25">
      <c r="A407" s="22">
        <v>44010</v>
      </c>
      <c r="B407">
        <v>44010</v>
      </c>
      <c r="C407" t="s">
        <v>782</v>
      </c>
      <c r="D407" s="24">
        <f>VLOOKUP(Pag_Inicio_Corr_mas_casos[[#This Row],[Corregimiento]],Hoja3!$A$2:$D$676,4,0)</f>
        <v>80817</v>
      </c>
      <c r="E407">
        <v>23</v>
      </c>
    </row>
    <row r="408" spans="1:5" x14ac:dyDescent="0.25">
      <c r="A408" s="22">
        <v>44010</v>
      </c>
      <c r="B408">
        <v>44010</v>
      </c>
      <c r="C408" t="s">
        <v>799</v>
      </c>
      <c r="D408" s="24">
        <f>VLOOKUP(Pag_Inicio_Corr_mas_casos[[#This Row],[Corregimiento]],Hoja3!$A$2:$D$676,4,0)</f>
        <v>80813</v>
      </c>
      <c r="E408">
        <v>20</v>
      </c>
    </row>
    <row r="409" spans="1:5" x14ac:dyDescent="0.25">
      <c r="A409" s="22">
        <v>44010</v>
      </c>
      <c r="B409">
        <v>44010</v>
      </c>
      <c r="C409" t="s">
        <v>773</v>
      </c>
      <c r="D409" s="24">
        <f>VLOOKUP(Pag_Inicio_Corr_mas_casos[[#This Row],[Corregimiento]],Hoja3!$A$2:$D$676,4,0)</f>
        <v>130101</v>
      </c>
      <c r="E409">
        <v>19</v>
      </c>
    </row>
    <row r="410" spans="1:5" x14ac:dyDescent="0.25">
      <c r="A410" s="22">
        <v>44010</v>
      </c>
      <c r="B410">
        <v>44010</v>
      </c>
      <c r="C410" t="s">
        <v>831</v>
      </c>
      <c r="D410" s="24">
        <f>VLOOKUP(Pag_Inicio_Corr_mas_casos[[#This Row],[Corregimiento]],Hoja3!$A$2:$D$676,4,0)</f>
        <v>99999</v>
      </c>
      <c r="E410">
        <v>19</v>
      </c>
    </row>
    <row r="411" spans="1:5" x14ac:dyDescent="0.25">
      <c r="A411" s="22">
        <v>44010</v>
      </c>
      <c r="B411">
        <v>44010</v>
      </c>
      <c r="C411" t="s">
        <v>775</v>
      </c>
      <c r="D411" s="24">
        <f>VLOOKUP(Pag_Inicio_Corr_mas_casos[[#This Row],[Corregimiento]],Hoja3!$A$2:$D$676,4,0)</f>
        <v>130106</v>
      </c>
      <c r="E411">
        <v>19</v>
      </c>
    </row>
    <row r="412" spans="1:5" x14ac:dyDescent="0.25">
      <c r="A412" s="22">
        <v>44010</v>
      </c>
      <c r="B412">
        <v>44010</v>
      </c>
      <c r="C412" t="s">
        <v>794</v>
      </c>
      <c r="D412" s="24">
        <f>VLOOKUP(Pag_Inicio_Corr_mas_casos[[#This Row],[Corregimiento]],Hoja3!$A$2:$D$676,4,0)</f>
        <v>80810</v>
      </c>
      <c r="E412">
        <v>16</v>
      </c>
    </row>
    <row r="413" spans="1:5" x14ac:dyDescent="0.25">
      <c r="A413" s="22">
        <v>44010</v>
      </c>
      <c r="B413">
        <v>44010</v>
      </c>
      <c r="C413" t="s">
        <v>792</v>
      </c>
      <c r="D413" s="24">
        <f>VLOOKUP(Pag_Inicio_Corr_mas_casos[[#This Row],[Corregimiento]],Hoja3!$A$2:$D$676,4,0)</f>
        <v>80806</v>
      </c>
      <c r="E413">
        <v>15</v>
      </c>
    </row>
    <row r="414" spans="1:5" x14ac:dyDescent="0.25">
      <c r="A414" s="22">
        <v>44010</v>
      </c>
      <c r="B414">
        <v>44010</v>
      </c>
      <c r="C414" t="s">
        <v>814</v>
      </c>
      <c r="D414" s="24">
        <f>VLOOKUP(Pag_Inicio_Corr_mas_casos[[#This Row],[Corregimiento]],Hoja3!$A$2:$D$676,4,0)</f>
        <v>80809</v>
      </c>
      <c r="E414">
        <v>15</v>
      </c>
    </row>
    <row r="415" spans="1:5" x14ac:dyDescent="0.25">
      <c r="A415" s="22">
        <v>44010</v>
      </c>
      <c r="B415">
        <v>44010</v>
      </c>
      <c r="C415" t="s">
        <v>824</v>
      </c>
      <c r="D415" s="24">
        <f>VLOOKUP(Pag_Inicio_Corr_mas_casos[[#This Row],[Corregimiento]],Hoja3!$A$2:$D$676,4,0)</f>
        <v>80807</v>
      </c>
      <c r="E415">
        <v>14</v>
      </c>
    </row>
    <row r="416" spans="1:5" x14ac:dyDescent="0.25">
      <c r="A416" s="22">
        <v>44010</v>
      </c>
      <c r="B416">
        <v>44010</v>
      </c>
      <c r="C416" t="s">
        <v>846</v>
      </c>
      <c r="D416" s="24">
        <f>VLOOKUP(Pag_Inicio_Corr_mas_casos[[#This Row],[Corregimiento]],Hoja3!$A$2:$D$676,4,0)</f>
        <v>120601</v>
      </c>
      <c r="E416">
        <v>14</v>
      </c>
    </row>
    <row r="417" spans="1:5" x14ac:dyDescent="0.25">
      <c r="A417" s="22">
        <v>44010</v>
      </c>
      <c r="B417">
        <v>44010</v>
      </c>
      <c r="C417" t="s">
        <v>801</v>
      </c>
      <c r="D417" s="24">
        <f>VLOOKUP(Pag_Inicio_Corr_mas_casos[[#This Row],[Corregimiento]],Hoja3!$A$2:$D$676,4,0)</f>
        <v>80501</v>
      </c>
      <c r="E417">
        <v>14</v>
      </c>
    </row>
    <row r="418" spans="1:5" x14ac:dyDescent="0.25">
      <c r="A418" s="22">
        <v>44010</v>
      </c>
      <c r="B418">
        <v>44010</v>
      </c>
      <c r="C418" t="s">
        <v>849</v>
      </c>
      <c r="D418" s="24">
        <f>VLOOKUP(Pag_Inicio_Corr_mas_casos[[#This Row],[Corregimiento]],Hoja3!$A$2:$D$676,4,0)</f>
        <v>30115</v>
      </c>
      <c r="E418">
        <v>14</v>
      </c>
    </row>
    <row r="419" spans="1:5" x14ac:dyDescent="0.25">
      <c r="A419" s="22">
        <v>44010</v>
      </c>
      <c r="B419">
        <v>44010</v>
      </c>
      <c r="C419" t="s">
        <v>803</v>
      </c>
      <c r="D419" s="24">
        <f>VLOOKUP(Pag_Inicio_Corr_mas_casos[[#This Row],[Corregimiento]],Hoja3!$A$2:$D$676,4,0)</f>
        <v>80820</v>
      </c>
      <c r="E419">
        <v>14</v>
      </c>
    </row>
    <row r="420" spans="1:5" x14ac:dyDescent="0.25">
      <c r="A420" s="22">
        <v>44010</v>
      </c>
      <c r="B420">
        <v>44010</v>
      </c>
      <c r="C420" t="s">
        <v>791</v>
      </c>
      <c r="D420" s="24">
        <f>VLOOKUP(Pag_Inicio_Corr_mas_casos[[#This Row],[Corregimiento]],Hoja3!$A$2:$D$676,4,0)</f>
        <v>40601</v>
      </c>
      <c r="E420">
        <v>13</v>
      </c>
    </row>
    <row r="421" spans="1:5" x14ac:dyDescent="0.25">
      <c r="A421" s="22">
        <v>44010</v>
      </c>
      <c r="B421">
        <v>44010</v>
      </c>
      <c r="C421" t="s">
        <v>784</v>
      </c>
      <c r="D421" s="24">
        <f>VLOOKUP(Pag_Inicio_Corr_mas_casos[[#This Row],[Corregimiento]],Hoja3!$A$2:$D$676,4,0)</f>
        <v>80823</v>
      </c>
      <c r="E421">
        <v>13</v>
      </c>
    </row>
    <row r="422" spans="1:5" x14ac:dyDescent="0.25">
      <c r="A422" s="22">
        <v>44010</v>
      </c>
      <c r="B422">
        <v>44010</v>
      </c>
      <c r="C422" t="s">
        <v>785</v>
      </c>
      <c r="D422" s="24">
        <f>VLOOKUP(Pag_Inicio_Corr_mas_casos[[#This Row],[Corregimiento]],Hoja3!$A$2:$D$676,4,0)</f>
        <v>81001</v>
      </c>
      <c r="E422">
        <v>12</v>
      </c>
    </row>
    <row r="423" spans="1:5" x14ac:dyDescent="0.25">
      <c r="A423" s="22">
        <v>44010</v>
      </c>
      <c r="B423">
        <v>44010</v>
      </c>
      <c r="C423" t="s">
        <v>779</v>
      </c>
      <c r="D423" s="24">
        <f>VLOOKUP(Pag_Inicio_Corr_mas_casos[[#This Row],[Corregimiento]],Hoja3!$A$2:$D$676,4,0)</f>
        <v>81007</v>
      </c>
      <c r="E423">
        <v>12</v>
      </c>
    </row>
    <row r="424" spans="1:5" x14ac:dyDescent="0.25">
      <c r="A424" s="22">
        <v>44010</v>
      </c>
      <c r="B424">
        <v>44010</v>
      </c>
      <c r="C424" t="s">
        <v>827</v>
      </c>
      <c r="D424" s="24">
        <f>VLOOKUP(Pag_Inicio_Corr_mas_casos[[#This Row],[Corregimiento]],Hoja3!$A$2:$D$676,4,0)</f>
        <v>30111</v>
      </c>
      <c r="E424">
        <v>12</v>
      </c>
    </row>
    <row r="425" spans="1:5" x14ac:dyDescent="0.25">
      <c r="A425" s="22">
        <v>44010</v>
      </c>
      <c r="B425">
        <v>44010</v>
      </c>
      <c r="C425" t="s">
        <v>804</v>
      </c>
      <c r="D425" s="24">
        <f>VLOOKUP(Pag_Inicio_Corr_mas_casos[[#This Row],[Corregimiento]],Hoja3!$A$2:$D$676,4,0)</f>
        <v>80815</v>
      </c>
      <c r="E425">
        <v>11</v>
      </c>
    </row>
    <row r="426" spans="1:5" x14ac:dyDescent="0.25">
      <c r="A426" s="22">
        <v>44010</v>
      </c>
      <c r="B426">
        <v>44010</v>
      </c>
      <c r="C426" t="s">
        <v>816</v>
      </c>
      <c r="D426" s="24">
        <f>VLOOKUP(Pag_Inicio_Corr_mas_casos[[#This Row],[Corregimiento]],Hoja3!$A$2:$D$676,4,0)</f>
        <v>80805</v>
      </c>
      <c r="E426">
        <v>11</v>
      </c>
    </row>
    <row r="427" spans="1:5" x14ac:dyDescent="0.25">
      <c r="A427" s="22">
        <v>44010</v>
      </c>
      <c r="B427">
        <v>44010</v>
      </c>
      <c r="C427" t="s">
        <v>809</v>
      </c>
      <c r="D427" s="24">
        <f>VLOOKUP(Pag_Inicio_Corr_mas_casos[[#This Row],[Corregimiento]],Hoja3!$A$2:$D$676,4,0)</f>
        <v>80826</v>
      </c>
      <c r="E427">
        <v>11</v>
      </c>
    </row>
    <row r="428" spans="1:5" x14ac:dyDescent="0.25">
      <c r="A428" s="22">
        <v>44010</v>
      </c>
      <c r="B428">
        <v>44010</v>
      </c>
      <c r="C428" t="s">
        <v>788</v>
      </c>
      <c r="D428" s="24">
        <f>VLOOKUP(Pag_Inicio_Corr_mas_casos[[#This Row],[Corregimiento]],Hoja3!$A$2:$D$676,4,0)</f>
        <v>81006</v>
      </c>
      <c r="E428">
        <v>10</v>
      </c>
    </row>
    <row r="429" spans="1:5" x14ac:dyDescent="0.25">
      <c r="A429" s="22">
        <v>44010</v>
      </c>
      <c r="B429">
        <v>44010</v>
      </c>
      <c r="C429" t="s">
        <v>777</v>
      </c>
      <c r="D429" s="24">
        <f>VLOOKUP(Pag_Inicio_Corr_mas_casos[[#This Row],[Corregimiento]],Hoja3!$A$2:$D$676,4,0)</f>
        <v>130102</v>
      </c>
      <c r="E429">
        <v>10</v>
      </c>
    </row>
    <row r="430" spans="1:5" x14ac:dyDescent="0.25">
      <c r="A430" s="22">
        <v>44010</v>
      </c>
      <c r="B430">
        <v>44010</v>
      </c>
      <c r="C430" t="s">
        <v>850</v>
      </c>
      <c r="D430" s="24">
        <f>VLOOKUP(Pag_Inicio_Corr_mas_casos[[#This Row],[Corregimiento]],Hoja3!$A$2:$D$676,4,0)</f>
        <v>120701</v>
      </c>
      <c r="E430">
        <v>10</v>
      </c>
    </row>
    <row r="431" spans="1:5" x14ac:dyDescent="0.25">
      <c r="A431" s="22">
        <v>44010</v>
      </c>
      <c r="B431">
        <v>44010</v>
      </c>
      <c r="C431" t="s">
        <v>799</v>
      </c>
      <c r="D431" s="24">
        <f>VLOOKUP(Pag_Inicio_Corr_mas_casos[[#This Row],[Corregimiento]],Hoja3!$A$2:$D$676,4,0)</f>
        <v>80813</v>
      </c>
      <c r="E431">
        <v>15</v>
      </c>
    </row>
    <row r="432" spans="1:5" x14ac:dyDescent="0.25">
      <c r="A432" s="22">
        <v>44011</v>
      </c>
      <c r="B432">
        <v>44011</v>
      </c>
      <c r="C432" t="s">
        <v>774</v>
      </c>
      <c r="D432" s="24">
        <f>VLOOKUP(Pag_Inicio_Corr_mas_casos[[#This Row],[Corregimiento]],Hoja3!$A$2:$D$676,4,0)</f>
        <v>81002</v>
      </c>
      <c r="E432">
        <v>56</v>
      </c>
    </row>
    <row r="433" spans="1:5" x14ac:dyDescent="0.25">
      <c r="A433" s="22">
        <v>44011</v>
      </c>
      <c r="B433">
        <v>44011</v>
      </c>
      <c r="C433" t="s">
        <v>786</v>
      </c>
      <c r="D433" s="24">
        <f>VLOOKUP(Pag_Inicio_Corr_mas_casos[[#This Row],[Corregimiento]],Hoja3!$A$2:$D$676,4,0)</f>
        <v>80819</v>
      </c>
      <c r="E433">
        <v>51</v>
      </c>
    </row>
    <row r="434" spans="1:5" x14ac:dyDescent="0.25">
      <c r="A434" s="22">
        <v>44011</v>
      </c>
      <c r="B434">
        <v>44011</v>
      </c>
      <c r="C434" t="s">
        <v>781</v>
      </c>
      <c r="D434" s="24">
        <f>VLOOKUP(Pag_Inicio_Corr_mas_casos[[#This Row],[Corregimiento]],Hoja3!$A$2:$D$676,4,0)</f>
        <v>80816</v>
      </c>
      <c r="E434">
        <v>41</v>
      </c>
    </row>
    <row r="435" spans="1:5" x14ac:dyDescent="0.25">
      <c r="A435" s="22">
        <v>44011</v>
      </c>
      <c r="B435">
        <v>44011</v>
      </c>
      <c r="C435" t="s">
        <v>778</v>
      </c>
      <c r="D435" s="24">
        <f>VLOOKUP(Pag_Inicio_Corr_mas_casos[[#This Row],[Corregimiento]],Hoja3!$A$2:$D$676,4,0)</f>
        <v>80821</v>
      </c>
      <c r="E435">
        <v>39</v>
      </c>
    </row>
    <row r="436" spans="1:5" x14ac:dyDescent="0.25">
      <c r="A436" s="22">
        <v>44011</v>
      </c>
      <c r="B436">
        <v>44011</v>
      </c>
      <c r="C436" t="s">
        <v>775</v>
      </c>
      <c r="D436" s="24">
        <f>VLOOKUP(Pag_Inicio_Corr_mas_casos[[#This Row],[Corregimiento]],Hoja3!$A$2:$D$676,4,0)</f>
        <v>130106</v>
      </c>
      <c r="E436">
        <v>37</v>
      </c>
    </row>
    <row r="437" spans="1:5" x14ac:dyDescent="0.25">
      <c r="A437" s="22">
        <v>44011</v>
      </c>
      <c r="B437">
        <v>44011</v>
      </c>
      <c r="C437" t="s">
        <v>779</v>
      </c>
      <c r="D437" s="24">
        <f>VLOOKUP(Pag_Inicio_Corr_mas_casos[[#This Row],[Corregimiento]],Hoja3!$A$2:$D$676,4,0)</f>
        <v>81007</v>
      </c>
      <c r="E437">
        <v>35</v>
      </c>
    </row>
    <row r="438" spans="1:5" x14ac:dyDescent="0.25">
      <c r="A438" s="22">
        <v>44011</v>
      </c>
      <c r="B438">
        <v>44011</v>
      </c>
      <c r="C438" t="s">
        <v>783</v>
      </c>
      <c r="D438" s="24">
        <f>VLOOKUP(Pag_Inicio_Corr_mas_casos[[#This Row],[Corregimiento]],Hoja3!$A$2:$D$676,4,0)</f>
        <v>80822</v>
      </c>
      <c r="E438">
        <v>34</v>
      </c>
    </row>
    <row r="439" spans="1:5" x14ac:dyDescent="0.25">
      <c r="A439" s="22">
        <v>44011</v>
      </c>
      <c r="B439">
        <v>44011</v>
      </c>
      <c r="C439" t="s">
        <v>797</v>
      </c>
      <c r="D439" s="24">
        <f>VLOOKUP(Pag_Inicio_Corr_mas_casos[[#This Row],[Corregimiento]],Hoja3!$A$2:$D$676,4,0)</f>
        <v>10201</v>
      </c>
      <c r="E439">
        <v>33</v>
      </c>
    </row>
    <row r="440" spans="1:5" x14ac:dyDescent="0.25">
      <c r="A440" s="22">
        <v>44011</v>
      </c>
      <c r="B440">
        <v>44011</v>
      </c>
      <c r="C440" t="s">
        <v>799</v>
      </c>
      <c r="D440" s="24">
        <f>VLOOKUP(Pag_Inicio_Corr_mas_casos[[#This Row],[Corregimiento]],Hoja3!$A$2:$D$676,4,0)</f>
        <v>80813</v>
      </c>
      <c r="E440">
        <v>30</v>
      </c>
    </row>
    <row r="441" spans="1:5" x14ac:dyDescent="0.25">
      <c r="A441" s="22">
        <v>44011</v>
      </c>
      <c r="B441">
        <v>44011</v>
      </c>
      <c r="C441" t="s">
        <v>804</v>
      </c>
      <c r="D441" s="24">
        <f>VLOOKUP(Pag_Inicio_Corr_mas_casos[[#This Row],[Corregimiento]],Hoja3!$A$2:$D$676,4,0)</f>
        <v>80815</v>
      </c>
      <c r="E441">
        <v>40</v>
      </c>
    </row>
    <row r="442" spans="1:5" x14ac:dyDescent="0.25">
      <c r="A442" s="22">
        <v>44011</v>
      </c>
      <c r="B442">
        <v>44011</v>
      </c>
      <c r="C442" t="s">
        <v>780</v>
      </c>
      <c r="D442" s="24">
        <f>VLOOKUP(Pag_Inicio_Corr_mas_casos[[#This Row],[Corregimiento]],Hoja3!$A$2:$D$676,4,0)</f>
        <v>81008</v>
      </c>
      <c r="E442">
        <v>28</v>
      </c>
    </row>
    <row r="443" spans="1:5" x14ac:dyDescent="0.25">
      <c r="A443" s="22">
        <v>44011</v>
      </c>
      <c r="B443">
        <v>44011</v>
      </c>
      <c r="C443" t="s">
        <v>782</v>
      </c>
      <c r="D443" s="24">
        <f>VLOOKUP(Pag_Inicio_Corr_mas_casos[[#This Row],[Corregimiento]],Hoja3!$A$2:$D$676,4,0)</f>
        <v>80817</v>
      </c>
      <c r="E443">
        <v>41</v>
      </c>
    </row>
    <row r="444" spans="1:5" x14ac:dyDescent="0.25">
      <c r="A444" s="22">
        <v>44011</v>
      </c>
      <c r="B444">
        <v>44011</v>
      </c>
      <c r="C444" t="s">
        <v>773</v>
      </c>
      <c r="D444" s="24">
        <f>VLOOKUP(Pag_Inicio_Corr_mas_casos[[#This Row],[Corregimiento]],Hoja3!$A$2:$D$676,4,0)</f>
        <v>130101</v>
      </c>
      <c r="E444">
        <v>27</v>
      </c>
    </row>
    <row r="445" spans="1:5" x14ac:dyDescent="0.25">
      <c r="A445" s="22">
        <v>44011</v>
      </c>
      <c r="B445">
        <v>44011</v>
      </c>
      <c r="C445" t="s">
        <v>776</v>
      </c>
      <c r="D445" s="24">
        <f>VLOOKUP(Pag_Inicio_Corr_mas_casos[[#This Row],[Corregimiento]],Hoja3!$A$2:$D$676,4,0)</f>
        <v>80802</v>
      </c>
      <c r="E445">
        <v>27</v>
      </c>
    </row>
    <row r="446" spans="1:5" x14ac:dyDescent="0.25">
      <c r="A446" s="22">
        <v>44011</v>
      </c>
      <c r="B446">
        <v>44011</v>
      </c>
      <c r="C446" t="s">
        <v>794</v>
      </c>
      <c r="D446" s="24">
        <f>VLOOKUP(Pag_Inicio_Corr_mas_casos[[#This Row],[Corregimiento]],Hoja3!$A$2:$D$676,4,0)</f>
        <v>80810</v>
      </c>
      <c r="E446">
        <v>27</v>
      </c>
    </row>
    <row r="447" spans="1:5" x14ac:dyDescent="0.25">
      <c r="A447" s="22">
        <v>44011</v>
      </c>
      <c r="B447">
        <v>44011</v>
      </c>
      <c r="C447" t="s">
        <v>785</v>
      </c>
      <c r="D447" s="24">
        <f>VLOOKUP(Pag_Inicio_Corr_mas_casos[[#This Row],[Corregimiento]],Hoja3!$A$2:$D$676,4,0)</f>
        <v>81001</v>
      </c>
      <c r="E447">
        <v>25</v>
      </c>
    </row>
    <row r="448" spans="1:5" x14ac:dyDescent="0.25">
      <c r="A448" s="22">
        <v>44011</v>
      </c>
      <c r="B448">
        <v>44011</v>
      </c>
      <c r="C448" t="s">
        <v>789</v>
      </c>
      <c r="D448" s="24">
        <f>VLOOKUP(Pag_Inicio_Corr_mas_casos[[#This Row],[Corregimiento]],Hoja3!$A$2:$D$676,4,0)</f>
        <v>80812</v>
      </c>
      <c r="E448">
        <v>25</v>
      </c>
    </row>
    <row r="449" spans="1:5" x14ac:dyDescent="0.25">
      <c r="A449" s="22">
        <v>44011</v>
      </c>
      <c r="B449">
        <v>44011</v>
      </c>
      <c r="C449" t="s">
        <v>788</v>
      </c>
      <c r="D449" s="24">
        <f>VLOOKUP(Pag_Inicio_Corr_mas_casos[[#This Row],[Corregimiento]],Hoja3!$A$2:$D$676,4,0)</f>
        <v>81006</v>
      </c>
      <c r="E449">
        <v>23</v>
      </c>
    </row>
    <row r="450" spans="1:5" x14ac:dyDescent="0.25">
      <c r="A450" s="22">
        <v>44011</v>
      </c>
      <c r="B450">
        <v>44011</v>
      </c>
      <c r="C450" t="s">
        <v>806</v>
      </c>
      <c r="D450" s="24">
        <f>VLOOKUP(Pag_Inicio_Corr_mas_casos[[#This Row],[Corregimiento]],Hoja3!$A$2:$D$676,4,0)</f>
        <v>80811</v>
      </c>
      <c r="E450">
        <v>22</v>
      </c>
    </row>
    <row r="451" spans="1:5" x14ac:dyDescent="0.25">
      <c r="A451" s="22">
        <v>44011</v>
      </c>
      <c r="B451">
        <v>44011</v>
      </c>
      <c r="C451" t="s">
        <v>801</v>
      </c>
      <c r="D451" s="24">
        <f>VLOOKUP(Pag_Inicio_Corr_mas_casos[[#This Row],[Corregimiento]],Hoja3!$A$2:$D$676,4,0)</f>
        <v>80501</v>
      </c>
      <c r="E451">
        <v>19</v>
      </c>
    </row>
    <row r="452" spans="1:5" x14ac:dyDescent="0.25">
      <c r="A452" s="22">
        <v>44011</v>
      </c>
      <c r="B452">
        <v>44011</v>
      </c>
      <c r="C452" t="s">
        <v>816</v>
      </c>
      <c r="D452" s="24">
        <f>VLOOKUP(Pag_Inicio_Corr_mas_casos[[#This Row],[Corregimiento]],Hoja3!$A$2:$D$676,4,0)</f>
        <v>80805</v>
      </c>
      <c r="E452">
        <v>19</v>
      </c>
    </row>
    <row r="453" spans="1:5" x14ac:dyDescent="0.25">
      <c r="A453" s="22">
        <v>44011</v>
      </c>
      <c r="B453">
        <v>44011</v>
      </c>
      <c r="C453" t="s">
        <v>792</v>
      </c>
      <c r="D453" s="24">
        <f>VLOOKUP(Pag_Inicio_Corr_mas_casos[[#This Row],[Corregimiento]],Hoja3!$A$2:$D$676,4,0)</f>
        <v>80806</v>
      </c>
      <c r="E453">
        <v>18</v>
      </c>
    </row>
    <row r="454" spans="1:5" x14ac:dyDescent="0.25">
      <c r="A454" s="22">
        <v>44011</v>
      </c>
      <c r="B454">
        <v>44011</v>
      </c>
      <c r="C454" t="s">
        <v>777</v>
      </c>
      <c r="D454" s="24">
        <f>VLOOKUP(Pag_Inicio_Corr_mas_casos[[#This Row],[Corregimiento]],Hoja3!$A$2:$D$676,4,0)</f>
        <v>130102</v>
      </c>
      <c r="E454">
        <v>18</v>
      </c>
    </row>
    <row r="455" spans="1:5" x14ac:dyDescent="0.25">
      <c r="A455" s="22">
        <v>44011</v>
      </c>
      <c r="B455">
        <v>44011</v>
      </c>
      <c r="C455" t="s">
        <v>849</v>
      </c>
      <c r="D455" s="24">
        <f>VLOOKUP(Pag_Inicio_Corr_mas_casos[[#This Row],[Corregimiento]],Hoja3!$A$2:$D$676,4,0)</f>
        <v>30115</v>
      </c>
      <c r="E455">
        <v>16</v>
      </c>
    </row>
    <row r="456" spans="1:5" x14ac:dyDescent="0.25">
      <c r="A456" s="22">
        <v>44011</v>
      </c>
      <c r="B456">
        <v>44011</v>
      </c>
      <c r="C456" t="s">
        <v>784</v>
      </c>
      <c r="D456" s="24">
        <f>VLOOKUP(Pag_Inicio_Corr_mas_casos[[#This Row],[Corregimiento]],Hoja3!$A$2:$D$676,4,0)</f>
        <v>80823</v>
      </c>
      <c r="E456">
        <v>16</v>
      </c>
    </row>
    <row r="457" spans="1:5" x14ac:dyDescent="0.25">
      <c r="A457" s="22">
        <v>44011</v>
      </c>
      <c r="B457">
        <v>44011</v>
      </c>
      <c r="C457" t="s">
        <v>814</v>
      </c>
      <c r="D457" s="24">
        <f>VLOOKUP(Pag_Inicio_Corr_mas_casos[[#This Row],[Corregimiento]],Hoja3!$A$2:$D$676,4,0)</f>
        <v>80809</v>
      </c>
      <c r="E457">
        <v>15</v>
      </c>
    </row>
    <row r="458" spans="1:5" x14ac:dyDescent="0.25">
      <c r="A458" s="22">
        <v>44011</v>
      </c>
      <c r="B458">
        <v>44011</v>
      </c>
      <c r="C458" t="s">
        <v>787</v>
      </c>
      <c r="D458" s="24">
        <f>VLOOKUP(Pag_Inicio_Corr_mas_casos[[#This Row],[Corregimiento]],Hoja3!$A$2:$D$676,4,0)</f>
        <v>130107</v>
      </c>
      <c r="E458">
        <v>14</v>
      </c>
    </row>
    <row r="459" spans="1:5" x14ac:dyDescent="0.25">
      <c r="A459" s="22">
        <v>44011</v>
      </c>
      <c r="B459">
        <v>44011</v>
      </c>
      <c r="C459" t="s">
        <v>803</v>
      </c>
      <c r="D459" s="24">
        <f>VLOOKUP(Pag_Inicio_Corr_mas_casos[[#This Row],[Corregimiento]],Hoja3!$A$2:$D$676,4,0)</f>
        <v>80820</v>
      </c>
      <c r="E459">
        <v>13</v>
      </c>
    </row>
    <row r="460" spans="1:5" x14ac:dyDescent="0.25">
      <c r="A460" s="22">
        <v>44011</v>
      </c>
      <c r="B460">
        <v>44011</v>
      </c>
      <c r="C460" t="s">
        <v>827</v>
      </c>
      <c r="D460" s="24">
        <f>VLOOKUP(Pag_Inicio_Corr_mas_casos[[#This Row],[Corregimiento]],Hoja3!$A$2:$D$676,4,0)</f>
        <v>30111</v>
      </c>
      <c r="E460">
        <v>12</v>
      </c>
    </row>
    <row r="461" spans="1:5" x14ac:dyDescent="0.25">
      <c r="A461" s="22">
        <v>44011</v>
      </c>
      <c r="B461">
        <v>44011</v>
      </c>
      <c r="C461" t="s">
        <v>835</v>
      </c>
      <c r="D461" s="24">
        <f>VLOOKUP(Pag_Inicio_Corr_mas_casos[[#This Row],[Corregimiento]],Hoja3!$A$2:$D$676,4,0)</f>
        <v>81005</v>
      </c>
      <c r="E461">
        <v>12</v>
      </c>
    </row>
    <row r="462" spans="1:5" x14ac:dyDescent="0.25">
      <c r="A462" s="22">
        <v>44011</v>
      </c>
      <c r="B462">
        <v>44011</v>
      </c>
      <c r="C462" t="s">
        <v>825</v>
      </c>
      <c r="D462" s="24">
        <f>VLOOKUP(Pag_Inicio_Corr_mas_casos[[#This Row],[Corregimiento]],Hoja3!$A$2:$D$676,4,0)</f>
        <v>80814</v>
      </c>
      <c r="E462">
        <v>11</v>
      </c>
    </row>
    <row r="463" spans="1:5" x14ac:dyDescent="0.25">
      <c r="A463" s="22">
        <v>44011</v>
      </c>
      <c r="B463">
        <v>44011</v>
      </c>
      <c r="C463" t="s">
        <v>809</v>
      </c>
      <c r="D463" s="24">
        <f>VLOOKUP(Pag_Inicio_Corr_mas_casos[[#This Row],[Corregimiento]],Hoja3!$A$2:$D$676,4,0)</f>
        <v>80826</v>
      </c>
      <c r="E463">
        <v>11</v>
      </c>
    </row>
    <row r="464" spans="1:5" x14ac:dyDescent="0.25">
      <c r="A464" s="22">
        <v>44011</v>
      </c>
      <c r="B464">
        <v>44011</v>
      </c>
      <c r="C464" t="s">
        <v>848</v>
      </c>
      <c r="D464" s="24">
        <f>VLOOKUP(Pag_Inicio_Corr_mas_casos[[#This Row],[Corregimiento]],Hoja3!$A$2:$D$676,4,0)</f>
        <v>81004</v>
      </c>
      <c r="E464">
        <v>11</v>
      </c>
    </row>
    <row r="465" spans="1:5" x14ac:dyDescent="0.25">
      <c r="A465" s="22">
        <v>44011</v>
      </c>
      <c r="B465">
        <v>44011</v>
      </c>
      <c r="C465" t="s">
        <v>817</v>
      </c>
      <c r="D465" s="24">
        <f>VLOOKUP(Pag_Inicio_Corr_mas_casos[[#This Row],[Corregimiento]],Hoja3!$A$2:$D$676,4,0)</f>
        <v>130717</v>
      </c>
      <c r="E465">
        <v>11</v>
      </c>
    </row>
    <row r="466" spans="1:5" x14ac:dyDescent="0.25">
      <c r="A466" s="22">
        <v>44011</v>
      </c>
      <c r="B466">
        <v>44011</v>
      </c>
      <c r="C466" t="s">
        <v>824</v>
      </c>
      <c r="D466" s="24">
        <f>VLOOKUP(Pag_Inicio_Corr_mas_casos[[#This Row],[Corregimiento]],Hoja3!$A$2:$D$676,4,0)</f>
        <v>80807</v>
      </c>
      <c r="E466">
        <v>10</v>
      </c>
    </row>
    <row r="467" spans="1:5" x14ac:dyDescent="0.25">
      <c r="A467" s="22">
        <v>44012</v>
      </c>
      <c r="B467">
        <v>44012</v>
      </c>
      <c r="C467" t="s">
        <v>773</v>
      </c>
      <c r="D467" s="24">
        <f>VLOOKUP(Pag_Inicio_Corr_mas_casos[[#This Row],[Corregimiento]],Hoja3!$A$2:$D$676,4,0)</f>
        <v>130101</v>
      </c>
      <c r="E467">
        <v>37</v>
      </c>
    </row>
    <row r="468" spans="1:5" x14ac:dyDescent="0.25">
      <c r="A468" s="22">
        <v>44012</v>
      </c>
      <c r="B468">
        <v>44012</v>
      </c>
      <c r="C468" t="s">
        <v>779</v>
      </c>
      <c r="D468" s="24">
        <f>VLOOKUP(Pag_Inicio_Corr_mas_casos[[#This Row],[Corregimiento]],Hoja3!$A$2:$D$676,4,0)</f>
        <v>81007</v>
      </c>
      <c r="E468">
        <v>35</v>
      </c>
    </row>
    <row r="469" spans="1:5" x14ac:dyDescent="0.25">
      <c r="A469" s="22">
        <v>44012</v>
      </c>
      <c r="B469">
        <v>44012</v>
      </c>
      <c r="C469" t="s">
        <v>774</v>
      </c>
      <c r="D469" s="24">
        <f>VLOOKUP(Pag_Inicio_Corr_mas_casos[[#This Row],[Corregimiento]],Hoja3!$A$2:$D$676,4,0)</f>
        <v>81002</v>
      </c>
      <c r="E469">
        <v>27</v>
      </c>
    </row>
    <row r="470" spans="1:5" x14ac:dyDescent="0.25">
      <c r="A470" s="22">
        <v>44012</v>
      </c>
      <c r="B470">
        <v>44012</v>
      </c>
      <c r="C470" t="s">
        <v>831</v>
      </c>
      <c r="D470" s="24">
        <f>VLOOKUP(Pag_Inicio_Corr_mas_casos[[#This Row],[Corregimiento]],Hoja3!$A$2:$D$676,4,0)</f>
        <v>99999</v>
      </c>
      <c r="E470">
        <v>24</v>
      </c>
    </row>
    <row r="471" spans="1:5" x14ac:dyDescent="0.25">
      <c r="A471" s="22">
        <v>44012</v>
      </c>
      <c r="B471">
        <v>44012</v>
      </c>
      <c r="C471" t="s">
        <v>778</v>
      </c>
      <c r="D471" s="24">
        <f>VLOOKUP(Pag_Inicio_Corr_mas_casos[[#This Row],[Corregimiento]],Hoja3!$A$2:$D$676,4,0)</f>
        <v>80821</v>
      </c>
      <c r="E471">
        <v>22</v>
      </c>
    </row>
    <row r="472" spans="1:5" x14ac:dyDescent="0.25">
      <c r="A472" s="22">
        <v>44012</v>
      </c>
      <c r="B472">
        <v>44012</v>
      </c>
      <c r="C472" s="3" t="s">
        <v>815</v>
      </c>
      <c r="D472" s="24">
        <f>VLOOKUP(Pag_Inicio_Corr_mas_casos[[#This Row],[Corregimiento]],Hoja3!$A$2:$D$676,4,0)</f>
        <v>40201</v>
      </c>
      <c r="E472">
        <v>21</v>
      </c>
    </row>
    <row r="473" spans="1:5" x14ac:dyDescent="0.25">
      <c r="A473" s="22">
        <v>44012</v>
      </c>
      <c r="B473">
        <v>44012</v>
      </c>
      <c r="C473" t="s">
        <v>851</v>
      </c>
      <c r="D473" s="24">
        <f>VLOOKUP(Pag_Inicio_Corr_mas_casos[[#This Row],[Corregimiento]],Hoja3!$A$2:$D$676,4,0)</f>
        <v>120301</v>
      </c>
      <c r="E473">
        <v>19</v>
      </c>
    </row>
    <row r="474" spans="1:5" x14ac:dyDescent="0.25">
      <c r="A474" s="22">
        <v>44012</v>
      </c>
      <c r="B474">
        <v>44012</v>
      </c>
      <c r="C474" t="s">
        <v>786</v>
      </c>
      <c r="D474" s="24">
        <f>VLOOKUP(Pag_Inicio_Corr_mas_casos[[#This Row],[Corregimiento]],Hoja3!$A$2:$D$676,4,0)</f>
        <v>80819</v>
      </c>
      <c r="E474">
        <v>16</v>
      </c>
    </row>
    <row r="475" spans="1:5" x14ac:dyDescent="0.25">
      <c r="A475" s="22">
        <v>44012</v>
      </c>
      <c r="B475">
        <v>44012</v>
      </c>
      <c r="C475" t="s">
        <v>775</v>
      </c>
      <c r="D475" s="24">
        <f>VLOOKUP(Pag_Inicio_Corr_mas_casos[[#This Row],[Corregimiento]],Hoja3!$A$2:$D$676,4,0)</f>
        <v>130106</v>
      </c>
      <c r="E475">
        <v>16</v>
      </c>
    </row>
    <row r="476" spans="1:5" x14ac:dyDescent="0.25">
      <c r="A476" s="22">
        <v>44012</v>
      </c>
      <c r="B476">
        <v>44012</v>
      </c>
      <c r="C476" t="s">
        <v>785</v>
      </c>
      <c r="D476" s="24">
        <f>VLOOKUP(Pag_Inicio_Corr_mas_casos[[#This Row],[Corregimiento]],Hoja3!$A$2:$D$676,4,0)</f>
        <v>81001</v>
      </c>
      <c r="E476">
        <v>15</v>
      </c>
    </row>
    <row r="477" spans="1:5" x14ac:dyDescent="0.25">
      <c r="A477" s="22">
        <v>44012</v>
      </c>
      <c r="B477">
        <v>44012</v>
      </c>
      <c r="C477" t="s">
        <v>814</v>
      </c>
      <c r="D477" s="24">
        <f>VLOOKUP(Pag_Inicio_Corr_mas_casos[[#This Row],[Corregimiento]],Hoja3!$A$2:$D$676,4,0)</f>
        <v>80809</v>
      </c>
      <c r="E477">
        <v>14</v>
      </c>
    </row>
    <row r="478" spans="1:5" x14ac:dyDescent="0.25">
      <c r="A478" s="22">
        <v>44012</v>
      </c>
      <c r="B478">
        <v>44012</v>
      </c>
      <c r="C478" t="s">
        <v>788</v>
      </c>
      <c r="D478" s="24">
        <f>VLOOKUP(Pag_Inicio_Corr_mas_casos[[#This Row],[Corregimiento]],Hoja3!$A$2:$D$676,4,0)</f>
        <v>81006</v>
      </c>
      <c r="E478">
        <v>13</v>
      </c>
    </row>
    <row r="479" spans="1:5" x14ac:dyDescent="0.25">
      <c r="A479" s="22">
        <v>44012</v>
      </c>
      <c r="B479">
        <v>44012</v>
      </c>
      <c r="C479" t="s">
        <v>787</v>
      </c>
      <c r="D479" s="24">
        <f>VLOOKUP(Pag_Inicio_Corr_mas_casos[[#This Row],[Corregimiento]],Hoja3!$A$2:$D$676,4,0)</f>
        <v>130107</v>
      </c>
      <c r="E479">
        <v>13</v>
      </c>
    </row>
    <row r="480" spans="1:5" x14ac:dyDescent="0.25">
      <c r="A480" s="22">
        <v>44012</v>
      </c>
      <c r="B480">
        <v>44012</v>
      </c>
      <c r="C480" t="s">
        <v>809</v>
      </c>
      <c r="D480" s="24">
        <f>VLOOKUP(Pag_Inicio_Corr_mas_casos[[#This Row],[Corregimiento]],Hoja3!$A$2:$D$676,4,0)</f>
        <v>80826</v>
      </c>
      <c r="E480">
        <v>13</v>
      </c>
    </row>
    <row r="481" spans="1:5" x14ac:dyDescent="0.25">
      <c r="A481" s="22">
        <v>44012</v>
      </c>
      <c r="B481">
        <v>44012</v>
      </c>
      <c r="C481" t="s">
        <v>781</v>
      </c>
      <c r="D481" s="24">
        <f>VLOOKUP(Pag_Inicio_Corr_mas_casos[[#This Row],[Corregimiento]],Hoja3!$A$2:$D$676,4,0)</f>
        <v>80816</v>
      </c>
      <c r="E481">
        <v>13</v>
      </c>
    </row>
    <row r="482" spans="1:5" x14ac:dyDescent="0.25">
      <c r="A482" s="22">
        <v>44012</v>
      </c>
      <c r="B482">
        <v>44012</v>
      </c>
      <c r="C482" t="s">
        <v>780</v>
      </c>
      <c r="D482" s="24">
        <f>VLOOKUP(Pag_Inicio_Corr_mas_casos[[#This Row],[Corregimiento]],Hoja3!$A$2:$D$676,4,0)</f>
        <v>81008</v>
      </c>
      <c r="E482">
        <v>13</v>
      </c>
    </row>
    <row r="483" spans="1:5" x14ac:dyDescent="0.25">
      <c r="A483" s="22">
        <v>44012</v>
      </c>
      <c r="B483">
        <v>44012</v>
      </c>
      <c r="C483" t="s">
        <v>794</v>
      </c>
      <c r="D483" s="24">
        <f>VLOOKUP(Pag_Inicio_Corr_mas_casos[[#This Row],[Corregimiento]],Hoja3!$A$2:$D$676,4,0)</f>
        <v>80810</v>
      </c>
      <c r="E483">
        <v>13</v>
      </c>
    </row>
    <row r="484" spans="1:5" x14ac:dyDescent="0.25">
      <c r="A484" s="22">
        <v>44012</v>
      </c>
      <c r="B484">
        <v>44012</v>
      </c>
      <c r="C484" t="s">
        <v>829</v>
      </c>
      <c r="D484" s="24">
        <f>VLOOKUP(Pag_Inicio_Corr_mas_casos[[#This Row],[Corregimiento]],Hoja3!$A$2:$D$676,4,0)</f>
        <v>91001</v>
      </c>
      <c r="E484">
        <v>13</v>
      </c>
    </row>
    <row r="485" spans="1:5" x14ac:dyDescent="0.25">
      <c r="A485" s="22">
        <v>44012</v>
      </c>
      <c r="B485">
        <v>44012</v>
      </c>
      <c r="C485" t="s">
        <v>783</v>
      </c>
      <c r="D485" s="24">
        <f>VLOOKUP(Pag_Inicio_Corr_mas_casos[[#This Row],[Corregimiento]],Hoja3!$A$2:$D$676,4,0)</f>
        <v>80822</v>
      </c>
      <c r="E485">
        <v>12</v>
      </c>
    </row>
    <row r="486" spans="1:5" x14ac:dyDescent="0.25">
      <c r="A486" s="22">
        <v>44012</v>
      </c>
      <c r="B486">
        <v>44012</v>
      </c>
      <c r="C486" t="s">
        <v>805</v>
      </c>
      <c r="D486" s="24">
        <f>VLOOKUP(Pag_Inicio_Corr_mas_casos[[#This Row],[Corregimiento]],Hoja3!$A$2:$D$676,4,0)</f>
        <v>110102</v>
      </c>
      <c r="E486">
        <v>12</v>
      </c>
    </row>
    <row r="487" spans="1:5" x14ac:dyDescent="0.25">
      <c r="A487" s="22">
        <v>44012</v>
      </c>
      <c r="B487">
        <v>44012</v>
      </c>
      <c r="C487" t="s">
        <v>776</v>
      </c>
      <c r="D487" s="24">
        <f>VLOOKUP(Pag_Inicio_Corr_mas_casos[[#This Row],[Corregimiento]],Hoja3!$A$2:$D$676,4,0)</f>
        <v>80802</v>
      </c>
      <c r="E487">
        <v>11</v>
      </c>
    </row>
    <row r="488" spans="1:5" x14ac:dyDescent="0.25">
      <c r="A488" s="22">
        <v>44012</v>
      </c>
      <c r="B488">
        <v>44012</v>
      </c>
      <c r="C488" t="s">
        <v>789</v>
      </c>
      <c r="D488" s="24">
        <f>VLOOKUP(Pag_Inicio_Corr_mas_casos[[#This Row],[Corregimiento]],Hoja3!$A$2:$D$676,4,0)</f>
        <v>80812</v>
      </c>
      <c r="E488">
        <v>11</v>
      </c>
    </row>
    <row r="489" spans="1:5" x14ac:dyDescent="0.25">
      <c r="A489" s="22">
        <v>44012</v>
      </c>
      <c r="B489">
        <v>44012</v>
      </c>
      <c r="C489" t="s">
        <v>806</v>
      </c>
      <c r="D489" s="24">
        <f>VLOOKUP(Pag_Inicio_Corr_mas_casos[[#This Row],[Corregimiento]],Hoja3!$A$2:$D$676,4,0)</f>
        <v>80811</v>
      </c>
      <c r="E489">
        <v>11</v>
      </c>
    </row>
    <row r="490" spans="1:5" x14ac:dyDescent="0.25">
      <c r="A490" s="22">
        <v>44012</v>
      </c>
      <c r="B490">
        <v>44012</v>
      </c>
      <c r="C490" t="s">
        <v>849</v>
      </c>
      <c r="D490" s="24">
        <f>VLOOKUP(Pag_Inicio_Corr_mas_casos[[#This Row],[Corregimiento]],Hoja3!$A$2:$D$676,4,0)</f>
        <v>30115</v>
      </c>
      <c r="E490">
        <v>10</v>
      </c>
    </row>
    <row r="491" spans="1:5" x14ac:dyDescent="0.25">
      <c r="A491" s="22">
        <v>44012</v>
      </c>
      <c r="B491">
        <v>44012</v>
      </c>
      <c r="C491" t="s">
        <v>782</v>
      </c>
      <c r="D491" s="24">
        <f>VLOOKUP(Pag_Inicio_Corr_mas_casos[[#This Row],[Corregimiento]],Hoja3!$A$2:$D$676,4,0)</f>
        <v>80817</v>
      </c>
      <c r="E491">
        <v>10</v>
      </c>
    </row>
    <row r="492" spans="1:5" x14ac:dyDescent="0.25">
      <c r="A492" s="22">
        <v>44012</v>
      </c>
      <c r="B492">
        <v>44012</v>
      </c>
      <c r="C492" t="s">
        <v>819</v>
      </c>
      <c r="D492" s="24">
        <f>VLOOKUP(Pag_Inicio_Corr_mas_casos[[#This Row],[Corregimiento]],Hoja3!$A$2:$D$676,4,0)</f>
        <v>81009</v>
      </c>
      <c r="E492">
        <v>10</v>
      </c>
    </row>
    <row r="493" spans="1:5" x14ac:dyDescent="0.25">
      <c r="A493" s="22">
        <v>44013</v>
      </c>
      <c r="B493">
        <v>44013</v>
      </c>
      <c r="C493" t="s">
        <v>778</v>
      </c>
      <c r="D493" s="24">
        <f>VLOOKUP(Pag_Inicio_Corr_mas_casos[[#This Row],[Corregimiento]],Hoja3!$A$2:$D$676,4,0)</f>
        <v>80821</v>
      </c>
      <c r="E493">
        <v>41</v>
      </c>
    </row>
    <row r="494" spans="1:5" x14ac:dyDescent="0.25">
      <c r="A494" s="22">
        <v>44013</v>
      </c>
      <c r="B494">
        <v>44013</v>
      </c>
      <c r="C494" t="s">
        <v>797</v>
      </c>
      <c r="D494" s="24">
        <f>VLOOKUP(Pag_Inicio_Corr_mas_casos[[#This Row],[Corregimiento]],Hoja3!$A$2:$D$676,4,0)</f>
        <v>10201</v>
      </c>
      <c r="E494">
        <v>39</v>
      </c>
    </row>
    <row r="495" spans="1:5" x14ac:dyDescent="0.25">
      <c r="A495" s="22">
        <v>44013</v>
      </c>
      <c r="B495">
        <v>44013</v>
      </c>
      <c r="C495" t="s">
        <v>774</v>
      </c>
      <c r="D495" s="24">
        <f>VLOOKUP(Pag_Inicio_Corr_mas_casos[[#This Row],[Corregimiento]],Hoja3!$A$2:$D$676,4,0)</f>
        <v>81002</v>
      </c>
      <c r="E495">
        <v>31</v>
      </c>
    </row>
    <row r="496" spans="1:5" x14ac:dyDescent="0.25">
      <c r="A496" s="22">
        <v>44013</v>
      </c>
      <c r="B496">
        <v>44013</v>
      </c>
      <c r="C496" t="s">
        <v>775</v>
      </c>
      <c r="D496" s="24">
        <f>VLOOKUP(Pag_Inicio_Corr_mas_casos[[#This Row],[Corregimiento]],Hoja3!$A$2:$D$676,4,0)</f>
        <v>130106</v>
      </c>
      <c r="E496">
        <v>31</v>
      </c>
    </row>
    <row r="497" spans="1:5" x14ac:dyDescent="0.25">
      <c r="A497" s="22">
        <v>44013</v>
      </c>
      <c r="B497">
        <v>44013</v>
      </c>
      <c r="C497" t="s">
        <v>789</v>
      </c>
      <c r="D497" s="24">
        <f>VLOOKUP(Pag_Inicio_Corr_mas_casos[[#This Row],[Corregimiento]],Hoja3!$A$2:$D$676,4,0)</f>
        <v>80812</v>
      </c>
      <c r="E497">
        <v>29</v>
      </c>
    </row>
    <row r="498" spans="1:5" x14ac:dyDescent="0.25">
      <c r="A498" s="22">
        <v>44013</v>
      </c>
      <c r="B498">
        <v>44013</v>
      </c>
      <c r="C498" t="s">
        <v>783</v>
      </c>
      <c r="D498" s="24">
        <f>VLOOKUP(Pag_Inicio_Corr_mas_casos[[#This Row],[Corregimiento]],Hoja3!$A$2:$D$676,4,0)</f>
        <v>80822</v>
      </c>
      <c r="E498">
        <v>28</v>
      </c>
    </row>
    <row r="499" spans="1:5" x14ac:dyDescent="0.25">
      <c r="A499" s="22">
        <v>44013</v>
      </c>
      <c r="B499">
        <v>44013</v>
      </c>
      <c r="C499" t="s">
        <v>786</v>
      </c>
      <c r="D499" s="24">
        <f>VLOOKUP(Pag_Inicio_Corr_mas_casos[[#This Row],[Corregimiento]],Hoja3!$A$2:$D$676,4,0)</f>
        <v>80819</v>
      </c>
      <c r="E499">
        <v>24</v>
      </c>
    </row>
    <row r="500" spans="1:5" x14ac:dyDescent="0.25">
      <c r="A500" s="22">
        <v>44013</v>
      </c>
      <c r="B500">
        <v>44013</v>
      </c>
      <c r="C500" t="s">
        <v>777</v>
      </c>
      <c r="D500" s="24">
        <f>VLOOKUP(Pag_Inicio_Corr_mas_casos[[#This Row],[Corregimiento]],Hoja3!$A$2:$D$676,4,0)</f>
        <v>130102</v>
      </c>
      <c r="E500">
        <v>21</v>
      </c>
    </row>
    <row r="501" spans="1:5" x14ac:dyDescent="0.25">
      <c r="A501" s="22">
        <v>44013</v>
      </c>
      <c r="B501">
        <v>44013</v>
      </c>
      <c r="C501" t="s">
        <v>799</v>
      </c>
      <c r="D501" s="24">
        <f>VLOOKUP(Pag_Inicio_Corr_mas_casos[[#This Row],[Corregimiento]],Hoja3!$A$2:$D$676,4,0)</f>
        <v>80813</v>
      </c>
      <c r="E501">
        <v>21</v>
      </c>
    </row>
    <row r="502" spans="1:5" x14ac:dyDescent="0.25">
      <c r="A502" s="22">
        <v>44013</v>
      </c>
      <c r="B502">
        <v>44013</v>
      </c>
      <c r="C502" t="s">
        <v>773</v>
      </c>
      <c r="D502" s="24">
        <f>VLOOKUP(Pag_Inicio_Corr_mas_casos[[#This Row],[Corregimiento]],Hoja3!$A$2:$D$676,4,0)</f>
        <v>130101</v>
      </c>
      <c r="E502">
        <v>20</v>
      </c>
    </row>
    <row r="503" spans="1:5" x14ac:dyDescent="0.25">
      <c r="A503" s="22">
        <v>44013</v>
      </c>
      <c r="B503">
        <v>44013</v>
      </c>
      <c r="C503" t="s">
        <v>808</v>
      </c>
      <c r="D503" s="24">
        <f>VLOOKUP(Pag_Inicio_Corr_mas_casos[[#This Row],[Corregimiento]],Hoja3!$A$2:$D$676,4,0)</f>
        <v>130708</v>
      </c>
      <c r="E503">
        <v>17</v>
      </c>
    </row>
    <row r="504" spans="1:5" x14ac:dyDescent="0.25">
      <c r="A504" s="22">
        <v>44013</v>
      </c>
      <c r="B504">
        <v>44013</v>
      </c>
      <c r="C504" t="s">
        <v>782</v>
      </c>
      <c r="D504" s="24">
        <f>VLOOKUP(Pag_Inicio_Corr_mas_casos[[#This Row],[Corregimiento]],Hoja3!$A$2:$D$676,4,0)</f>
        <v>80817</v>
      </c>
      <c r="E504">
        <v>28</v>
      </c>
    </row>
    <row r="505" spans="1:5" x14ac:dyDescent="0.25">
      <c r="A505" s="22">
        <v>44013</v>
      </c>
      <c r="B505">
        <v>44013</v>
      </c>
      <c r="C505" t="s">
        <v>785</v>
      </c>
      <c r="D505" s="24">
        <f>VLOOKUP(Pag_Inicio_Corr_mas_casos[[#This Row],[Corregimiento]],Hoja3!$A$2:$D$676,4,0)</f>
        <v>81001</v>
      </c>
      <c r="E505">
        <v>16</v>
      </c>
    </row>
    <row r="506" spans="1:5" x14ac:dyDescent="0.25">
      <c r="A506" s="22">
        <v>44013</v>
      </c>
      <c r="B506">
        <v>44013</v>
      </c>
      <c r="C506" t="s">
        <v>781</v>
      </c>
      <c r="D506" s="24">
        <f>VLOOKUP(Pag_Inicio_Corr_mas_casos[[#This Row],[Corregimiento]],Hoja3!$A$2:$D$676,4,0)</f>
        <v>80816</v>
      </c>
      <c r="E506">
        <v>16</v>
      </c>
    </row>
    <row r="507" spans="1:5" x14ac:dyDescent="0.25">
      <c r="A507" s="22">
        <v>44013</v>
      </c>
      <c r="B507">
        <v>44013</v>
      </c>
      <c r="C507" t="s">
        <v>819</v>
      </c>
      <c r="D507" s="24">
        <f>VLOOKUP(Pag_Inicio_Corr_mas_casos[[#This Row],[Corregimiento]],Hoja3!$A$2:$D$676,4,0)</f>
        <v>81009</v>
      </c>
      <c r="E507">
        <v>16</v>
      </c>
    </row>
    <row r="508" spans="1:5" x14ac:dyDescent="0.25">
      <c r="A508" s="22">
        <v>44013</v>
      </c>
      <c r="B508">
        <v>44013</v>
      </c>
      <c r="C508" t="s">
        <v>814</v>
      </c>
      <c r="D508" s="24">
        <f>VLOOKUP(Pag_Inicio_Corr_mas_casos[[#This Row],[Corregimiento]],Hoja3!$A$2:$D$676,4,0)</f>
        <v>80809</v>
      </c>
      <c r="E508">
        <v>16</v>
      </c>
    </row>
    <row r="509" spans="1:5" x14ac:dyDescent="0.25">
      <c r="A509" s="22">
        <v>44013</v>
      </c>
      <c r="B509">
        <v>44013</v>
      </c>
      <c r="C509" t="s">
        <v>818</v>
      </c>
      <c r="D509" s="24">
        <f>VLOOKUP(Pag_Inicio_Corr_mas_casos[[#This Row],[Corregimiento]],Hoja3!$A$2:$D$676,4,0)</f>
        <v>81003</v>
      </c>
      <c r="E509">
        <v>15</v>
      </c>
    </row>
    <row r="510" spans="1:5" x14ac:dyDescent="0.25">
      <c r="A510" s="22">
        <v>44013</v>
      </c>
      <c r="B510">
        <v>44013</v>
      </c>
      <c r="C510" t="s">
        <v>803</v>
      </c>
      <c r="D510" s="24">
        <f>VLOOKUP(Pag_Inicio_Corr_mas_casos[[#This Row],[Corregimiento]],Hoja3!$A$2:$D$676,4,0)</f>
        <v>80820</v>
      </c>
      <c r="E510">
        <v>15</v>
      </c>
    </row>
    <row r="511" spans="1:5" x14ac:dyDescent="0.25">
      <c r="A511" s="22">
        <v>44013</v>
      </c>
      <c r="B511">
        <v>44013</v>
      </c>
      <c r="C511" t="s">
        <v>827</v>
      </c>
      <c r="D511" s="24">
        <f>VLOOKUP(Pag_Inicio_Corr_mas_casos[[#This Row],[Corregimiento]],Hoja3!$A$2:$D$676,4,0)</f>
        <v>30111</v>
      </c>
      <c r="E511">
        <v>15</v>
      </c>
    </row>
    <row r="512" spans="1:5" x14ac:dyDescent="0.25">
      <c r="A512" s="22">
        <v>44013</v>
      </c>
      <c r="B512">
        <v>44013</v>
      </c>
      <c r="C512" t="s">
        <v>804</v>
      </c>
      <c r="D512" s="24">
        <f>VLOOKUP(Pag_Inicio_Corr_mas_casos[[#This Row],[Corregimiento]],Hoja3!$A$2:$D$676,4,0)</f>
        <v>80815</v>
      </c>
      <c r="E512">
        <v>14</v>
      </c>
    </row>
    <row r="513" spans="1:5" x14ac:dyDescent="0.25">
      <c r="A513" s="22">
        <v>44013</v>
      </c>
      <c r="B513">
        <v>44013</v>
      </c>
      <c r="C513" t="s">
        <v>795</v>
      </c>
      <c r="D513" s="24">
        <f>VLOOKUP(Pag_Inicio_Corr_mas_casos[[#This Row],[Corregimiento]],Hoja3!$A$2:$D$676,4,0)</f>
        <v>30107</v>
      </c>
      <c r="E513">
        <v>14</v>
      </c>
    </row>
    <row r="514" spans="1:5" x14ac:dyDescent="0.25">
      <c r="A514" s="22">
        <v>44013</v>
      </c>
      <c r="B514">
        <v>44013</v>
      </c>
      <c r="C514" t="s">
        <v>852</v>
      </c>
      <c r="D514" s="24">
        <f>VLOOKUP(Pag_Inicio_Corr_mas_casos[[#This Row],[Corregimiento]],Hoja3!$A$2:$D$676,4,0)</f>
        <v>40611</v>
      </c>
      <c r="E514">
        <v>14</v>
      </c>
    </row>
    <row r="515" spans="1:5" x14ac:dyDescent="0.25">
      <c r="A515" s="22">
        <v>44013</v>
      </c>
      <c r="B515">
        <v>44013</v>
      </c>
      <c r="C515" t="s">
        <v>776</v>
      </c>
      <c r="D515" s="24">
        <f>VLOOKUP(Pag_Inicio_Corr_mas_casos[[#This Row],[Corregimiento]],Hoja3!$A$2:$D$676,4,0)</f>
        <v>80802</v>
      </c>
      <c r="E515">
        <v>14</v>
      </c>
    </row>
    <row r="516" spans="1:5" x14ac:dyDescent="0.25">
      <c r="A516" s="22">
        <v>44013</v>
      </c>
      <c r="B516">
        <v>44013</v>
      </c>
      <c r="C516" t="s">
        <v>784</v>
      </c>
      <c r="D516" s="24">
        <f>VLOOKUP(Pag_Inicio_Corr_mas_casos[[#This Row],[Corregimiento]],Hoja3!$A$2:$D$676,4,0)</f>
        <v>80823</v>
      </c>
      <c r="E516">
        <v>14</v>
      </c>
    </row>
    <row r="517" spans="1:5" x14ac:dyDescent="0.25">
      <c r="A517" s="22">
        <v>44013</v>
      </c>
      <c r="B517">
        <v>44013</v>
      </c>
      <c r="C517" t="s">
        <v>794</v>
      </c>
      <c r="D517" s="24">
        <f>VLOOKUP(Pag_Inicio_Corr_mas_casos[[#This Row],[Corregimiento]],Hoja3!$A$2:$D$676,4,0)</f>
        <v>80810</v>
      </c>
      <c r="E517">
        <v>14</v>
      </c>
    </row>
    <row r="518" spans="1:5" x14ac:dyDescent="0.25">
      <c r="A518" s="22">
        <v>44013</v>
      </c>
      <c r="B518">
        <v>44013</v>
      </c>
      <c r="C518" t="s">
        <v>788</v>
      </c>
      <c r="D518" s="24">
        <f>VLOOKUP(Pag_Inicio_Corr_mas_casos[[#This Row],[Corregimiento]],Hoja3!$A$2:$D$676,4,0)</f>
        <v>81006</v>
      </c>
      <c r="E518">
        <v>13</v>
      </c>
    </row>
    <row r="519" spans="1:5" x14ac:dyDescent="0.25">
      <c r="A519" s="22">
        <v>44013</v>
      </c>
      <c r="B519">
        <v>44013</v>
      </c>
      <c r="C519" t="s">
        <v>824</v>
      </c>
      <c r="D519" s="24">
        <f>VLOOKUP(Pag_Inicio_Corr_mas_casos[[#This Row],[Corregimiento]],Hoja3!$A$2:$D$676,4,0)</f>
        <v>80807</v>
      </c>
      <c r="E519">
        <v>13</v>
      </c>
    </row>
    <row r="520" spans="1:5" x14ac:dyDescent="0.25">
      <c r="A520" s="22">
        <v>44013</v>
      </c>
      <c r="B520">
        <v>44013</v>
      </c>
      <c r="C520" t="s">
        <v>765</v>
      </c>
      <c r="D520" s="24">
        <f>VLOOKUP(Pag_Inicio_Corr_mas_casos[[#This Row],[Corregimiento]],Hoja3!$A$2:$D$676,4,0)</f>
        <v>130709</v>
      </c>
      <c r="E520">
        <v>13</v>
      </c>
    </row>
    <row r="521" spans="1:5" x14ac:dyDescent="0.25">
      <c r="A521" s="22">
        <v>44013</v>
      </c>
      <c r="B521">
        <v>44013</v>
      </c>
      <c r="C521" t="s">
        <v>780</v>
      </c>
      <c r="D521" s="24">
        <f>VLOOKUP(Pag_Inicio_Corr_mas_casos[[#This Row],[Corregimiento]],Hoja3!$A$2:$D$676,4,0)</f>
        <v>81008</v>
      </c>
      <c r="E521">
        <v>13</v>
      </c>
    </row>
    <row r="522" spans="1:5" x14ac:dyDescent="0.25">
      <c r="A522" s="22">
        <v>44013</v>
      </c>
      <c r="B522">
        <v>44013</v>
      </c>
      <c r="C522" t="s">
        <v>845</v>
      </c>
      <c r="D522" s="24">
        <f>VLOOKUP(Pag_Inicio_Corr_mas_casos[[#This Row],[Corregimiento]],Hoja3!$A$2:$D$676,4,0)</f>
        <v>10401</v>
      </c>
      <c r="E522">
        <v>12</v>
      </c>
    </row>
    <row r="523" spans="1:5" x14ac:dyDescent="0.25">
      <c r="A523" s="22">
        <v>44013</v>
      </c>
      <c r="B523">
        <v>44013</v>
      </c>
      <c r="C523" t="s">
        <v>828</v>
      </c>
      <c r="D523" s="24">
        <f>VLOOKUP(Pag_Inicio_Corr_mas_casos[[#This Row],[Corregimiento]],Hoja3!$A$2:$D$676,4,0)</f>
        <v>130706</v>
      </c>
      <c r="E523">
        <v>12</v>
      </c>
    </row>
    <row r="524" spans="1:5" x14ac:dyDescent="0.25">
      <c r="A524" s="22">
        <v>44013</v>
      </c>
      <c r="B524">
        <v>44013</v>
      </c>
      <c r="C524" t="s">
        <v>834</v>
      </c>
      <c r="D524" s="24">
        <f>VLOOKUP(Pag_Inicio_Corr_mas_casos[[#This Row],[Corregimiento]],Hoja3!$A$2:$D$676,4,0)</f>
        <v>80818</v>
      </c>
      <c r="E524">
        <v>12</v>
      </c>
    </row>
    <row r="525" spans="1:5" x14ac:dyDescent="0.25">
      <c r="A525" s="22">
        <v>44013</v>
      </c>
      <c r="B525">
        <v>44013</v>
      </c>
      <c r="C525" t="s">
        <v>790</v>
      </c>
      <c r="D525" s="24">
        <f>VLOOKUP(Pag_Inicio_Corr_mas_casos[[#This Row],[Corregimiento]],Hoja3!$A$2:$D$676,4,0)</f>
        <v>130702</v>
      </c>
      <c r="E525">
        <v>11</v>
      </c>
    </row>
    <row r="526" spans="1:5" x14ac:dyDescent="0.25">
      <c r="A526" s="22">
        <v>44013</v>
      </c>
      <c r="B526">
        <v>44013</v>
      </c>
      <c r="C526" t="s">
        <v>779</v>
      </c>
      <c r="D526" s="24">
        <f>VLOOKUP(Pag_Inicio_Corr_mas_casos[[#This Row],[Corregimiento]],Hoja3!$A$2:$D$676,4,0)</f>
        <v>81007</v>
      </c>
      <c r="E526">
        <v>11</v>
      </c>
    </row>
    <row r="527" spans="1:5" x14ac:dyDescent="0.25">
      <c r="A527" s="22">
        <v>44013</v>
      </c>
      <c r="B527">
        <v>44013</v>
      </c>
      <c r="C527" t="s">
        <v>809</v>
      </c>
      <c r="D527" s="24">
        <f>VLOOKUP(Pag_Inicio_Corr_mas_casos[[#This Row],[Corregimiento]],Hoja3!$A$2:$D$676,4,0)</f>
        <v>80826</v>
      </c>
      <c r="E527">
        <v>11</v>
      </c>
    </row>
    <row r="528" spans="1:5" x14ac:dyDescent="0.25">
      <c r="A528" s="22">
        <v>44013</v>
      </c>
      <c r="B528">
        <v>44013</v>
      </c>
      <c r="C528" t="s">
        <v>801</v>
      </c>
      <c r="D528" s="24">
        <f>VLOOKUP(Pag_Inicio_Corr_mas_casos[[#This Row],[Corregimiento]],Hoja3!$A$2:$D$676,4,0)</f>
        <v>80501</v>
      </c>
      <c r="E528">
        <v>10</v>
      </c>
    </row>
    <row r="529" spans="1:5" x14ac:dyDescent="0.25">
      <c r="A529" s="22">
        <v>44013</v>
      </c>
      <c r="B529">
        <v>44013</v>
      </c>
      <c r="C529" t="s">
        <v>853</v>
      </c>
      <c r="D529" s="24">
        <f>VLOOKUP(Pag_Inicio_Corr_mas_casos[[#This Row],[Corregimiento]],Hoja3!$A$2:$D$676,4,0)</f>
        <v>120801</v>
      </c>
      <c r="E529">
        <v>10</v>
      </c>
    </row>
    <row r="530" spans="1:5" x14ac:dyDescent="0.25">
      <c r="A530" s="22">
        <v>44013</v>
      </c>
      <c r="B530">
        <v>44013</v>
      </c>
      <c r="C530" t="s">
        <v>817</v>
      </c>
      <c r="D530" s="24">
        <f>VLOOKUP(Pag_Inicio_Corr_mas_casos[[#This Row],[Corregimiento]],Hoja3!$A$2:$D$676,4,0)</f>
        <v>130717</v>
      </c>
      <c r="E530">
        <v>10</v>
      </c>
    </row>
    <row r="531" spans="1:5" x14ac:dyDescent="0.25">
      <c r="A531" s="22">
        <v>44014</v>
      </c>
      <c r="B531">
        <v>44014</v>
      </c>
      <c r="C531" t="s">
        <v>783</v>
      </c>
      <c r="D531" s="24">
        <f>VLOOKUP(Pag_Inicio_Corr_mas_casos[[#This Row],[Corregimiento]],Hoja3!$A$2:$D$676,4,0)</f>
        <v>80822</v>
      </c>
      <c r="E531">
        <v>40</v>
      </c>
    </row>
    <row r="532" spans="1:5" x14ac:dyDescent="0.25">
      <c r="A532" s="22">
        <v>44014</v>
      </c>
      <c r="B532">
        <v>44014</v>
      </c>
      <c r="C532" t="s">
        <v>831</v>
      </c>
      <c r="D532" s="24">
        <f>VLOOKUP(Pag_Inicio_Corr_mas_casos[[#This Row],[Corregimiento]],Hoja3!$A$2:$D$676,4,0)</f>
        <v>99999</v>
      </c>
      <c r="E532">
        <v>38</v>
      </c>
    </row>
    <row r="533" spans="1:5" x14ac:dyDescent="0.25">
      <c r="A533" s="22">
        <v>44014</v>
      </c>
      <c r="B533">
        <v>44014</v>
      </c>
      <c r="C533" t="s">
        <v>775</v>
      </c>
      <c r="D533" s="24">
        <f>VLOOKUP(Pag_Inicio_Corr_mas_casos[[#This Row],[Corregimiento]],Hoja3!$A$2:$D$676,4,0)</f>
        <v>130106</v>
      </c>
      <c r="E533">
        <v>31</v>
      </c>
    </row>
    <row r="534" spans="1:5" x14ac:dyDescent="0.25">
      <c r="A534" s="22">
        <v>44014</v>
      </c>
      <c r="B534">
        <v>44014</v>
      </c>
      <c r="C534" t="s">
        <v>778</v>
      </c>
      <c r="D534" s="24">
        <f>VLOOKUP(Pag_Inicio_Corr_mas_casos[[#This Row],[Corregimiento]],Hoja3!$A$2:$D$676,4,0)</f>
        <v>80821</v>
      </c>
      <c r="E534">
        <v>27</v>
      </c>
    </row>
    <row r="535" spans="1:5" x14ac:dyDescent="0.25">
      <c r="A535" s="22">
        <v>44014</v>
      </c>
      <c r="B535">
        <v>44014</v>
      </c>
      <c r="C535" t="s">
        <v>782</v>
      </c>
      <c r="D535" s="24">
        <f>VLOOKUP(Pag_Inicio_Corr_mas_casos[[#This Row],[Corregimiento]],Hoja3!$A$2:$D$676,4,0)</f>
        <v>80817</v>
      </c>
      <c r="E535">
        <v>27</v>
      </c>
    </row>
    <row r="536" spans="1:5" x14ac:dyDescent="0.25">
      <c r="A536" s="22">
        <v>44014</v>
      </c>
      <c r="B536">
        <v>44014</v>
      </c>
      <c r="C536" t="s">
        <v>786</v>
      </c>
      <c r="D536" s="24">
        <f>VLOOKUP(Pag_Inicio_Corr_mas_casos[[#This Row],[Corregimiento]],Hoja3!$A$2:$D$676,4,0)</f>
        <v>80819</v>
      </c>
      <c r="E536">
        <v>26</v>
      </c>
    </row>
    <row r="537" spans="1:5" x14ac:dyDescent="0.25">
      <c r="A537" s="22">
        <v>44014</v>
      </c>
      <c r="B537">
        <v>44014</v>
      </c>
      <c r="C537" t="s">
        <v>789</v>
      </c>
      <c r="D537" s="24">
        <f>VLOOKUP(Pag_Inicio_Corr_mas_casos[[#This Row],[Corregimiento]],Hoja3!$A$2:$D$676,4,0)</f>
        <v>80812</v>
      </c>
      <c r="E537">
        <v>23</v>
      </c>
    </row>
    <row r="538" spans="1:5" x14ac:dyDescent="0.25">
      <c r="A538" s="22">
        <v>44014</v>
      </c>
      <c r="B538">
        <v>44014</v>
      </c>
      <c r="C538" t="s">
        <v>785</v>
      </c>
      <c r="D538" s="24">
        <f>VLOOKUP(Pag_Inicio_Corr_mas_casos[[#This Row],[Corregimiento]],Hoja3!$A$2:$D$676,4,0)</f>
        <v>81001</v>
      </c>
      <c r="E538">
        <v>22</v>
      </c>
    </row>
    <row r="539" spans="1:5" x14ac:dyDescent="0.25">
      <c r="A539" s="22">
        <v>44014</v>
      </c>
      <c r="B539">
        <v>44014</v>
      </c>
      <c r="C539" t="s">
        <v>781</v>
      </c>
      <c r="D539" s="24">
        <f>VLOOKUP(Pag_Inicio_Corr_mas_casos[[#This Row],[Corregimiento]],Hoja3!$A$2:$D$676,4,0)</f>
        <v>80816</v>
      </c>
      <c r="E539">
        <v>22</v>
      </c>
    </row>
    <row r="540" spans="1:5" x14ac:dyDescent="0.25">
      <c r="A540" s="22">
        <v>44014</v>
      </c>
      <c r="B540">
        <v>44014</v>
      </c>
      <c r="C540" t="s">
        <v>779</v>
      </c>
      <c r="D540" s="24">
        <f>VLOOKUP(Pag_Inicio_Corr_mas_casos[[#This Row],[Corregimiento]],Hoja3!$A$2:$D$676,4,0)</f>
        <v>81007</v>
      </c>
      <c r="E540">
        <v>20</v>
      </c>
    </row>
    <row r="541" spans="1:5" x14ac:dyDescent="0.25">
      <c r="A541" s="22">
        <v>44014</v>
      </c>
      <c r="B541">
        <v>44014</v>
      </c>
      <c r="C541" t="s">
        <v>774</v>
      </c>
      <c r="D541" s="24">
        <f>VLOOKUP(Pag_Inicio_Corr_mas_casos[[#This Row],[Corregimiento]],Hoja3!$A$2:$D$676,4,0)</f>
        <v>81002</v>
      </c>
      <c r="E541">
        <v>18</v>
      </c>
    </row>
    <row r="542" spans="1:5" x14ac:dyDescent="0.25">
      <c r="A542" s="22">
        <v>44014</v>
      </c>
      <c r="B542">
        <v>44014</v>
      </c>
      <c r="C542" t="s">
        <v>787</v>
      </c>
      <c r="D542" s="24">
        <f>VLOOKUP(Pag_Inicio_Corr_mas_casos[[#This Row],[Corregimiento]],Hoja3!$A$2:$D$676,4,0)</f>
        <v>130107</v>
      </c>
      <c r="E542">
        <v>18</v>
      </c>
    </row>
    <row r="543" spans="1:5" x14ac:dyDescent="0.25">
      <c r="A543" s="22">
        <v>44014</v>
      </c>
      <c r="B543">
        <v>44014</v>
      </c>
      <c r="C543" t="s">
        <v>799</v>
      </c>
      <c r="D543" s="24">
        <f>VLOOKUP(Pag_Inicio_Corr_mas_casos[[#This Row],[Corregimiento]],Hoja3!$A$2:$D$676,4,0)</f>
        <v>80813</v>
      </c>
      <c r="E543">
        <v>18</v>
      </c>
    </row>
    <row r="544" spans="1:5" x14ac:dyDescent="0.25">
      <c r="A544" s="22">
        <v>44014</v>
      </c>
      <c r="B544">
        <v>44014</v>
      </c>
      <c r="C544" t="s">
        <v>803</v>
      </c>
      <c r="D544" s="24">
        <f>VLOOKUP(Pag_Inicio_Corr_mas_casos[[#This Row],[Corregimiento]],Hoja3!$A$2:$D$676,4,0)</f>
        <v>80820</v>
      </c>
      <c r="E544">
        <v>17</v>
      </c>
    </row>
    <row r="545" spans="1:5" x14ac:dyDescent="0.25">
      <c r="A545" s="22">
        <v>44014</v>
      </c>
      <c r="B545">
        <v>44014</v>
      </c>
      <c r="C545" t="s">
        <v>773</v>
      </c>
      <c r="D545" s="24">
        <f>VLOOKUP(Pag_Inicio_Corr_mas_casos[[#This Row],[Corregimiento]],Hoja3!$A$2:$D$676,4,0)</f>
        <v>130101</v>
      </c>
      <c r="E545">
        <v>16</v>
      </c>
    </row>
    <row r="546" spans="1:5" x14ac:dyDescent="0.25">
      <c r="A546" s="22">
        <v>44014</v>
      </c>
      <c r="B546">
        <v>44014</v>
      </c>
      <c r="C546" t="s">
        <v>784</v>
      </c>
      <c r="D546" s="24">
        <f>VLOOKUP(Pag_Inicio_Corr_mas_casos[[#This Row],[Corregimiento]],Hoja3!$A$2:$D$676,4,0)</f>
        <v>80823</v>
      </c>
      <c r="E546">
        <v>15</v>
      </c>
    </row>
    <row r="547" spans="1:5" x14ac:dyDescent="0.25">
      <c r="A547" s="22">
        <v>44014</v>
      </c>
      <c r="B547">
        <v>44014</v>
      </c>
      <c r="C547" t="s">
        <v>795</v>
      </c>
      <c r="D547" s="24">
        <f>VLOOKUP(Pag_Inicio_Corr_mas_casos[[#This Row],[Corregimiento]],Hoja3!$A$2:$D$676,4,0)</f>
        <v>30107</v>
      </c>
      <c r="E547">
        <v>14</v>
      </c>
    </row>
    <row r="548" spans="1:5" x14ac:dyDescent="0.25">
      <c r="A548" s="22">
        <v>44014</v>
      </c>
      <c r="B548">
        <v>44014</v>
      </c>
      <c r="C548" t="s">
        <v>791</v>
      </c>
      <c r="D548" s="24">
        <f>VLOOKUP(Pag_Inicio_Corr_mas_casos[[#This Row],[Corregimiento]],Hoja3!$A$2:$D$676,4,0)</f>
        <v>40601</v>
      </c>
      <c r="E548">
        <v>14</v>
      </c>
    </row>
    <row r="549" spans="1:5" x14ac:dyDescent="0.25">
      <c r="A549" s="22">
        <v>44014</v>
      </c>
      <c r="B549">
        <v>44014</v>
      </c>
      <c r="C549" t="s">
        <v>806</v>
      </c>
      <c r="D549" s="24">
        <f>VLOOKUP(Pag_Inicio_Corr_mas_casos[[#This Row],[Corregimiento]],Hoja3!$A$2:$D$676,4,0)</f>
        <v>80811</v>
      </c>
      <c r="E549">
        <v>13</v>
      </c>
    </row>
    <row r="550" spans="1:5" x14ac:dyDescent="0.25">
      <c r="A550" s="22">
        <v>44014</v>
      </c>
      <c r="B550">
        <v>44014</v>
      </c>
      <c r="C550" t="s">
        <v>788</v>
      </c>
      <c r="D550" s="24">
        <f>VLOOKUP(Pag_Inicio_Corr_mas_casos[[#This Row],[Corregimiento]],Hoja3!$A$2:$D$676,4,0)</f>
        <v>81006</v>
      </c>
      <c r="E550">
        <v>12</v>
      </c>
    </row>
    <row r="551" spans="1:5" x14ac:dyDescent="0.25">
      <c r="A551" s="22">
        <v>44014</v>
      </c>
      <c r="B551">
        <v>44014</v>
      </c>
      <c r="C551" t="s">
        <v>809</v>
      </c>
      <c r="D551" s="24">
        <f>VLOOKUP(Pag_Inicio_Corr_mas_casos[[#This Row],[Corregimiento]],Hoja3!$A$2:$D$676,4,0)</f>
        <v>80826</v>
      </c>
      <c r="E551">
        <v>12</v>
      </c>
    </row>
    <row r="552" spans="1:5" x14ac:dyDescent="0.25">
      <c r="A552" s="22">
        <v>44014</v>
      </c>
      <c r="B552">
        <v>44014</v>
      </c>
      <c r="C552" t="s">
        <v>794</v>
      </c>
      <c r="D552" s="24">
        <f>VLOOKUP(Pag_Inicio_Corr_mas_casos[[#This Row],[Corregimiento]],Hoja3!$A$2:$D$676,4,0)</f>
        <v>80810</v>
      </c>
      <c r="E552">
        <v>12</v>
      </c>
    </row>
    <row r="553" spans="1:5" x14ac:dyDescent="0.25">
      <c r="A553" s="22">
        <v>44014</v>
      </c>
      <c r="B553">
        <v>44014</v>
      </c>
      <c r="C553" t="s">
        <v>812</v>
      </c>
      <c r="D553" s="24">
        <f>VLOOKUP(Pag_Inicio_Corr_mas_casos[[#This Row],[Corregimiento]],Hoja3!$A$2:$D$676,4,0)</f>
        <v>130105</v>
      </c>
      <c r="E553">
        <v>12</v>
      </c>
    </row>
    <row r="554" spans="1:5" x14ac:dyDescent="0.25">
      <c r="A554" s="22">
        <v>44014</v>
      </c>
      <c r="B554">
        <v>44014</v>
      </c>
      <c r="C554" t="s">
        <v>804</v>
      </c>
      <c r="D554" s="24">
        <f>VLOOKUP(Pag_Inicio_Corr_mas_casos[[#This Row],[Corregimiento]],Hoja3!$A$2:$D$676,4,0)</f>
        <v>80815</v>
      </c>
      <c r="E554">
        <v>11</v>
      </c>
    </row>
    <row r="555" spans="1:5" x14ac:dyDescent="0.25">
      <c r="A555" s="22">
        <v>44014</v>
      </c>
      <c r="B555">
        <v>44014</v>
      </c>
      <c r="C555" t="s">
        <v>816</v>
      </c>
      <c r="D555" s="24">
        <f>VLOOKUP(Pag_Inicio_Corr_mas_casos[[#This Row],[Corregimiento]],Hoja3!$A$2:$D$676,4,0)</f>
        <v>80805</v>
      </c>
      <c r="E555">
        <v>11</v>
      </c>
    </row>
    <row r="556" spans="1:5" x14ac:dyDescent="0.25">
      <c r="A556" s="22">
        <v>44015</v>
      </c>
      <c r="B556">
        <v>44015</v>
      </c>
      <c r="C556" t="s">
        <v>773</v>
      </c>
      <c r="D556" s="24">
        <f>VLOOKUP(Pag_Inicio_Corr_mas_casos[[#This Row],[Corregimiento]],Hoja3!$A$2:$D$676,4,0)</f>
        <v>130101</v>
      </c>
      <c r="E556">
        <v>32</v>
      </c>
    </row>
    <row r="557" spans="1:5" x14ac:dyDescent="0.25">
      <c r="A557" s="22">
        <v>44015</v>
      </c>
      <c r="B557">
        <v>44015</v>
      </c>
      <c r="C557" t="s">
        <v>783</v>
      </c>
      <c r="D557" s="24">
        <f>VLOOKUP(Pag_Inicio_Corr_mas_casos[[#This Row],[Corregimiento]],Hoja3!$A$2:$D$676,4,0)</f>
        <v>80822</v>
      </c>
      <c r="E557">
        <v>31</v>
      </c>
    </row>
    <row r="558" spans="1:5" x14ac:dyDescent="0.25">
      <c r="A558" s="22">
        <v>44015</v>
      </c>
      <c r="B558">
        <v>44015</v>
      </c>
      <c r="C558" t="s">
        <v>776</v>
      </c>
      <c r="D558" s="24">
        <f>VLOOKUP(Pag_Inicio_Corr_mas_casos[[#This Row],[Corregimiento]],Hoja3!$A$2:$D$676,4,0)</f>
        <v>80802</v>
      </c>
      <c r="E558">
        <v>26</v>
      </c>
    </row>
    <row r="559" spans="1:5" x14ac:dyDescent="0.25">
      <c r="A559" s="22">
        <v>44015</v>
      </c>
      <c r="B559">
        <v>44015</v>
      </c>
      <c r="C559" t="s">
        <v>799</v>
      </c>
      <c r="D559" s="24">
        <f>VLOOKUP(Pag_Inicio_Corr_mas_casos[[#This Row],[Corregimiento]],Hoja3!$A$2:$D$676,4,0)</f>
        <v>80813</v>
      </c>
      <c r="E559">
        <v>25</v>
      </c>
    </row>
    <row r="560" spans="1:5" x14ac:dyDescent="0.25">
      <c r="A560" s="22">
        <v>44015</v>
      </c>
      <c r="B560">
        <v>44015</v>
      </c>
      <c r="C560" t="s">
        <v>775</v>
      </c>
      <c r="D560" s="24">
        <f>VLOOKUP(Pag_Inicio_Corr_mas_casos[[#This Row],[Corregimiento]],Hoja3!$A$2:$D$676,4,0)</f>
        <v>130106</v>
      </c>
      <c r="E560">
        <v>25</v>
      </c>
    </row>
    <row r="561" spans="1:5" x14ac:dyDescent="0.25">
      <c r="A561" s="22">
        <v>44015</v>
      </c>
      <c r="B561">
        <v>44015</v>
      </c>
      <c r="C561" t="s">
        <v>779</v>
      </c>
      <c r="D561" s="24">
        <f>VLOOKUP(Pag_Inicio_Corr_mas_casos[[#This Row],[Corregimiento]],Hoja3!$A$2:$D$676,4,0)</f>
        <v>81007</v>
      </c>
      <c r="E561">
        <v>24</v>
      </c>
    </row>
    <row r="562" spans="1:5" x14ac:dyDescent="0.25">
      <c r="A562" s="22">
        <v>44015</v>
      </c>
      <c r="B562">
        <v>44015</v>
      </c>
      <c r="C562" t="s">
        <v>786</v>
      </c>
      <c r="D562" s="24">
        <f>VLOOKUP(Pag_Inicio_Corr_mas_casos[[#This Row],[Corregimiento]],Hoja3!$A$2:$D$676,4,0)</f>
        <v>80819</v>
      </c>
      <c r="E562">
        <v>22</v>
      </c>
    </row>
    <row r="563" spans="1:5" x14ac:dyDescent="0.25">
      <c r="A563" s="22">
        <v>44015</v>
      </c>
      <c r="B563">
        <v>44015</v>
      </c>
      <c r="C563" t="s">
        <v>781</v>
      </c>
      <c r="D563" s="24">
        <f>VLOOKUP(Pag_Inicio_Corr_mas_casos[[#This Row],[Corregimiento]],Hoja3!$A$2:$D$676,4,0)</f>
        <v>80816</v>
      </c>
      <c r="E563">
        <v>21</v>
      </c>
    </row>
    <row r="564" spans="1:5" x14ac:dyDescent="0.25">
      <c r="A564" s="22">
        <v>44015</v>
      </c>
      <c r="B564">
        <v>44015</v>
      </c>
      <c r="C564" t="s">
        <v>803</v>
      </c>
      <c r="D564" s="24">
        <f>VLOOKUP(Pag_Inicio_Corr_mas_casos[[#This Row],[Corregimiento]],Hoja3!$A$2:$D$676,4,0)</f>
        <v>80820</v>
      </c>
      <c r="E564">
        <v>21</v>
      </c>
    </row>
    <row r="565" spans="1:5" x14ac:dyDescent="0.25">
      <c r="A565" s="22">
        <v>44015</v>
      </c>
      <c r="B565">
        <v>44015</v>
      </c>
      <c r="C565" t="s">
        <v>778</v>
      </c>
      <c r="D565" s="24">
        <f>VLOOKUP(Pag_Inicio_Corr_mas_casos[[#This Row],[Corregimiento]],Hoja3!$A$2:$D$676,4,0)</f>
        <v>80821</v>
      </c>
      <c r="E565">
        <v>20</v>
      </c>
    </row>
    <row r="566" spans="1:5" x14ac:dyDescent="0.25">
      <c r="A566" s="22">
        <v>44015</v>
      </c>
      <c r="B566">
        <v>44015</v>
      </c>
      <c r="C566" t="s">
        <v>785</v>
      </c>
      <c r="D566" s="24">
        <f>VLOOKUP(Pag_Inicio_Corr_mas_casos[[#This Row],[Corregimiento]],Hoja3!$A$2:$D$676,4,0)</f>
        <v>81001</v>
      </c>
      <c r="E566">
        <v>19</v>
      </c>
    </row>
    <row r="567" spans="1:5" x14ac:dyDescent="0.25">
      <c r="A567" s="22">
        <v>44015</v>
      </c>
      <c r="B567">
        <v>44015</v>
      </c>
      <c r="C567" t="s">
        <v>774</v>
      </c>
      <c r="D567" s="24">
        <f>VLOOKUP(Pag_Inicio_Corr_mas_casos[[#This Row],[Corregimiento]],Hoja3!$A$2:$D$676,4,0)</f>
        <v>81002</v>
      </c>
      <c r="E567">
        <v>19</v>
      </c>
    </row>
    <row r="568" spans="1:5" x14ac:dyDescent="0.25">
      <c r="A568" s="22">
        <v>44015</v>
      </c>
      <c r="B568">
        <v>44015</v>
      </c>
      <c r="C568" t="s">
        <v>827</v>
      </c>
      <c r="D568" s="24">
        <f>VLOOKUP(Pag_Inicio_Corr_mas_casos[[#This Row],[Corregimiento]],Hoja3!$A$2:$D$676,4,0)</f>
        <v>30111</v>
      </c>
      <c r="E568">
        <v>19</v>
      </c>
    </row>
    <row r="569" spans="1:5" x14ac:dyDescent="0.25">
      <c r="A569" s="22">
        <v>44015</v>
      </c>
      <c r="B569">
        <v>44015</v>
      </c>
      <c r="C569" t="s">
        <v>788</v>
      </c>
      <c r="D569" s="24">
        <f>VLOOKUP(Pag_Inicio_Corr_mas_casos[[#This Row],[Corregimiento]],Hoja3!$A$2:$D$676,4,0)</f>
        <v>81006</v>
      </c>
      <c r="E569">
        <v>18</v>
      </c>
    </row>
    <row r="570" spans="1:5" x14ac:dyDescent="0.25">
      <c r="A570" s="22">
        <v>44015</v>
      </c>
      <c r="B570">
        <v>44015</v>
      </c>
      <c r="C570" t="s">
        <v>782</v>
      </c>
      <c r="D570" s="24">
        <f>VLOOKUP(Pag_Inicio_Corr_mas_casos[[#This Row],[Corregimiento]],Hoja3!$A$2:$D$676,4,0)</f>
        <v>80817</v>
      </c>
      <c r="E570">
        <v>18</v>
      </c>
    </row>
    <row r="571" spans="1:5" x14ac:dyDescent="0.25">
      <c r="A571" s="22">
        <v>44015</v>
      </c>
      <c r="B571">
        <v>44015</v>
      </c>
      <c r="C571" t="s">
        <v>789</v>
      </c>
      <c r="D571" s="24">
        <f>VLOOKUP(Pag_Inicio_Corr_mas_casos[[#This Row],[Corregimiento]],Hoja3!$A$2:$D$676,4,0)</f>
        <v>80812</v>
      </c>
      <c r="E571">
        <v>16</v>
      </c>
    </row>
    <row r="572" spans="1:5" x14ac:dyDescent="0.25">
      <c r="A572" s="22">
        <v>44015</v>
      </c>
      <c r="B572">
        <v>44015</v>
      </c>
      <c r="C572" t="s">
        <v>815</v>
      </c>
      <c r="D572" s="24">
        <f>VLOOKUP(Pag_Inicio_Corr_mas_casos[[#This Row],[Corregimiento]],Hoja3!$A$2:$D$676,4,0)</f>
        <v>40201</v>
      </c>
      <c r="E572">
        <v>15</v>
      </c>
    </row>
    <row r="573" spans="1:5" x14ac:dyDescent="0.25">
      <c r="A573" s="22">
        <v>44015</v>
      </c>
      <c r="B573">
        <v>44015</v>
      </c>
      <c r="C573" t="s">
        <v>792</v>
      </c>
      <c r="D573" s="24">
        <f>VLOOKUP(Pag_Inicio_Corr_mas_casos[[#This Row],[Corregimiento]],Hoja3!$A$2:$D$676,4,0)</f>
        <v>80806</v>
      </c>
      <c r="E573">
        <v>14</v>
      </c>
    </row>
    <row r="574" spans="1:5" x14ac:dyDescent="0.25">
      <c r="A574" s="22">
        <v>44015</v>
      </c>
      <c r="B574">
        <v>44015</v>
      </c>
      <c r="C574" t="s">
        <v>809</v>
      </c>
      <c r="D574" s="24">
        <f>VLOOKUP(Pag_Inicio_Corr_mas_casos[[#This Row],[Corregimiento]],Hoja3!$A$2:$D$676,4,0)</f>
        <v>80826</v>
      </c>
      <c r="E574">
        <v>14</v>
      </c>
    </row>
    <row r="575" spans="1:5" x14ac:dyDescent="0.25">
      <c r="A575" s="22">
        <v>44015</v>
      </c>
      <c r="B575">
        <v>44015</v>
      </c>
      <c r="C575" t="s">
        <v>784</v>
      </c>
      <c r="D575" s="24">
        <f>VLOOKUP(Pag_Inicio_Corr_mas_casos[[#This Row],[Corregimiento]],Hoja3!$A$2:$D$676,4,0)</f>
        <v>80823</v>
      </c>
      <c r="E575">
        <v>14</v>
      </c>
    </row>
    <row r="576" spans="1:5" x14ac:dyDescent="0.25">
      <c r="A576" s="22">
        <v>44015</v>
      </c>
      <c r="B576">
        <v>44015</v>
      </c>
      <c r="C576" t="s">
        <v>795</v>
      </c>
      <c r="D576" s="24">
        <f>VLOOKUP(Pag_Inicio_Corr_mas_casos[[#This Row],[Corregimiento]],Hoja3!$A$2:$D$676,4,0)</f>
        <v>30107</v>
      </c>
      <c r="E576">
        <v>13</v>
      </c>
    </row>
    <row r="577" spans="1:5" x14ac:dyDescent="0.25">
      <c r="A577" s="22">
        <v>44015</v>
      </c>
      <c r="B577">
        <v>44015</v>
      </c>
      <c r="C577" t="s">
        <v>777</v>
      </c>
      <c r="D577" s="24">
        <f>VLOOKUP(Pag_Inicio_Corr_mas_casos[[#This Row],[Corregimiento]],Hoja3!$A$2:$D$676,4,0)</f>
        <v>130102</v>
      </c>
      <c r="E577">
        <v>12</v>
      </c>
    </row>
    <row r="578" spans="1:5" x14ac:dyDescent="0.25">
      <c r="A578" s="22">
        <v>44015</v>
      </c>
      <c r="B578">
        <v>44015</v>
      </c>
      <c r="C578" t="s">
        <v>804</v>
      </c>
      <c r="D578" s="24">
        <f>VLOOKUP(Pag_Inicio_Corr_mas_casos[[#This Row],[Corregimiento]],Hoja3!$A$2:$D$676,4,0)</f>
        <v>80815</v>
      </c>
      <c r="E578">
        <v>11</v>
      </c>
    </row>
    <row r="579" spans="1:5" x14ac:dyDescent="0.25">
      <c r="A579" s="22">
        <v>44015</v>
      </c>
      <c r="B579">
        <v>44015</v>
      </c>
      <c r="C579" t="s">
        <v>808</v>
      </c>
      <c r="D579" s="24">
        <f>VLOOKUP(Pag_Inicio_Corr_mas_casos[[#This Row],[Corregimiento]],Hoja3!$A$2:$D$676,4,0)</f>
        <v>130708</v>
      </c>
      <c r="E579">
        <v>10</v>
      </c>
    </row>
    <row r="580" spans="1:5" x14ac:dyDescent="0.25">
      <c r="A580" s="22">
        <v>44015</v>
      </c>
      <c r="B580">
        <v>44015</v>
      </c>
      <c r="C580" t="s">
        <v>817</v>
      </c>
      <c r="D580" s="24">
        <f>VLOOKUP(Pag_Inicio_Corr_mas_casos[[#This Row],[Corregimiento]],Hoja3!$A$2:$D$676,4,0)</f>
        <v>130717</v>
      </c>
      <c r="E580">
        <v>10</v>
      </c>
    </row>
    <row r="581" spans="1:5" x14ac:dyDescent="0.25">
      <c r="A581" s="22">
        <v>44016</v>
      </c>
      <c r="B581">
        <v>44016</v>
      </c>
      <c r="C581" t="s">
        <v>773</v>
      </c>
      <c r="D581" s="24">
        <f>VLOOKUP(Pag_Inicio_Corr_mas_casos[[#This Row],[Corregimiento]],Hoja3!$A$2:$D$676,4,0)</f>
        <v>130101</v>
      </c>
      <c r="E581">
        <v>50</v>
      </c>
    </row>
    <row r="582" spans="1:5" x14ac:dyDescent="0.25">
      <c r="A582" s="22">
        <v>44016</v>
      </c>
      <c r="B582">
        <v>44016</v>
      </c>
      <c r="C582" t="s">
        <v>778</v>
      </c>
      <c r="D582" s="24">
        <f>VLOOKUP(Pag_Inicio_Corr_mas_casos[[#This Row],[Corregimiento]],Hoja3!$A$2:$D$676,4,0)</f>
        <v>80821</v>
      </c>
      <c r="E582">
        <v>45</v>
      </c>
    </row>
    <row r="583" spans="1:5" x14ac:dyDescent="0.25">
      <c r="A583" s="22">
        <v>44016</v>
      </c>
      <c r="B583">
        <v>44016</v>
      </c>
      <c r="C583" t="s">
        <v>785</v>
      </c>
      <c r="D583" s="24">
        <f>VLOOKUP(Pag_Inicio_Corr_mas_casos[[#This Row],[Corregimiento]],Hoja3!$A$2:$D$676,4,0)</f>
        <v>81001</v>
      </c>
      <c r="E583">
        <v>37</v>
      </c>
    </row>
    <row r="584" spans="1:5" x14ac:dyDescent="0.25">
      <c r="A584" s="22">
        <v>44016</v>
      </c>
      <c r="B584">
        <v>44016</v>
      </c>
      <c r="C584" t="s">
        <v>783</v>
      </c>
      <c r="D584" s="24">
        <f>VLOOKUP(Pag_Inicio_Corr_mas_casos[[#This Row],[Corregimiento]],Hoja3!$A$2:$D$676,4,0)</f>
        <v>80822</v>
      </c>
      <c r="E584">
        <v>34</v>
      </c>
    </row>
    <row r="585" spans="1:5" x14ac:dyDescent="0.25">
      <c r="A585" s="22">
        <v>44016</v>
      </c>
      <c r="B585">
        <v>44016</v>
      </c>
      <c r="C585" t="s">
        <v>781</v>
      </c>
      <c r="D585" s="24">
        <f>VLOOKUP(Pag_Inicio_Corr_mas_casos[[#This Row],[Corregimiento]],Hoja3!$A$2:$D$676,4,0)</f>
        <v>80816</v>
      </c>
      <c r="E585">
        <v>32</v>
      </c>
    </row>
    <row r="586" spans="1:5" x14ac:dyDescent="0.25">
      <c r="A586" s="22">
        <v>44016</v>
      </c>
      <c r="B586">
        <v>44016</v>
      </c>
      <c r="C586" t="s">
        <v>775</v>
      </c>
      <c r="D586" s="24">
        <f>VLOOKUP(Pag_Inicio_Corr_mas_casos[[#This Row],[Corregimiento]],Hoja3!$A$2:$D$676,4,0)</f>
        <v>130106</v>
      </c>
      <c r="E586">
        <v>31</v>
      </c>
    </row>
    <row r="587" spans="1:5" x14ac:dyDescent="0.25">
      <c r="A587" s="22">
        <v>44016</v>
      </c>
      <c r="B587">
        <v>44016</v>
      </c>
      <c r="C587" t="s">
        <v>827</v>
      </c>
      <c r="D587" s="24">
        <f>VLOOKUP(Pag_Inicio_Corr_mas_casos[[#This Row],[Corregimiento]],Hoja3!$A$2:$D$676,4,0)</f>
        <v>30111</v>
      </c>
      <c r="E587">
        <v>29</v>
      </c>
    </row>
    <row r="588" spans="1:5" x14ac:dyDescent="0.25">
      <c r="A588" s="22">
        <v>44016</v>
      </c>
      <c r="B588">
        <v>44016</v>
      </c>
      <c r="C588" t="s">
        <v>780</v>
      </c>
      <c r="D588" s="24">
        <f>VLOOKUP(Pag_Inicio_Corr_mas_casos[[#This Row],[Corregimiento]],Hoja3!$A$2:$D$676,4,0)</f>
        <v>81008</v>
      </c>
      <c r="E588">
        <v>27</v>
      </c>
    </row>
    <row r="589" spans="1:5" x14ac:dyDescent="0.25">
      <c r="A589" s="22">
        <v>44016</v>
      </c>
      <c r="B589">
        <v>44016</v>
      </c>
      <c r="C589" t="s">
        <v>774</v>
      </c>
      <c r="D589" s="24">
        <f>VLOOKUP(Pag_Inicio_Corr_mas_casos[[#This Row],[Corregimiento]],Hoja3!$A$2:$D$676,4,0)</f>
        <v>81002</v>
      </c>
      <c r="E589">
        <v>24</v>
      </c>
    </row>
    <row r="590" spans="1:5" x14ac:dyDescent="0.25">
      <c r="A590" s="22">
        <v>44016</v>
      </c>
      <c r="B590">
        <v>44016</v>
      </c>
      <c r="C590" t="s">
        <v>792</v>
      </c>
      <c r="D590" s="24">
        <f>VLOOKUP(Pag_Inicio_Corr_mas_casos[[#This Row],[Corregimiento]],Hoja3!$A$2:$D$676,4,0)</f>
        <v>80806</v>
      </c>
      <c r="E590">
        <v>19</v>
      </c>
    </row>
    <row r="591" spans="1:5" x14ac:dyDescent="0.25">
      <c r="A591" s="22">
        <v>44016</v>
      </c>
      <c r="B591">
        <v>44016</v>
      </c>
      <c r="C591" t="s">
        <v>808</v>
      </c>
      <c r="D591" s="24">
        <f>VLOOKUP(Pag_Inicio_Corr_mas_casos[[#This Row],[Corregimiento]],Hoja3!$A$2:$D$676,4,0)</f>
        <v>130708</v>
      </c>
      <c r="E591">
        <v>17</v>
      </c>
    </row>
    <row r="592" spans="1:5" x14ac:dyDescent="0.25">
      <c r="A592" s="22">
        <v>44016</v>
      </c>
      <c r="B592">
        <v>44016</v>
      </c>
      <c r="C592" t="s">
        <v>804</v>
      </c>
      <c r="D592" s="24">
        <f>VLOOKUP(Pag_Inicio_Corr_mas_casos[[#This Row],[Corregimiento]],Hoja3!$A$2:$D$676,4,0)</f>
        <v>80815</v>
      </c>
      <c r="E592">
        <v>15</v>
      </c>
    </row>
    <row r="593" spans="1:5" x14ac:dyDescent="0.25">
      <c r="A593" s="22">
        <v>44016</v>
      </c>
      <c r="B593">
        <v>44016</v>
      </c>
      <c r="C593" t="s">
        <v>803</v>
      </c>
      <c r="D593" s="24">
        <f>VLOOKUP(Pag_Inicio_Corr_mas_casos[[#This Row],[Corregimiento]],Hoja3!$A$2:$D$676,4,0)</f>
        <v>80820</v>
      </c>
      <c r="E593">
        <v>14</v>
      </c>
    </row>
    <row r="594" spans="1:5" x14ac:dyDescent="0.25">
      <c r="A594" s="22">
        <v>44016</v>
      </c>
      <c r="B594">
        <v>44016</v>
      </c>
      <c r="C594" t="s">
        <v>794</v>
      </c>
      <c r="D594" s="24">
        <f>VLOOKUP(Pag_Inicio_Corr_mas_casos[[#This Row],[Corregimiento]],Hoja3!$A$2:$D$676,4,0)</f>
        <v>80810</v>
      </c>
      <c r="E594">
        <v>14</v>
      </c>
    </row>
    <row r="595" spans="1:5" x14ac:dyDescent="0.25">
      <c r="A595" s="22">
        <v>44016</v>
      </c>
      <c r="B595">
        <v>44016</v>
      </c>
      <c r="C595" t="s">
        <v>786</v>
      </c>
      <c r="D595" s="24">
        <f>VLOOKUP(Pag_Inicio_Corr_mas_casos[[#This Row],[Corregimiento]],Hoja3!$A$2:$D$676,4,0)</f>
        <v>80819</v>
      </c>
      <c r="E595">
        <v>14</v>
      </c>
    </row>
    <row r="596" spans="1:5" x14ac:dyDescent="0.25">
      <c r="A596" s="22">
        <v>44016</v>
      </c>
      <c r="B596">
        <v>44016</v>
      </c>
      <c r="C596" t="s">
        <v>787</v>
      </c>
      <c r="D596" s="24">
        <f>VLOOKUP(Pag_Inicio_Corr_mas_casos[[#This Row],[Corregimiento]],Hoja3!$A$2:$D$676,4,0)</f>
        <v>130107</v>
      </c>
      <c r="E596">
        <v>13</v>
      </c>
    </row>
    <row r="597" spans="1:5" x14ac:dyDescent="0.25">
      <c r="A597" s="22">
        <v>44016</v>
      </c>
      <c r="B597">
        <v>44016</v>
      </c>
      <c r="C597" t="s">
        <v>782</v>
      </c>
      <c r="D597" s="24">
        <f>VLOOKUP(Pag_Inicio_Corr_mas_casos[[#This Row],[Corregimiento]],Hoja3!$A$2:$D$676,4,0)</f>
        <v>80817</v>
      </c>
      <c r="E597">
        <v>13</v>
      </c>
    </row>
    <row r="598" spans="1:5" x14ac:dyDescent="0.25">
      <c r="A598" s="22">
        <v>44016</v>
      </c>
      <c r="B598">
        <v>44016</v>
      </c>
      <c r="C598" t="s">
        <v>815</v>
      </c>
      <c r="D598" s="24">
        <f>VLOOKUP(Pag_Inicio_Corr_mas_casos[[#This Row],[Corregimiento]],Hoja3!$A$2:$D$676,4,0)</f>
        <v>40201</v>
      </c>
      <c r="E598">
        <v>13</v>
      </c>
    </row>
    <row r="599" spans="1:5" x14ac:dyDescent="0.25">
      <c r="A599" s="22">
        <v>44016</v>
      </c>
      <c r="B599">
        <v>44016</v>
      </c>
      <c r="C599" t="s">
        <v>788</v>
      </c>
      <c r="D599" s="24">
        <f>VLOOKUP(Pag_Inicio_Corr_mas_casos[[#This Row],[Corregimiento]],Hoja3!$A$2:$D$676,4,0)</f>
        <v>81006</v>
      </c>
      <c r="E599">
        <v>12</v>
      </c>
    </row>
    <row r="600" spans="1:5" x14ac:dyDescent="0.25">
      <c r="A600" s="22">
        <v>44016</v>
      </c>
      <c r="B600">
        <v>44016</v>
      </c>
      <c r="C600" t="s">
        <v>854</v>
      </c>
      <c r="D600" s="24">
        <f>VLOOKUP(Pag_Inicio_Corr_mas_casos[[#This Row],[Corregimiento]],Hoja3!$A$2:$D$676,4,0)</f>
        <v>10206</v>
      </c>
      <c r="E600">
        <v>12</v>
      </c>
    </row>
    <row r="601" spans="1:5" x14ac:dyDescent="0.25">
      <c r="A601" s="22">
        <v>44016</v>
      </c>
      <c r="B601">
        <v>44016</v>
      </c>
      <c r="C601" t="s">
        <v>799</v>
      </c>
      <c r="D601" s="24">
        <f>VLOOKUP(Pag_Inicio_Corr_mas_casos[[#This Row],[Corregimiento]],Hoja3!$A$2:$D$676,4,0)</f>
        <v>80813</v>
      </c>
      <c r="E601">
        <v>12</v>
      </c>
    </row>
    <row r="602" spans="1:5" x14ac:dyDescent="0.25">
      <c r="A602" s="22">
        <v>44016</v>
      </c>
      <c r="B602">
        <v>44016</v>
      </c>
      <c r="C602" t="s">
        <v>843</v>
      </c>
      <c r="D602" s="24">
        <f>VLOOKUP(Pag_Inicio_Corr_mas_casos[[#This Row],[Corregimiento]],Hoja3!$A$2:$D$676,4,0)</f>
        <v>40503</v>
      </c>
      <c r="E602">
        <v>11</v>
      </c>
    </row>
    <row r="603" spans="1:5" x14ac:dyDescent="0.25">
      <c r="A603" s="22">
        <v>44016</v>
      </c>
      <c r="B603">
        <v>44016</v>
      </c>
      <c r="C603" t="s">
        <v>809</v>
      </c>
      <c r="D603" s="24">
        <f>VLOOKUP(Pag_Inicio_Corr_mas_casos[[#This Row],[Corregimiento]],Hoja3!$A$2:$D$676,4,0)</f>
        <v>80826</v>
      </c>
      <c r="E603">
        <v>11</v>
      </c>
    </row>
    <row r="604" spans="1:5" x14ac:dyDescent="0.25">
      <c r="A604" s="22">
        <v>44016</v>
      </c>
      <c r="B604">
        <v>44016</v>
      </c>
      <c r="C604" t="s">
        <v>784</v>
      </c>
      <c r="D604" s="24">
        <f>VLOOKUP(Pag_Inicio_Corr_mas_casos[[#This Row],[Corregimiento]],Hoja3!$A$2:$D$676,4,0)</f>
        <v>80823</v>
      </c>
      <c r="E604">
        <v>11</v>
      </c>
    </row>
    <row r="605" spans="1:5" x14ac:dyDescent="0.25">
      <c r="A605" s="22">
        <v>44016</v>
      </c>
      <c r="B605">
        <v>44016</v>
      </c>
      <c r="C605" t="s">
        <v>802</v>
      </c>
      <c r="D605" s="24">
        <f>VLOOKUP(Pag_Inicio_Corr_mas_casos[[#This Row],[Corregimiento]],Hoja3!$A$2:$D$676,4,0)</f>
        <v>80808</v>
      </c>
      <c r="E605">
        <v>11</v>
      </c>
    </row>
    <row r="606" spans="1:5" x14ac:dyDescent="0.25">
      <c r="A606" s="22">
        <v>44016</v>
      </c>
      <c r="B606">
        <v>44016</v>
      </c>
      <c r="C606" t="s">
        <v>819</v>
      </c>
      <c r="D606" s="24">
        <f>VLOOKUP(Pag_Inicio_Corr_mas_casos[[#This Row],[Corregimiento]],Hoja3!$A$2:$D$676,4,0)</f>
        <v>81009</v>
      </c>
      <c r="E606">
        <v>11</v>
      </c>
    </row>
    <row r="607" spans="1:5" x14ac:dyDescent="0.25">
      <c r="A607" s="22">
        <v>44016</v>
      </c>
      <c r="B607">
        <v>44016</v>
      </c>
      <c r="C607" t="s">
        <v>779</v>
      </c>
      <c r="D607" s="24">
        <f>VLOOKUP(Pag_Inicio_Corr_mas_casos[[#This Row],[Corregimiento]],Hoja3!$A$2:$D$676,4,0)</f>
        <v>81007</v>
      </c>
      <c r="E607">
        <v>10</v>
      </c>
    </row>
    <row r="608" spans="1:5" x14ac:dyDescent="0.25">
      <c r="A608" s="22">
        <v>44016</v>
      </c>
      <c r="B608">
        <v>44016</v>
      </c>
      <c r="C608" t="s">
        <v>791</v>
      </c>
      <c r="D608" s="24">
        <f>VLOOKUP(Pag_Inicio_Corr_mas_casos[[#This Row],[Corregimiento]],Hoja3!$A$2:$D$676,4,0)</f>
        <v>40601</v>
      </c>
      <c r="E608">
        <v>10</v>
      </c>
    </row>
    <row r="609" spans="1:5" x14ac:dyDescent="0.25">
      <c r="A609" s="22">
        <v>44016</v>
      </c>
      <c r="B609">
        <v>44016</v>
      </c>
      <c r="C609" t="s">
        <v>814</v>
      </c>
      <c r="D609" s="24">
        <f>VLOOKUP(Pag_Inicio_Corr_mas_casos[[#This Row],[Corregimiento]],Hoja3!$A$2:$D$676,4,0)</f>
        <v>80809</v>
      </c>
      <c r="E609">
        <v>10</v>
      </c>
    </row>
    <row r="610" spans="1:5" x14ac:dyDescent="0.25">
      <c r="A610" s="22">
        <v>44016</v>
      </c>
      <c r="B610">
        <v>44016</v>
      </c>
      <c r="C610" t="s">
        <v>829</v>
      </c>
      <c r="D610" s="24">
        <f>VLOOKUP(Pag_Inicio_Corr_mas_casos[[#This Row],[Corregimiento]],Hoja3!$A$2:$D$676,4,0)</f>
        <v>91001</v>
      </c>
      <c r="E610">
        <v>10</v>
      </c>
    </row>
    <row r="611" spans="1:5" x14ac:dyDescent="0.25">
      <c r="A611" s="22">
        <v>44017</v>
      </c>
      <c r="B611">
        <v>44017</v>
      </c>
      <c r="C611" t="s">
        <v>782</v>
      </c>
      <c r="D611" s="24">
        <f>VLOOKUP(Pag_Inicio_Corr_mas_casos[[#This Row],[Corregimiento]],Hoja3!$A$2:$D$676,4,0)</f>
        <v>80817</v>
      </c>
      <c r="E611">
        <v>49</v>
      </c>
    </row>
    <row r="612" spans="1:5" x14ac:dyDescent="0.25">
      <c r="A612" s="22">
        <v>44017</v>
      </c>
      <c r="B612">
        <v>44017</v>
      </c>
      <c r="C612" t="s">
        <v>774</v>
      </c>
      <c r="D612" s="24">
        <f>VLOOKUP(Pag_Inicio_Corr_mas_casos[[#This Row],[Corregimiento]],Hoja3!$A$2:$D$676,4,0)</f>
        <v>81002</v>
      </c>
      <c r="E612">
        <v>41</v>
      </c>
    </row>
    <row r="613" spans="1:5" x14ac:dyDescent="0.25">
      <c r="A613" s="22">
        <v>44017</v>
      </c>
      <c r="B613">
        <v>44017</v>
      </c>
      <c r="C613" t="s">
        <v>775</v>
      </c>
      <c r="D613" s="24">
        <f>VLOOKUP(Pag_Inicio_Corr_mas_casos[[#This Row],[Corregimiento]],Hoja3!$A$2:$D$676,4,0)</f>
        <v>130106</v>
      </c>
      <c r="E613">
        <v>40</v>
      </c>
    </row>
    <row r="614" spans="1:5" x14ac:dyDescent="0.25">
      <c r="A614" s="22">
        <v>44017</v>
      </c>
      <c r="B614">
        <v>44017</v>
      </c>
      <c r="C614" t="s">
        <v>799</v>
      </c>
      <c r="D614" s="24">
        <f>VLOOKUP(Pag_Inicio_Corr_mas_casos[[#This Row],[Corregimiento]],Hoja3!$A$2:$D$676,4,0)</f>
        <v>80813</v>
      </c>
      <c r="E614">
        <v>39</v>
      </c>
    </row>
    <row r="615" spans="1:5" x14ac:dyDescent="0.25">
      <c r="A615" s="22">
        <v>44017</v>
      </c>
      <c r="B615">
        <v>44017</v>
      </c>
      <c r="C615" t="s">
        <v>779</v>
      </c>
      <c r="D615" s="24">
        <f>VLOOKUP(Pag_Inicio_Corr_mas_casos[[#This Row],[Corregimiento]],Hoja3!$A$2:$D$676,4,0)</f>
        <v>81007</v>
      </c>
      <c r="E615">
        <v>37</v>
      </c>
    </row>
    <row r="616" spans="1:5" x14ac:dyDescent="0.25">
      <c r="A616" s="22">
        <v>44017</v>
      </c>
      <c r="B616">
        <v>44017</v>
      </c>
      <c r="C616" t="s">
        <v>786</v>
      </c>
      <c r="D616" s="24">
        <f>VLOOKUP(Pag_Inicio_Corr_mas_casos[[#This Row],[Corregimiento]],Hoja3!$A$2:$D$676,4,0)</f>
        <v>80819</v>
      </c>
      <c r="E616">
        <v>37</v>
      </c>
    </row>
    <row r="617" spans="1:5" x14ac:dyDescent="0.25">
      <c r="A617" s="22">
        <v>44017</v>
      </c>
      <c r="B617">
        <v>44017</v>
      </c>
      <c r="C617" t="s">
        <v>795</v>
      </c>
      <c r="D617" s="24">
        <f>VLOOKUP(Pag_Inicio_Corr_mas_casos[[#This Row],[Corregimiento]],Hoja3!$A$2:$D$676,4,0)</f>
        <v>30107</v>
      </c>
      <c r="E617">
        <v>35</v>
      </c>
    </row>
    <row r="618" spans="1:5" x14ac:dyDescent="0.25">
      <c r="A618" s="22">
        <v>44017</v>
      </c>
      <c r="B618">
        <v>44017</v>
      </c>
      <c r="C618" t="s">
        <v>783</v>
      </c>
      <c r="D618" s="24">
        <f>VLOOKUP(Pag_Inicio_Corr_mas_casos[[#This Row],[Corregimiento]],Hoja3!$A$2:$D$676,4,0)</f>
        <v>80822</v>
      </c>
      <c r="E618">
        <v>33</v>
      </c>
    </row>
    <row r="619" spans="1:5" x14ac:dyDescent="0.25">
      <c r="A619" s="22">
        <v>44017</v>
      </c>
      <c r="B619">
        <v>44017</v>
      </c>
      <c r="C619" t="s">
        <v>788</v>
      </c>
      <c r="D619" s="24">
        <f>VLOOKUP(Pag_Inicio_Corr_mas_casos[[#This Row],[Corregimiento]],Hoja3!$A$2:$D$676,4,0)</f>
        <v>81006</v>
      </c>
      <c r="E619">
        <v>33</v>
      </c>
    </row>
    <row r="620" spans="1:5" x14ac:dyDescent="0.25">
      <c r="A620" s="22">
        <v>44017</v>
      </c>
      <c r="B620">
        <v>44017</v>
      </c>
      <c r="C620" t="s">
        <v>778</v>
      </c>
      <c r="D620" s="24">
        <f>VLOOKUP(Pag_Inicio_Corr_mas_casos[[#This Row],[Corregimiento]],Hoja3!$A$2:$D$676,4,0)</f>
        <v>80821</v>
      </c>
      <c r="E620">
        <v>30</v>
      </c>
    </row>
    <row r="621" spans="1:5" x14ac:dyDescent="0.25">
      <c r="A621" s="22">
        <v>44017</v>
      </c>
      <c r="B621">
        <v>44017</v>
      </c>
      <c r="C621" t="s">
        <v>789</v>
      </c>
      <c r="D621" s="24">
        <f>VLOOKUP(Pag_Inicio_Corr_mas_casos[[#This Row],[Corregimiento]],Hoja3!$A$2:$D$676,4,0)</f>
        <v>80812</v>
      </c>
      <c r="E621">
        <v>30</v>
      </c>
    </row>
    <row r="622" spans="1:5" x14ac:dyDescent="0.25">
      <c r="A622" s="22">
        <v>44017</v>
      </c>
      <c r="B622">
        <v>44017</v>
      </c>
      <c r="C622" t="s">
        <v>803</v>
      </c>
      <c r="D622" s="24">
        <f>VLOOKUP(Pag_Inicio_Corr_mas_casos[[#This Row],[Corregimiento]],Hoja3!$A$2:$D$676,4,0)</f>
        <v>80820</v>
      </c>
      <c r="E622">
        <v>27</v>
      </c>
    </row>
    <row r="623" spans="1:5" x14ac:dyDescent="0.25">
      <c r="A623" s="22">
        <v>44017</v>
      </c>
      <c r="B623">
        <v>44017</v>
      </c>
      <c r="C623" t="s">
        <v>827</v>
      </c>
      <c r="D623" s="24">
        <f>VLOOKUP(Pag_Inicio_Corr_mas_casos[[#This Row],[Corregimiento]],Hoja3!$A$2:$D$676,4,0)</f>
        <v>30111</v>
      </c>
      <c r="E623">
        <v>26</v>
      </c>
    </row>
    <row r="624" spans="1:5" x14ac:dyDescent="0.25">
      <c r="A624" s="22">
        <v>44017</v>
      </c>
      <c r="B624">
        <v>44017</v>
      </c>
      <c r="C624" t="s">
        <v>773</v>
      </c>
      <c r="D624" s="24">
        <f>VLOOKUP(Pag_Inicio_Corr_mas_casos[[#This Row],[Corregimiento]],Hoja3!$A$2:$D$676,4,0)</f>
        <v>130101</v>
      </c>
      <c r="E624">
        <v>24</v>
      </c>
    </row>
    <row r="625" spans="1:5" x14ac:dyDescent="0.25">
      <c r="A625" s="22">
        <v>44017</v>
      </c>
      <c r="B625">
        <v>44017</v>
      </c>
      <c r="C625" t="s">
        <v>804</v>
      </c>
      <c r="D625" s="24">
        <f>VLOOKUP(Pag_Inicio_Corr_mas_casos[[#This Row],[Corregimiento]],Hoja3!$A$2:$D$676,4,0)</f>
        <v>80815</v>
      </c>
      <c r="E625">
        <v>24</v>
      </c>
    </row>
    <row r="626" spans="1:5" x14ac:dyDescent="0.25">
      <c r="A626" s="22">
        <v>44017</v>
      </c>
      <c r="B626">
        <v>44017</v>
      </c>
      <c r="C626" t="s">
        <v>780</v>
      </c>
      <c r="D626" s="24">
        <f>VLOOKUP(Pag_Inicio_Corr_mas_casos[[#This Row],[Corregimiento]],Hoja3!$A$2:$D$676,4,0)</f>
        <v>81008</v>
      </c>
      <c r="E626">
        <v>24</v>
      </c>
    </row>
    <row r="627" spans="1:5" x14ac:dyDescent="0.25">
      <c r="A627" s="22">
        <v>44017</v>
      </c>
      <c r="B627">
        <v>44017</v>
      </c>
      <c r="C627" t="s">
        <v>785</v>
      </c>
      <c r="D627" s="24">
        <f>VLOOKUP(Pag_Inicio_Corr_mas_casos[[#This Row],[Corregimiento]],Hoja3!$A$2:$D$676,4,0)</f>
        <v>81001</v>
      </c>
      <c r="E627">
        <v>21</v>
      </c>
    </row>
    <row r="628" spans="1:5" x14ac:dyDescent="0.25">
      <c r="A628" s="22">
        <v>44017</v>
      </c>
      <c r="B628">
        <v>44017</v>
      </c>
      <c r="C628" t="s">
        <v>787</v>
      </c>
      <c r="D628" s="24">
        <f>VLOOKUP(Pag_Inicio_Corr_mas_casos[[#This Row],[Corregimiento]],Hoja3!$A$2:$D$676,4,0)</f>
        <v>130107</v>
      </c>
      <c r="E628">
        <v>21</v>
      </c>
    </row>
    <row r="629" spans="1:5" x14ac:dyDescent="0.25">
      <c r="A629" s="22">
        <v>44017</v>
      </c>
      <c r="B629">
        <v>44017</v>
      </c>
      <c r="C629" t="s">
        <v>781</v>
      </c>
      <c r="D629" s="24">
        <f>VLOOKUP(Pag_Inicio_Corr_mas_casos[[#This Row],[Corregimiento]],Hoja3!$A$2:$D$676,4,0)</f>
        <v>80816</v>
      </c>
      <c r="E629">
        <v>21</v>
      </c>
    </row>
    <row r="630" spans="1:5" x14ac:dyDescent="0.25">
      <c r="A630" s="22">
        <v>44017</v>
      </c>
      <c r="B630">
        <v>44017</v>
      </c>
      <c r="C630" t="s">
        <v>823</v>
      </c>
      <c r="D630" s="24">
        <f>VLOOKUP(Pag_Inicio_Corr_mas_casos[[#This Row],[Corregimiento]],Hoja3!$A$2:$D$676,4,0)</f>
        <v>80508</v>
      </c>
      <c r="E630">
        <v>20</v>
      </c>
    </row>
    <row r="631" spans="1:5" x14ac:dyDescent="0.25">
      <c r="A631" s="22">
        <v>44017</v>
      </c>
      <c r="B631">
        <v>44017</v>
      </c>
      <c r="C631" t="s">
        <v>820</v>
      </c>
      <c r="D631" s="24">
        <f>VLOOKUP(Pag_Inicio_Corr_mas_casos[[#This Row],[Corregimiento]],Hoja3!$A$2:$D$676,4,0)</f>
        <v>30104</v>
      </c>
      <c r="E631">
        <v>17</v>
      </c>
    </row>
    <row r="632" spans="1:5" x14ac:dyDescent="0.25">
      <c r="A632" s="22">
        <v>44017</v>
      </c>
      <c r="B632">
        <v>44017</v>
      </c>
      <c r="C632" t="s">
        <v>791</v>
      </c>
      <c r="D632" s="24">
        <f>VLOOKUP(Pag_Inicio_Corr_mas_casos[[#This Row],[Corregimiento]],Hoja3!$A$2:$D$676,4,0)</f>
        <v>40601</v>
      </c>
      <c r="E632">
        <v>16</v>
      </c>
    </row>
    <row r="633" spans="1:5" x14ac:dyDescent="0.25">
      <c r="A633" s="22">
        <v>44017</v>
      </c>
      <c r="B633">
        <v>44017</v>
      </c>
      <c r="C633" t="s">
        <v>794</v>
      </c>
      <c r="D633" s="24">
        <f>VLOOKUP(Pag_Inicio_Corr_mas_casos[[#This Row],[Corregimiento]],Hoja3!$A$2:$D$676,4,0)</f>
        <v>80810</v>
      </c>
      <c r="E633">
        <v>16</v>
      </c>
    </row>
    <row r="634" spans="1:5" x14ac:dyDescent="0.25">
      <c r="A634" s="22">
        <v>44017</v>
      </c>
      <c r="B634">
        <v>44017</v>
      </c>
      <c r="C634" t="s">
        <v>819</v>
      </c>
      <c r="D634" s="24">
        <f>VLOOKUP(Pag_Inicio_Corr_mas_casos[[#This Row],[Corregimiento]],Hoja3!$A$2:$D$676,4,0)</f>
        <v>81009</v>
      </c>
      <c r="E634">
        <v>16</v>
      </c>
    </row>
    <row r="635" spans="1:5" x14ac:dyDescent="0.25">
      <c r="A635" s="22">
        <v>44017</v>
      </c>
      <c r="B635">
        <v>44017</v>
      </c>
      <c r="C635" t="s">
        <v>808</v>
      </c>
      <c r="D635" s="24">
        <f>VLOOKUP(Pag_Inicio_Corr_mas_casos[[#This Row],[Corregimiento]],Hoja3!$A$2:$D$676,4,0)</f>
        <v>130708</v>
      </c>
      <c r="E635">
        <v>15</v>
      </c>
    </row>
    <row r="636" spans="1:5" x14ac:dyDescent="0.25">
      <c r="A636" s="22">
        <v>44017</v>
      </c>
      <c r="B636">
        <v>44017</v>
      </c>
      <c r="C636" t="s">
        <v>796</v>
      </c>
      <c r="D636" s="24">
        <f>VLOOKUP(Pag_Inicio_Corr_mas_casos[[#This Row],[Corregimiento]],Hoja3!$A$2:$D$676,4,0)</f>
        <v>30113</v>
      </c>
      <c r="E636">
        <v>15</v>
      </c>
    </row>
    <row r="637" spans="1:5" x14ac:dyDescent="0.25">
      <c r="A637" s="22">
        <v>44017</v>
      </c>
      <c r="B637">
        <v>44017</v>
      </c>
      <c r="C637" t="s">
        <v>836</v>
      </c>
      <c r="D637" s="24">
        <f>VLOOKUP(Pag_Inicio_Corr_mas_casos[[#This Row],[Corregimiento]],Hoja3!$A$2:$D$676,4,0)</f>
        <v>130716</v>
      </c>
      <c r="E637">
        <v>14</v>
      </c>
    </row>
    <row r="638" spans="1:5" x14ac:dyDescent="0.25">
      <c r="A638" s="22">
        <v>44017</v>
      </c>
      <c r="B638">
        <v>44017</v>
      </c>
      <c r="C638" t="s">
        <v>812</v>
      </c>
      <c r="D638" s="24">
        <f>VLOOKUP(Pag_Inicio_Corr_mas_casos[[#This Row],[Corregimiento]],Hoja3!$A$2:$D$676,4,0)</f>
        <v>130105</v>
      </c>
      <c r="E638">
        <v>14</v>
      </c>
    </row>
    <row r="639" spans="1:5" x14ac:dyDescent="0.25">
      <c r="A639" s="22">
        <v>44017</v>
      </c>
      <c r="B639">
        <v>44017</v>
      </c>
      <c r="C639" t="s">
        <v>801</v>
      </c>
      <c r="D639" s="24">
        <f>VLOOKUP(Pag_Inicio_Corr_mas_casos[[#This Row],[Corregimiento]],Hoja3!$A$2:$D$676,4,0)</f>
        <v>80501</v>
      </c>
      <c r="E639">
        <v>13</v>
      </c>
    </row>
    <row r="640" spans="1:5" x14ac:dyDescent="0.25">
      <c r="A640" s="22">
        <v>44017</v>
      </c>
      <c r="B640">
        <v>44017</v>
      </c>
      <c r="C640" t="s">
        <v>777</v>
      </c>
      <c r="D640" s="24">
        <f>VLOOKUP(Pag_Inicio_Corr_mas_casos[[#This Row],[Corregimiento]],Hoja3!$A$2:$D$676,4,0)</f>
        <v>130102</v>
      </c>
      <c r="E640">
        <v>13</v>
      </c>
    </row>
    <row r="641" spans="1:5" x14ac:dyDescent="0.25">
      <c r="A641" s="22">
        <v>44017</v>
      </c>
      <c r="B641">
        <v>44017</v>
      </c>
      <c r="C641" t="s">
        <v>814</v>
      </c>
      <c r="D641" s="24">
        <f>VLOOKUP(Pag_Inicio_Corr_mas_casos[[#This Row],[Corregimiento]],Hoja3!$A$2:$D$676,4,0)</f>
        <v>80809</v>
      </c>
      <c r="E641">
        <v>13</v>
      </c>
    </row>
    <row r="642" spans="1:5" x14ac:dyDescent="0.25">
      <c r="A642" s="22">
        <v>44017</v>
      </c>
      <c r="B642">
        <v>44017</v>
      </c>
      <c r="C642" t="s">
        <v>793</v>
      </c>
      <c r="D642" s="24">
        <f>VLOOKUP(Pag_Inicio_Corr_mas_casos[[#This Row],[Corregimiento]],Hoja3!$A$2:$D$676,4,0)</f>
        <v>130108</v>
      </c>
      <c r="E642">
        <v>12</v>
      </c>
    </row>
    <row r="643" spans="1:5" x14ac:dyDescent="0.25">
      <c r="A643" s="22">
        <v>44017</v>
      </c>
      <c r="B643">
        <v>44017</v>
      </c>
      <c r="C643" t="s">
        <v>776</v>
      </c>
      <c r="D643" s="24">
        <f>VLOOKUP(Pag_Inicio_Corr_mas_casos[[#This Row],[Corregimiento]],Hoja3!$A$2:$D$676,4,0)</f>
        <v>80802</v>
      </c>
      <c r="E643">
        <v>12</v>
      </c>
    </row>
    <row r="644" spans="1:5" x14ac:dyDescent="0.25">
      <c r="A644" s="22">
        <v>44017</v>
      </c>
      <c r="B644">
        <v>44017</v>
      </c>
      <c r="C644" t="s">
        <v>784</v>
      </c>
      <c r="D644" s="24">
        <f>VLOOKUP(Pag_Inicio_Corr_mas_casos[[#This Row],[Corregimiento]],Hoja3!$A$2:$D$676,4,0)</f>
        <v>80823</v>
      </c>
      <c r="E644">
        <v>12</v>
      </c>
    </row>
    <row r="645" spans="1:5" x14ac:dyDescent="0.25">
      <c r="A645" s="22">
        <v>44017</v>
      </c>
      <c r="B645">
        <v>44017</v>
      </c>
      <c r="C645" t="s">
        <v>855</v>
      </c>
      <c r="D645" s="24">
        <f>VLOOKUP(Pag_Inicio_Corr_mas_casos[[#This Row],[Corregimiento]],Hoja3!$A$2:$D$676,4,0)</f>
        <v>30101</v>
      </c>
      <c r="E645">
        <v>11</v>
      </c>
    </row>
    <row r="646" spans="1:5" x14ac:dyDescent="0.25">
      <c r="A646" s="22">
        <v>44017</v>
      </c>
      <c r="B646">
        <v>44017</v>
      </c>
      <c r="C646" t="s">
        <v>809</v>
      </c>
      <c r="D646" s="24">
        <f>VLOOKUP(Pag_Inicio_Corr_mas_casos[[#This Row],[Corregimiento]],Hoja3!$A$2:$D$676,4,0)</f>
        <v>80826</v>
      </c>
      <c r="E646">
        <v>11</v>
      </c>
    </row>
    <row r="647" spans="1:5" x14ac:dyDescent="0.25">
      <c r="A647" s="22">
        <v>44017</v>
      </c>
      <c r="B647">
        <v>44017</v>
      </c>
      <c r="C647" t="s">
        <v>817</v>
      </c>
      <c r="D647" s="24">
        <f>VLOOKUP(Pag_Inicio_Corr_mas_casos[[#This Row],[Corregimiento]],Hoja3!$A$2:$D$676,4,0)</f>
        <v>130717</v>
      </c>
      <c r="E647">
        <v>11</v>
      </c>
    </row>
    <row r="648" spans="1:5" x14ac:dyDescent="0.25">
      <c r="A648" s="22">
        <v>44017</v>
      </c>
      <c r="B648">
        <v>44017</v>
      </c>
      <c r="C648" t="s">
        <v>825</v>
      </c>
      <c r="D648" s="24">
        <f>VLOOKUP(Pag_Inicio_Corr_mas_casos[[#This Row],[Corregimiento]],Hoja3!$A$2:$D$676,4,0)</f>
        <v>80814</v>
      </c>
      <c r="E648">
        <v>10</v>
      </c>
    </row>
    <row r="649" spans="1:5" x14ac:dyDescent="0.25">
      <c r="A649" s="22">
        <v>44017</v>
      </c>
      <c r="B649">
        <v>44017</v>
      </c>
      <c r="C649" t="s">
        <v>822</v>
      </c>
      <c r="D649" s="24">
        <f>VLOOKUP(Pag_Inicio_Corr_mas_casos[[#This Row],[Corregimiento]],Hoja3!$A$2:$D$676,4,0)</f>
        <v>80804</v>
      </c>
      <c r="E649">
        <v>10</v>
      </c>
    </row>
    <row r="650" spans="1:5" x14ac:dyDescent="0.25">
      <c r="A650" s="22">
        <v>44017</v>
      </c>
      <c r="B650">
        <v>44017</v>
      </c>
      <c r="C650" t="s">
        <v>851</v>
      </c>
      <c r="D650" s="24">
        <f>VLOOKUP(Pag_Inicio_Corr_mas_casos[[#This Row],[Corregimiento]],Hoja3!$A$2:$D$676,4,0)</f>
        <v>120301</v>
      </c>
      <c r="E650">
        <v>10</v>
      </c>
    </row>
    <row r="651" spans="1:5" x14ac:dyDescent="0.25">
      <c r="A651" s="22">
        <v>44018</v>
      </c>
      <c r="B651">
        <v>44018</v>
      </c>
      <c r="C651" t="s">
        <v>797</v>
      </c>
      <c r="D651" s="24">
        <f>VLOOKUP(Pag_Inicio_Corr_mas_casos[[#This Row],[Corregimiento]],Hoja3!$A$2:$D$676,4,0)</f>
        <v>10201</v>
      </c>
      <c r="E651">
        <v>52</v>
      </c>
    </row>
    <row r="652" spans="1:5" x14ac:dyDescent="0.25">
      <c r="A652" s="22">
        <v>44018</v>
      </c>
      <c r="B652">
        <v>44018</v>
      </c>
      <c r="C652" t="s">
        <v>786</v>
      </c>
      <c r="D652" s="24">
        <f>VLOOKUP(Pag_Inicio_Corr_mas_casos[[#This Row],[Corregimiento]],Hoja3!$A$2:$D$676,4,0)</f>
        <v>80819</v>
      </c>
      <c r="E652">
        <v>49</v>
      </c>
    </row>
    <row r="653" spans="1:5" x14ac:dyDescent="0.25">
      <c r="A653" s="22">
        <v>44018</v>
      </c>
      <c r="B653">
        <v>44018</v>
      </c>
      <c r="C653" t="s">
        <v>778</v>
      </c>
      <c r="D653" s="24">
        <f>VLOOKUP(Pag_Inicio_Corr_mas_casos[[#This Row],[Corregimiento]],Hoja3!$A$2:$D$676,4,0)</f>
        <v>80821</v>
      </c>
      <c r="E653">
        <v>39</v>
      </c>
    </row>
    <row r="654" spans="1:5" x14ac:dyDescent="0.25">
      <c r="A654" s="22">
        <v>44018</v>
      </c>
      <c r="B654">
        <v>44018</v>
      </c>
      <c r="C654" t="s">
        <v>773</v>
      </c>
      <c r="D654" s="24">
        <f>VLOOKUP(Pag_Inicio_Corr_mas_casos[[#This Row],[Corregimiento]],Hoja3!$A$2:$D$676,4,0)</f>
        <v>130101</v>
      </c>
      <c r="E654">
        <v>39</v>
      </c>
    </row>
    <row r="655" spans="1:5" x14ac:dyDescent="0.25">
      <c r="A655" s="22">
        <v>44018</v>
      </c>
      <c r="B655">
        <v>44018</v>
      </c>
      <c r="C655" t="s">
        <v>801</v>
      </c>
      <c r="D655" s="24">
        <f>VLOOKUP(Pag_Inicio_Corr_mas_casos[[#This Row],[Corregimiento]],Hoja3!$A$2:$D$676,4,0)</f>
        <v>80501</v>
      </c>
      <c r="E655">
        <v>39</v>
      </c>
    </row>
    <row r="656" spans="1:5" x14ac:dyDescent="0.25">
      <c r="A656" s="22">
        <v>44018</v>
      </c>
      <c r="B656">
        <v>44018</v>
      </c>
      <c r="C656" t="s">
        <v>783</v>
      </c>
      <c r="D656" s="24">
        <f>VLOOKUP(Pag_Inicio_Corr_mas_casos[[#This Row],[Corregimiento]],Hoja3!$A$2:$D$676,4,0)</f>
        <v>80822</v>
      </c>
      <c r="E656">
        <v>37</v>
      </c>
    </row>
    <row r="657" spans="1:5" x14ac:dyDescent="0.25">
      <c r="A657" s="22">
        <v>44018</v>
      </c>
      <c r="B657">
        <v>44018</v>
      </c>
      <c r="C657" t="s">
        <v>775</v>
      </c>
      <c r="D657" s="24">
        <f>VLOOKUP(Pag_Inicio_Corr_mas_casos[[#This Row],[Corregimiento]],Hoja3!$A$2:$D$676,4,0)</f>
        <v>130106</v>
      </c>
      <c r="E657">
        <v>33</v>
      </c>
    </row>
    <row r="658" spans="1:5" x14ac:dyDescent="0.25">
      <c r="A658" s="22">
        <v>44018</v>
      </c>
      <c r="B658">
        <v>44018</v>
      </c>
      <c r="C658" t="s">
        <v>774</v>
      </c>
      <c r="D658" s="24">
        <f>VLOOKUP(Pag_Inicio_Corr_mas_casos[[#This Row],[Corregimiento]],Hoja3!$A$2:$D$676,4,0)</f>
        <v>81002</v>
      </c>
      <c r="E658">
        <v>31</v>
      </c>
    </row>
    <row r="659" spans="1:5" x14ac:dyDescent="0.25">
      <c r="A659" s="22">
        <v>44018</v>
      </c>
      <c r="B659">
        <v>44018</v>
      </c>
      <c r="C659" t="s">
        <v>784</v>
      </c>
      <c r="D659" s="24">
        <f>VLOOKUP(Pag_Inicio_Corr_mas_casos[[#This Row],[Corregimiento]],Hoja3!$A$2:$D$676,4,0)</f>
        <v>80823</v>
      </c>
      <c r="E659">
        <v>28</v>
      </c>
    </row>
    <row r="660" spans="1:5" x14ac:dyDescent="0.25">
      <c r="A660" s="22">
        <v>44018</v>
      </c>
      <c r="B660">
        <v>44018</v>
      </c>
      <c r="C660" t="s">
        <v>795</v>
      </c>
      <c r="D660" s="24">
        <f>VLOOKUP(Pag_Inicio_Corr_mas_casos[[#This Row],[Corregimiento]],Hoja3!$A$2:$D$676,4,0)</f>
        <v>30107</v>
      </c>
      <c r="E660">
        <v>25</v>
      </c>
    </row>
    <row r="661" spans="1:5" x14ac:dyDescent="0.25">
      <c r="A661" s="22">
        <v>44018</v>
      </c>
      <c r="B661">
        <v>44018</v>
      </c>
      <c r="C661" t="s">
        <v>782</v>
      </c>
      <c r="D661" s="24">
        <f>VLOOKUP(Pag_Inicio_Corr_mas_casos[[#This Row],[Corregimiento]],Hoja3!$A$2:$D$676,4,0)</f>
        <v>80817</v>
      </c>
      <c r="E661">
        <v>36</v>
      </c>
    </row>
    <row r="662" spans="1:5" x14ac:dyDescent="0.25">
      <c r="A662" s="22">
        <v>44018</v>
      </c>
      <c r="B662">
        <v>44018</v>
      </c>
      <c r="C662" t="s">
        <v>785</v>
      </c>
      <c r="D662" s="24">
        <f>VLOOKUP(Pag_Inicio_Corr_mas_casos[[#This Row],[Corregimiento]],Hoja3!$A$2:$D$676,4,0)</f>
        <v>81001</v>
      </c>
      <c r="E662">
        <v>23</v>
      </c>
    </row>
    <row r="663" spans="1:5" x14ac:dyDescent="0.25">
      <c r="A663" s="22">
        <v>44018</v>
      </c>
      <c r="B663">
        <v>44018</v>
      </c>
      <c r="C663" t="s">
        <v>789</v>
      </c>
      <c r="D663" s="24">
        <f>VLOOKUP(Pag_Inicio_Corr_mas_casos[[#This Row],[Corregimiento]],Hoja3!$A$2:$D$676,4,0)</f>
        <v>80812</v>
      </c>
      <c r="E663">
        <v>23</v>
      </c>
    </row>
    <row r="664" spans="1:5" x14ac:dyDescent="0.25">
      <c r="A664" s="22">
        <v>44018</v>
      </c>
      <c r="B664">
        <v>44018</v>
      </c>
      <c r="C664" t="s">
        <v>827</v>
      </c>
      <c r="D664" s="24">
        <f>VLOOKUP(Pag_Inicio_Corr_mas_casos[[#This Row],[Corregimiento]],Hoja3!$A$2:$D$676,4,0)</f>
        <v>30111</v>
      </c>
      <c r="E664">
        <v>23</v>
      </c>
    </row>
    <row r="665" spans="1:5" x14ac:dyDescent="0.25">
      <c r="A665" s="22">
        <v>44018</v>
      </c>
      <c r="B665">
        <v>44018</v>
      </c>
      <c r="C665" t="s">
        <v>781</v>
      </c>
      <c r="D665" s="24">
        <f>VLOOKUP(Pag_Inicio_Corr_mas_casos[[#This Row],[Corregimiento]],Hoja3!$A$2:$D$676,4,0)</f>
        <v>80816</v>
      </c>
      <c r="E665">
        <v>22</v>
      </c>
    </row>
    <row r="666" spans="1:5" x14ac:dyDescent="0.25">
      <c r="A666" s="22">
        <v>44018</v>
      </c>
      <c r="B666">
        <v>44018</v>
      </c>
      <c r="C666" t="s">
        <v>779</v>
      </c>
      <c r="D666" s="24">
        <f>VLOOKUP(Pag_Inicio_Corr_mas_casos[[#This Row],[Corregimiento]],Hoja3!$A$2:$D$676,4,0)</f>
        <v>81007</v>
      </c>
      <c r="E666">
        <v>21</v>
      </c>
    </row>
    <row r="667" spans="1:5" x14ac:dyDescent="0.25">
      <c r="A667" s="22">
        <v>44018</v>
      </c>
      <c r="B667">
        <v>44018</v>
      </c>
      <c r="C667" t="s">
        <v>780</v>
      </c>
      <c r="D667" s="24">
        <f>VLOOKUP(Pag_Inicio_Corr_mas_casos[[#This Row],[Corregimiento]],Hoja3!$A$2:$D$676,4,0)</f>
        <v>81008</v>
      </c>
      <c r="E667">
        <v>21</v>
      </c>
    </row>
    <row r="668" spans="1:5" x14ac:dyDescent="0.25">
      <c r="A668" s="22">
        <v>44018</v>
      </c>
      <c r="B668">
        <v>44018</v>
      </c>
      <c r="C668" t="s">
        <v>799</v>
      </c>
      <c r="D668" s="24">
        <f>VLOOKUP(Pag_Inicio_Corr_mas_casos[[#This Row],[Corregimiento]],Hoja3!$A$2:$D$676,4,0)</f>
        <v>80813</v>
      </c>
      <c r="E668">
        <v>21</v>
      </c>
    </row>
    <row r="669" spans="1:5" x14ac:dyDescent="0.25">
      <c r="A669" s="22">
        <v>44018</v>
      </c>
      <c r="B669">
        <v>44018</v>
      </c>
      <c r="C669" t="s">
        <v>808</v>
      </c>
      <c r="D669" s="24">
        <f>VLOOKUP(Pag_Inicio_Corr_mas_casos[[#This Row],[Corregimiento]],Hoja3!$A$2:$D$676,4,0)</f>
        <v>130708</v>
      </c>
      <c r="E669">
        <v>20</v>
      </c>
    </row>
    <row r="670" spans="1:5" x14ac:dyDescent="0.25">
      <c r="A670" s="22">
        <v>44018</v>
      </c>
      <c r="B670">
        <v>44018</v>
      </c>
      <c r="C670" t="s">
        <v>804</v>
      </c>
      <c r="D670" s="24">
        <f>VLOOKUP(Pag_Inicio_Corr_mas_casos[[#This Row],[Corregimiento]],Hoja3!$A$2:$D$676,4,0)</f>
        <v>80815</v>
      </c>
      <c r="E670">
        <v>19</v>
      </c>
    </row>
    <row r="671" spans="1:5" x14ac:dyDescent="0.25">
      <c r="A671" s="22">
        <v>44018</v>
      </c>
      <c r="B671">
        <v>44018</v>
      </c>
      <c r="C671" t="s">
        <v>816</v>
      </c>
      <c r="D671" s="24">
        <f>VLOOKUP(Pag_Inicio_Corr_mas_casos[[#This Row],[Corregimiento]],Hoja3!$A$2:$D$676,4,0)</f>
        <v>80805</v>
      </c>
      <c r="E671">
        <v>19</v>
      </c>
    </row>
    <row r="672" spans="1:5" x14ac:dyDescent="0.25">
      <c r="A672" s="22">
        <v>44018</v>
      </c>
      <c r="B672">
        <v>44018</v>
      </c>
      <c r="C672" t="s">
        <v>788</v>
      </c>
      <c r="D672" s="24">
        <f>VLOOKUP(Pag_Inicio_Corr_mas_casos[[#This Row],[Corregimiento]],Hoja3!$A$2:$D$676,4,0)</f>
        <v>81006</v>
      </c>
      <c r="E672">
        <v>18</v>
      </c>
    </row>
    <row r="673" spans="1:5" x14ac:dyDescent="0.25">
      <c r="A673" s="22">
        <v>44018</v>
      </c>
      <c r="B673">
        <v>44018</v>
      </c>
      <c r="C673" t="s">
        <v>803</v>
      </c>
      <c r="D673" s="24">
        <f>VLOOKUP(Pag_Inicio_Corr_mas_casos[[#This Row],[Corregimiento]],Hoja3!$A$2:$D$676,4,0)</f>
        <v>80820</v>
      </c>
      <c r="E673">
        <v>17</v>
      </c>
    </row>
    <row r="674" spans="1:5" x14ac:dyDescent="0.25">
      <c r="A674" s="22">
        <v>44018</v>
      </c>
      <c r="B674">
        <v>44018</v>
      </c>
      <c r="C674" t="s">
        <v>790</v>
      </c>
      <c r="D674" s="24">
        <f>VLOOKUP(Pag_Inicio_Corr_mas_casos[[#This Row],[Corregimiento]],Hoja3!$A$2:$D$676,4,0)</f>
        <v>130702</v>
      </c>
      <c r="E674">
        <v>16</v>
      </c>
    </row>
    <row r="675" spans="1:5" x14ac:dyDescent="0.25">
      <c r="A675" s="22">
        <v>44018</v>
      </c>
      <c r="B675">
        <v>44018</v>
      </c>
      <c r="C675" t="s">
        <v>791</v>
      </c>
      <c r="D675" s="24">
        <f>VLOOKUP(Pag_Inicio_Corr_mas_casos[[#This Row],[Corregimiento]],Hoja3!$A$2:$D$676,4,0)</f>
        <v>40601</v>
      </c>
      <c r="E675">
        <v>16</v>
      </c>
    </row>
    <row r="676" spans="1:5" x14ac:dyDescent="0.25">
      <c r="A676" s="22">
        <v>44018</v>
      </c>
      <c r="B676">
        <v>44018</v>
      </c>
      <c r="C676" t="s">
        <v>776</v>
      </c>
      <c r="D676" s="24">
        <f>VLOOKUP(Pag_Inicio_Corr_mas_casos[[#This Row],[Corregimiento]],Hoja3!$A$2:$D$676,4,0)</f>
        <v>80802</v>
      </c>
      <c r="E676">
        <v>16</v>
      </c>
    </row>
    <row r="677" spans="1:5" x14ac:dyDescent="0.25">
      <c r="A677" s="22">
        <v>44018</v>
      </c>
      <c r="B677">
        <v>44018</v>
      </c>
      <c r="C677" t="s">
        <v>765</v>
      </c>
      <c r="D677" s="24">
        <f>VLOOKUP(Pag_Inicio_Corr_mas_casos[[#This Row],[Corregimiento]],Hoja3!$A$2:$D$676,4,0)</f>
        <v>130709</v>
      </c>
      <c r="E677">
        <v>16</v>
      </c>
    </row>
    <row r="678" spans="1:5" x14ac:dyDescent="0.25">
      <c r="A678" s="22">
        <v>44018</v>
      </c>
      <c r="B678">
        <v>44018</v>
      </c>
      <c r="C678" t="s">
        <v>777</v>
      </c>
      <c r="D678" s="24">
        <f>VLOOKUP(Pag_Inicio_Corr_mas_casos[[#This Row],[Corregimiento]],Hoja3!$A$2:$D$676,4,0)</f>
        <v>130102</v>
      </c>
      <c r="E678">
        <v>16</v>
      </c>
    </row>
    <row r="679" spans="1:5" x14ac:dyDescent="0.25">
      <c r="A679" s="22">
        <v>44018</v>
      </c>
      <c r="B679">
        <v>44018</v>
      </c>
      <c r="C679" t="s">
        <v>796</v>
      </c>
      <c r="D679" s="24">
        <f>VLOOKUP(Pag_Inicio_Corr_mas_casos[[#This Row],[Corregimiento]],Hoja3!$A$2:$D$676,4,0)</f>
        <v>30113</v>
      </c>
      <c r="E679">
        <v>16</v>
      </c>
    </row>
    <row r="680" spans="1:5" x14ac:dyDescent="0.25">
      <c r="A680" s="22">
        <v>44018</v>
      </c>
      <c r="B680">
        <v>44018</v>
      </c>
      <c r="C680" t="s">
        <v>787</v>
      </c>
      <c r="D680" s="24">
        <f>VLOOKUP(Pag_Inicio_Corr_mas_casos[[#This Row],[Corregimiento]],Hoja3!$A$2:$D$676,4,0)</f>
        <v>130107</v>
      </c>
      <c r="E680">
        <v>15</v>
      </c>
    </row>
    <row r="681" spans="1:5" x14ac:dyDescent="0.25">
      <c r="A681" s="22">
        <v>44018</v>
      </c>
      <c r="B681">
        <v>44018</v>
      </c>
      <c r="C681" t="s">
        <v>835</v>
      </c>
      <c r="D681" s="24">
        <f>VLOOKUP(Pag_Inicio_Corr_mas_casos[[#This Row],[Corregimiento]],Hoja3!$A$2:$D$676,4,0)</f>
        <v>81005</v>
      </c>
      <c r="E681">
        <v>15</v>
      </c>
    </row>
    <row r="682" spans="1:5" x14ac:dyDescent="0.25">
      <c r="A682" s="22">
        <v>44018</v>
      </c>
      <c r="B682">
        <v>44018</v>
      </c>
      <c r="C682" t="s">
        <v>815</v>
      </c>
      <c r="D682" s="24">
        <f>VLOOKUP(Pag_Inicio_Corr_mas_casos[[#This Row],[Corregimiento]],Hoja3!$A$2:$D$676,4,0)</f>
        <v>40201</v>
      </c>
      <c r="E682">
        <v>13</v>
      </c>
    </row>
    <row r="683" spans="1:5" x14ac:dyDescent="0.25">
      <c r="A683" s="22">
        <v>44018</v>
      </c>
      <c r="B683">
        <v>44018</v>
      </c>
      <c r="C683" t="s">
        <v>856</v>
      </c>
      <c r="D683" s="24">
        <f>VLOOKUP(Pag_Inicio_Corr_mas_casos[[#This Row],[Corregimiento]],Hoja3!$A$2:$D$676,4,0)</f>
        <v>30103</v>
      </c>
      <c r="E683">
        <v>13</v>
      </c>
    </row>
    <row r="684" spans="1:5" x14ac:dyDescent="0.25">
      <c r="A684" s="22">
        <v>44018</v>
      </c>
      <c r="B684">
        <v>44018</v>
      </c>
      <c r="C684" t="s">
        <v>809</v>
      </c>
      <c r="D684" s="24">
        <f>VLOOKUP(Pag_Inicio_Corr_mas_casos[[#This Row],[Corregimiento]],Hoja3!$A$2:$D$676,4,0)</f>
        <v>80826</v>
      </c>
      <c r="E684">
        <v>13</v>
      </c>
    </row>
    <row r="685" spans="1:5" x14ac:dyDescent="0.25">
      <c r="A685" s="22">
        <v>44018</v>
      </c>
      <c r="B685">
        <v>44018</v>
      </c>
      <c r="C685" t="s">
        <v>818</v>
      </c>
      <c r="D685" s="24">
        <f>VLOOKUP(Pag_Inicio_Corr_mas_casos[[#This Row],[Corregimiento]],Hoja3!$A$2:$D$676,4,0)</f>
        <v>81003</v>
      </c>
      <c r="E685">
        <v>13</v>
      </c>
    </row>
    <row r="686" spans="1:5" x14ac:dyDescent="0.25">
      <c r="A686" s="22">
        <v>44018</v>
      </c>
      <c r="B686">
        <v>44018</v>
      </c>
      <c r="C686" t="s">
        <v>794</v>
      </c>
      <c r="D686" s="24">
        <f>VLOOKUP(Pag_Inicio_Corr_mas_casos[[#This Row],[Corregimiento]],Hoja3!$A$2:$D$676,4,0)</f>
        <v>80810</v>
      </c>
      <c r="E686">
        <v>12</v>
      </c>
    </row>
    <row r="687" spans="1:5" x14ac:dyDescent="0.25">
      <c r="A687" s="22">
        <v>44018</v>
      </c>
      <c r="B687">
        <v>44018</v>
      </c>
      <c r="C687" t="s">
        <v>817</v>
      </c>
      <c r="D687" s="24">
        <f>VLOOKUP(Pag_Inicio_Corr_mas_casos[[#This Row],[Corregimiento]],Hoja3!$A$2:$D$676,4,0)</f>
        <v>130717</v>
      </c>
      <c r="E687">
        <v>12</v>
      </c>
    </row>
    <row r="688" spans="1:5" x14ac:dyDescent="0.25">
      <c r="A688" s="22">
        <v>44018</v>
      </c>
      <c r="B688">
        <v>44018</v>
      </c>
      <c r="C688" t="s">
        <v>836</v>
      </c>
      <c r="D688" s="24">
        <f>VLOOKUP(Pag_Inicio_Corr_mas_casos[[#This Row],[Corregimiento]],Hoja3!$A$2:$D$676,4,0)</f>
        <v>130716</v>
      </c>
      <c r="E688">
        <v>11</v>
      </c>
    </row>
    <row r="689" spans="1:5" x14ac:dyDescent="0.25">
      <c r="A689" s="22">
        <v>44018</v>
      </c>
      <c r="B689">
        <v>44018</v>
      </c>
      <c r="C689" t="s">
        <v>829</v>
      </c>
      <c r="D689" s="24">
        <f>VLOOKUP(Pag_Inicio_Corr_mas_casos[[#This Row],[Corregimiento]],Hoja3!$A$2:$D$676,4,0)</f>
        <v>91001</v>
      </c>
      <c r="E689">
        <v>11</v>
      </c>
    </row>
    <row r="690" spans="1:5" x14ac:dyDescent="0.25">
      <c r="A690" s="22">
        <v>44018</v>
      </c>
      <c r="B690">
        <v>44018</v>
      </c>
      <c r="C690" t="s">
        <v>820</v>
      </c>
      <c r="D690" s="24">
        <f>VLOOKUP(Pag_Inicio_Corr_mas_casos[[#This Row],[Corregimiento]],Hoja3!$A$2:$D$676,4,0)</f>
        <v>30104</v>
      </c>
      <c r="E690">
        <v>10</v>
      </c>
    </row>
    <row r="691" spans="1:5" x14ac:dyDescent="0.25">
      <c r="A691" s="22">
        <v>44018</v>
      </c>
      <c r="B691">
        <v>44018</v>
      </c>
      <c r="C691" t="s">
        <v>793</v>
      </c>
      <c r="D691" s="24">
        <f>VLOOKUP(Pag_Inicio_Corr_mas_casos[[#This Row],[Corregimiento]],Hoja3!$A$2:$D$676,4,0)</f>
        <v>130108</v>
      </c>
      <c r="E691">
        <v>10</v>
      </c>
    </row>
    <row r="692" spans="1:5" x14ac:dyDescent="0.25">
      <c r="A692" s="22">
        <v>44018</v>
      </c>
      <c r="B692">
        <v>44018</v>
      </c>
      <c r="C692" t="s">
        <v>806</v>
      </c>
      <c r="D692" s="24">
        <f>VLOOKUP(Pag_Inicio_Corr_mas_casos[[#This Row],[Corregimiento]],Hoja3!$A$2:$D$676,4,0)</f>
        <v>80811</v>
      </c>
      <c r="E692">
        <v>10</v>
      </c>
    </row>
    <row r="693" spans="1:5" x14ac:dyDescent="0.25">
      <c r="A693" s="22">
        <v>44018</v>
      </c>
      <c r="B693">
        <v>44018</v>
      </c>
      <c r="C693" t="s">
        <v>814</v>
      </c>
      <c r="D693" s="24">
        <f>VLOOKUP(Pag_Inicio_Corr_mas_casos[[#This Row],[Corregimiento]],Hoja3!$A$2:$D$676,4,0)</f>
        <v>80809</v>
      </c>
      <c r="E693">
        <v>10</v>
      </c>
    </row>
    <row r="694" spans="1:5" x14ac:dyDescent="0.25">
      <c r="A694" s="22">
        <v>44019</v>
      </c>
      <c r="B694">
        <v>44019</v>
      </c>
      <c r="C694" t="s">
        <v>773</v>
      </c>
      <c r="D694" s="24">
        <f>VLOOKUP(Pag_Inicio_Corr_mas_casos[[#This Row],[Corregimiento]],Hoja3!$A$2:$D$676,4,0)</f>
        <v>130101</v>
      </c>
      <c r="E694">
        <v>53</v>
      </c>
    </row>
    <row r="695" spans="1:5" x14ac:dyDescent="0.25">
      <c r="A695" s="22">
        <v>44019</v>
      </c>
      <c r="B695">
        <v>44019</v>
      </c>
      <c r="C695" t="s">
        <v>786</v>
      </c>
      <c r="D695" s="24">
        <f>VLOOKUP(Pag_Inicio_Corr_mas_casos[[#This Row],[Corregimiento]],Hoja3!$A$2:$D$676,4,0)</f>
        <v>80819</v>
      </c>
      <c r="E695">
        <v>52</v>
      </c>
    </row>
    <row r="696" spans="1:5" x14ac:dyDescent="0.25">
      <c r="A696" s="22">
        <v>44019</v>
      </c>
      <c r="B696">
        <v>44019</v>
      </c>
      <c r="C696" t="s">
        <v>799</v>
      </c>
      <c r="D696" s="24">
        <f>VLOOKUP(Pag_Inicio_Corr_mas_casos[[#This Row],[Corregimiento]],Hoja3!$A$2:$D$676,4,0)</f>
        <v>80813</v>
      </c>
      <c r="E696">
        <v>44</v>
      </c>
    </row>
    <row r="697" spans="1:5" x14ac:dyDescent="0.25">
      <c r="A697" s="22">
        <v>44019</v>
      </c>
      <c r="B697">
        <v>44019</v>
      </c>
      <c r="C697" t="s">
        <v>809</v>
      </c>
      <c r="D697" s="24">
        <f>VLOOKUP(Pag_Inicio_Corr_mas_casos[[#This Row],[Corregimiento]],Hoja3!$A$2:$D$676,4,0)</f>
        <v>80826</v>
      </c>
      <c r="E697">
        <v>29</v>
      </c>
    </row>
    <row r="698" spans="1:5" x14ac:dyDescent="0.25">
      <c r="A698" s="22">
        <v>44019</v>
      </c>
      <c r="B698">
        <v>44019</v>
      </c>
      <c r="C698" t="s">
        <v>782</v>
      </c>
      <c r="D698" s="24">
        <f>VLOOKUP(Pag_Inicio_Corr_mas_casos[[#This Row],[Corregimiento]],Hoja3!$A$2:$D$676,4,0)</f>
        <v>80817</v>
      </c>
      <c r="E698">
        <v>29</v>
      </c>
    </row>
    <row r="699" spans="1:5" x14ac:dyDescent="0.25">
      <c r="A699" s="22">
        <v>44019</v>
      </c>
      <c r="B699">
        <v>44019</v>
      </c>
      <c r="C699" t="s">
        <v>789</v>
      </c>
      <c r="D699" s="24">
        <f>VLOOKUP(Pag_Inicio_Corr_mas_casos[[#This Row],[Corregimiento]],Hoja3!$A$2:$D$676,4,0)</f>
        <v>80812</v>
      </c>
      <c r="E699">
        <v>29</v>
      </c>
    </row>
    <row r="700" spans="1:5" x14ac:dyDescent="0.25">
      <c r="A700" s="22">
        <v>44019</v>
      </c>
      <c r="B700">
        <v>44019</v>
      </c>
      <c r="C700" t="s">
        <v>778</v>
      </c>
      <c r="D700" s="24">
        <f>VLOOKUP(Pag_Inicio_Corr_mas_casos[[#This Row],[Corregimiento]],Hoja3!$A$2:$D$676,4,0)</f>
        <v>80821</v>
      </c>
      <c r="E700">
        <v>25</v>
      </c>
    </row>
    <row r="701" spans="1:5" x14ac:dyDescent="0.25">
      <c r="A701" s="22">
        <v>44019</v>
      </c>
      <c r="B701">
        <v>44019</v>
      </c>
      <c r="C701" t="s">
        <v>803</v>
      </c>
      <c r="D701" s="24">
        <f>VLOOKUP(Pag_Inicio_Corr_mas_casos[[#This Row],[Corregimiento]],Hoja3!$A$2:$D$676,4,0)</f>
        <v>80820</v>
      </c>
      <c r="E701">
        <v>24</v>
      </c>
    </row>
    <row r="702" spans="1:5" x14ac:dyDescent="0.25">
      <c r="A702" s="22">
        <v>44019</v>
      </c>
      <c r="B702">
        <v>44019</v>
      </c>
      <c r="C702" t="s">
        <v>794</v>
      </c>
      <c r="D702" s="24">
        <f>VLOOKUP(Pag_Inicio_Corr_mas_casos[[#This Row],[Corregimiento]],Hoja3!$A$2:$D$676,4,0)</f>
        <v>80810</v>
      </c>
      <c r="E702">
        <v>23</v>
      </c>
    </row>
    <row r="703" spans="1:5" x14ac:dyDescent="0.25">
      <c r="A703" s="22">
        <v>44019</v>
      </c>
      <c r="B703">
        <v>44019</v>
      </c>
      <c r="C703" t="s">
        <v>779</v>
      </c>
      <c r="D703" s="24">
        <f>VLOOKUP(Pag_Inicio_Corr_mas_casos[[#This Row],[Corregimiento]],Hoja3!$A$2:$D$676,4,0)</f>
        <v>81007</v>
      </c>
      <c r="E703">
        <v>22</v>
      </c>
    </row>
    <row r="704" spans="1:5" x14ac:dyDescent="0.25">
      <c r="A704" s="22">
        <v>44019</v>
      </c>
      <c r="B704">
        <v>44019</v>
      </c>
      <c r="C704" t="s">
        <v>831</v>
      </c>
      <c r="D704" s="24">
        <f>VLOOKUP(Pag_Inicio_Corr_mas_casos[[#This Row],[Corregimiento]],Hoja3!$A$2:$D$676,4,0)</f>
        <v>99999</v>
      </c>
      <c r="E704">
        <v>22</v>
      </c>
    </row>
    <row r="705" spans="1:5" x14ac:dyDescent="0.25">
      <c r="A705" s="22">
        <v>44019</v>
      </c>
      <c r="B705">
        <v>44019</v>
      </c>
      <c r="C705" t="s">
        <v>827</v>
      </c>
      <c r="D705" s="24">
        <f>VLOOKUP(Pag_Inicio_Corr_mas_casos[[#This Row],[Corregimiento]],Hoja3!$A$2:$D$676,4,0)</f>
        <v>30111</v>
      </c>
      <c r="E705">
        <v>19</v>
      </c>
    </row>
    <row r="706" spans="1:5" x14ac:dyDescent="0.25">
      <c r="A706" s="22">
        <v>44019</v>
      </c>
      <c r="B706">
        <v>44019</v>
      </c>
      <c r="C706" t="s">
        <v>814</v>
      </c>
      <c r="D706" s="24">
        <f>VLOOKUP(Pag_Inicio_Corr_mas_casos[[#This Row],[Corregimiento]],Hoja3!$A$2:$D$676,4,0)</f>
        <v>80809</v>
      </c>
      <c r="E706">
        <v>18</v>
      </c>
    </row>
    <row r="707" spans="1:5" x14ac:dyDescent="0.25">
      <c r="A707" s="22">
        <v>44019</v>
      </c>
      <c r="B707">
        <v>44019</v>
      </c>
      <c r="C707" t="s">
        <v>783</v>
      </c>
      <c r="D707" s="24">
        <f>VLOOKUP(Pag_Inicio_Corr_mas_casos[[#This Row],[Corregimiento]],Hoja3!$A$2:$D$676,4,0)</f>
        <v>80822</v>
      </c>
      <c r="E707">
        <v>17</v>
      </c>
    </row>
    <row r="708" spans="1:5" x14ac:dyDescent="0.25">
      <c r="A708" s="22">
        <v>44019</v>
      </c>
      <c r="B708">
        <v>44019</v>
      </c>
      <c r="C708" t="s">
        <v>785</v>
      </c>
      <c r="D708" s="24">
        <f>VLOOKUP(Pag_Inicio_Corr_mas_casos[[#This Row],[Corregimiento]],Hoja3!$A$2:$D$676,4,0)</f>
        <v>81001</v>
      </c>
      <c r="E708">
        <v>17</v>
      </c>
    </row>
    <row r="709" spans="1:5" x14ac:dyDescent="0.25">
      <c r="A709" s="22">
        <v>44019</v>
      </c>
      <c r="B709">
        <v>44019</v>
      </c>
      <c r="C709" t="s">
        <v>774</v>
      </c>
      <c r="D709" s="24">
        <f>VLOOKUP(Pag_Inicio_Corr_mas_casos[[#This Row],[Corregimiento]],Hoja3!$A$2:$D$676,4,0)</f>
        <v>81002</v>
      </c>
      <c r="E709">
        <v>17</v>
      </c>
    </row>
    <row r="710" spans="1:5" x14ac:dyDescent="0.25">
      <c r="A710" s="22">
        <v>44019</v>
      </c>
      <c r="B710">
        <v>44019</v>
      </c>
      <c r="C710" t="s">
        <v>780</v>
      </c>
      <c r="D710" s="24">
        <f>VLOOKUP(Pag_Inicio_Corr_mas_casos[[#This Row],[Corregimiento]],Hoja3!$A$2:$D$676,4,0)</f>
        <v>81008</v>
      </c>
      <c r="E710">
        <v>17</v>
      </c>
    </row>
    <row r="711" spans="1:5" x14ac:dyDescent="0.25">
      <c r="A711" s="22">
        <v>44019</v>
      </c>
      <c r="B711">
        <v>44019</v>
      </c>
      <c r="C711" t="s">
        <v>781</v>
      </c>
      <c r="D711" s="24">
        <f>VLOOKUP(Pag_Inicio_Corr_mas_casos[[#This Row],[Corregimiento]],Hoja3!$A$2:$D$676,4,0)</f>
        <v>80816</v>
      </c>
      <c r="E711">
        <v>16</v>
      </c>
    </row>
    <row r="712" spans="1:5" x14ac:dyDescent="0.25">
      <c r="A712" s="22">
        <v>44019</v>
      </c>
      <c r="B712">
        <v>44019</v>
      </c>
      <c r="C712" t="s">
        <v>792</v>
      </c>
      <c r="D712" s="24">
        <f>VLOOKUP(Pag_Inicio_Corr_mas_casos[[#This Row],[Corregimiento]],Hoja3!$A$2:$D$676,4,0)</f>
        <v>80806</v>
      </c>
      <c r="E712">
        <v>15</v>
      </c>
    </row>
    <row r="713" spans="1:5" x14ac:dyDescent="0.25">
      <c r="A713" s="22">
        <v>44019</v>
      </c>
      <c r="B713">
        <v>44019</v>
      </c>
      <c r="C713" t="s">
        <v>802</v>
      </c>
      <c r="D713" s="24">
        <f>VLOOKUP(Pag_Inicio_Corr_mas_casos[[#This Row],[Corregimiento]],Hoja3!$A$2:$D$676,4,0)</f>
        <v>80808</v>
      </c>
      <c r="E713">
        <v>14</v>
      </c>
    </row>
    <row r="714" spans="1:5" x14ac:dyDescent="0.25">
      <c r="A714" s="22">
        <v>44019</v>
      </c>
      <c r="B714">
        <v>44019</v>
      </c>
      <c r="C714" t="s">
        <v>787</v>
      </c>
      <c r="D714" s="24">
        <f>VLOOKUP(Pag_Inicio_Corr_mas_casos[[#This Row],[Corregimiento]],Hoja3!$A$2:$D$676,4,0)</f>
        <v>130107</v>
      </c>
      <c r="E714">
        <v>13</v>
      </c>
    </row>
    <row r="715" spans="1:5" x14ac:dyDescent="0.25">
      <c r="A715" s="22">
        <v>44019</v>
      </c>
      <c r="B715">
        <v>44019</v>
      </c>
      <c r="C715" t="s">
        <v>784</v>
      </c>
      <c r="D715" s="24">
        <f>VLOOKUP(Pag_Inicio_Corr_mas_casos[[#This Row],[Corregimiento]],Hoja3!$A$2:$D$676,4,0)</f>
        <v>80823</v>
      </c>
      <c r="E715">
        <v>13</v>
      </c>
    </row>
    <row r="716" spans="1:5" x14ac:dyDescent="0.25">
      <c r="A716" s="22">
        <v>44019</v>
      </c>
      <c r="B716">
        <v>44019</v>
      </c>
      <c r="C716" t="s">
        <v>819</v>
      </c>
      <c r="D716" s="24">
        <f>VLOOKUP(Pag_Inicio_Corr_mas_casos[[#This Row],[Corregimiento]],Hoja3!$A$2:$D$676,4,0)</f>
        <v>81009</v>
      </c>
      <c r="E716">
        <v>13</v>
      </c>
    </row>
    <row r="717" spans="1:5" x14ac:dyDescent="0.25">
      <c r="A717" s="22">
        <v>44019</v>
      </c>
      <c r="B717">
        <v>44019</v>
      </c>
      <c r="C717" t="s">
        <v>820</v>
      </c>
      <c r="D717" s="24">
        <f>VLOOKUP(Pag_Inicio_Corr_mas_casos[[#This Row],[Corregimiento]],Hoja3!$A$2:$D$676,4,0)</f>
        <v>30104</v>
      </c>
      <c r="E717">
        <v>12</v>
      </c>
    </row>
    <row r="718" spans="1:5" x14ac:dyDescent="0.25">
      <c r="A718" s="22">
        <v>44019</v>
      </c>
      <c r="B718">
        <v>44019</v>
      </c>
      <c r="C718" t="s">
        <v>788</v>
      </c>
      <c r="D718" s="24">
        <f>VLOOKUP(Pag_Inicio_Corr_mas_casos[[#This Row],[Corregimiento]],Hoja3!$A$2:$D$676,4,0)</f>
        <v>81006</v>
      </c>
      <c r="E718">
        <v>11</v>
      </c>
    </row>
    <row r="719" spans="1:5" x14ac:dyDescent="0.25">
      <c r="A719" s="22">
        <v>44019</v>
      </c>
      <c r="B719">
        <v>44019</v>
      </c>
      <c r="C719" t="s">
        <v>824</v>
      </c>
      <c r="D719" s="24">
        <f>VLOOKUP(Pag_Inicio_Corr_mas_casos[[#This Row],[Corregimiento]],Hoja3!$A$2:$D$676,4,0)</f>
        <v>80807</v>
      </c>
      <c r="E719">
        <v>11</v>
      </c>
    </row>
    <row r="720" spans="1:5" x14ac:dyDescent="0.25">
      <c r="A720" s="22">
        <v>44019</v>
      </c>
      <c r="B720">
        <v>44019</v>
      </c>
      <c r="C720" t="s">
        <v>795</v>
      </c>
      <c r="D720" s="24">
        <f>VLOOKUP(Pag_Inicio_Corr_mas_casos[[#This Row],[Corregimiento]],Hoja3!$A$2:$D$676,4,0)</f>
        <v>30107</v>
      </c>
      <c r="E720">
        <v>11</v>
      </c>
    </row>
    <row r="721" spans="1:5" x14ac:dyDescent="0.25">
      <c r="A721" s="22">
        <v>44019</v>
      </c>
      <c r="B721">
        <v>44019</v>
      </c>
      <c r="C721" t="s">
        <v>791</v>
      </c>
      <c r="D721" s="24">
        <f>VLOOKUP(Pag_Inicio_Corr_mas_casos[[#This Row],[Corregimiento]],Hoja3!$A$2:$D$676,4,0)</f>
        <v>40601</v>
      </c>
      <c r="E721">
        <v>11</v>
      </c>
    </row>
    <row r="722" spans="1:5" x14ac:dyDescent="0.25">
      <c r="A722" s="22">
        <v>44019</v>
      </c>
      <c r="B722">
        <v>44019</v>
      </c>
      <c r="C722" t="s">
        <v>835</v>
      </c>
      <c r="D722" s="24">
        <f>VLOOKUP(Pag_Inicio_Corr_mas_casos[[#This Row],[Corregimiento]],Hoja3!$A$2:$D$676,4,0)</f>
        <v>81005</v>
      </c>
      <c r="E722">
        <v>11</v>
      </c>
    </row>
    <row r="723" spans="1:5" x14ac:dyDescent="0.25">
      <c r="A723" s="22">
        <v>44019</v>
      </c>
      <c r="B723">
        <v>44019</v>
      </c>
      <c r="C723" t="s">
        <v>775</v>
      </c>
      <c r="D723" s="24">
        <f>VLOOKUP(Pag_Inicio_Corr_mas_casos[[#This Row],[Corregimiento]],Hoja3!$A$2:$D$676,4,0)</f>
        <v>130106</v>
      </c>
      <c r="E723">
        <v>11</v>
      </c>
    </row>
    <row r="724" spans="1:5" x14ac:dyDescent="0.25">
      <c r="A724" s="22">
        <v>44019</v>
      </c>
      <c r="B724">
        <v>44019</v>
      </c>
      <c r="C724" t="s">
        <v>804</v>
      </c>
      <c r="D724" s="24">
        <f>VLOOKUP(Pag_Inicio_Corr_mas_casos[[#This Row],[Corregimiento]],Hoja3!$A$2:$D$676,4,0)</f>
        <v>80815</v>
      </c>
      <c r="E724">
        <v>20</v>
      </c>
    </row>
    <row r="725" spans="1:5" x14ac:dyDescent="0.25">
      <c r="A725" s="22">
        <v>44019</v>
      </c>
      <c r="B725">
        <v>44019</v>
      </c>
      <c r="C725" t="s">
        <v>822</v>
      </c>
      <c r="D725" s="24">
        <f>VLOOKUP(Pag_Inicio_Corr_mas_casos[[#This Row],[Corregimiento]],Hoja3!$A$2:$D$676,4,0)</f>
        <v>80804</v>
      </c>
      <c r="E725">
        <v>10</v>
      </c>
    </row>
    <row r="726" spans="1:5" x14ac:dyDescent="0.25">
      <c r="A726" s="22">
        <v>44019</v>
      </c>
      <c r="B726">
        <v>44019</v>
      </c>
      <c r="C726" t="s">
        <v>793</v>
      </c>
      <c r="D726" s="24">
        <f>VLOOKUP(Pag_Inicio_Corr_mas_casos[[#This Row],[Corregimiento]],Hoja3!$A$2:$D$676,4,0)</f>
        <v>130108</v>
      </c>
      <c r="E726">
        <v>10</v>
      </c>
    </row>
    <row r="727" spans="1:5" x14ac:dyDescent="0.25">
      <c r="A727" s="22">
        <v>44019</v>
      </c>
      <c r="B727">
        <v>44019</v>
      </c>
      <c r="C727" t="s">
        <v>818</v>
      </c>
      <c r="D727" s="24">
        <f>VLOOKUP(Pag_Inicio_Corr_mas_casos[[#This Row],[Corregimiento]],Hoja3!$A$2:$D$676,4,0)</f>
        <v>81003</v>
      </c>
      <c r="E727">
        <v>10</v>
      </c>
    </row>
    <row r="728" spans="1:5" x14ac:dyDescent="0.25">
      <c r="A728" s="22">
        <v>44019</v>
      </c>
      <c r="B728">
        <v>44019</v>
      </c>
      <c r="C728" t="s">
        <v>777</v>
      </c>
      <c r="D728" s="24">
        <f>VLOOKUP(Pag_Inicio_Corr_mas_casos[[#This Row],[Corregimiento]],Hoja3!$A$2:$D$676,4,0)</f>
        <v>130102</v>
      </c>
      <c r="E728">
        <v>10</v>
      </c>
    </row>
    <row r="729" spans="1:5" x14ac:dyDescent="0.25">
      <c r="A729" s="22">
        <v>44020</v>
      </c>
      <c r="B729">
        <v>44020</v>
      </c>
      <c r="C729" t="s">
        <v>797</v>
      </c>
      <c r="D729" s="24">
        <f>VLOOKUP(Pag_Inicio_Corr_mas_casos[[#This Row],[Corregimiento]],Hoja3!$A$2:$D$676,4,0)</f>
        <v>10201</v>
      </c>
      <c r="E729">
        <v>72</v>
      </c>
    </row>
    <row r="730" spans="1:5" x14ac:dyDescent="0.25">
      <c r="A730" s="22">
        <v>44020</v>
      </c>
      <c r="B730">
        <v>44020</v>
      </c>
      <c r="C730" t="s">
        <v>780</v>
      </c>
      <c r="D730" s="24">
        <f>VLOOKUP(Pag_Inicio_Corr_mas_casos[[#This Row],[Corregimiento]],Hoja3!$A$2:$D$676,4,0)</f>
        <v>81008</v>
      </c>
      <c r="E730">
        <v>42</v>
      </c>
    </row>
    <row r="731" spans="1:5" x14ac:dyDescent="0.25">
      <c r="A731" s="22">
        <v>44020</v>
      </c>
      <c r="B731">
        <v>44020</v>
      </c>
      <c r="C731" t="s">
        <v>786</v>
      </c>
      <c r="D731" s="24">
        <f>VLOOKUP(Pag_Inicio_Corr_mas_casos[[#This Row],[Corregimiento]],Hoja3!$A$2:$D$676,4,0)</f>
        <v>80819</v>
      </c>
      <c r="E731">
        <v>35</v>
      </c>
    </row>
    <row r="732" spans="1:5" x14ac:dyDescent="0.25">
      <c r="A732" s="22">
        <v>44020</v>
      </c>
      <c r="B732">
        <v>44020</v>
      </c>
      <c r="C732" t="s">
        <v>773</v>
      </c>
      <c r="D732" s="24">
        <f>VLOOKUP(Pag_Inicio_Corr_mas_casos[[#This Row],[Corregimiento]],Hoja3!$A$2:$D$676,4,0)</f>
        <v>130101</v>
      </c>
      <c r="E732">
        <v>30</v>
      </c>
    </row>
    <row r="733" spans="1:5" x14ac:dyDescent="0.25">
      <c r="A733" s="22">
        <v>44020</v>
      </c>
      <c r="B733">
        <v>44020</v>
      </c>
      <c r="C733" t="s">
        <v>799</v>
      </c>
      <c r="D733" s="24">
        <f>VLOOKUP(Pag_Inicio_Corr_mas_casos[[#This Row],[Corregimiento]],Hoja3!$A$2:$D$676,4,0)</f>
        <v>80813</v>
      </c>
      <c r="E733">
        <v>29</v>
      </c>
    </row>
    <row r="734" spans="1:5" x14ac:dyDescent="0.25">
      <c r="A734" s="22">
        <v>44020</v>
      </c>
      <c r="B734">
        <v>44020</v>
      </c>
      <c r="C734" t="s">
        <v>781</v>
      </c>
      <c r="D734" s="24">
        <f>VLOOKUP(Pag_Inicio_Corr_mas_casos[[#This Row],[Corregimiento]],Hoja3!$A$2:$D$676,4,0)</f>
        <v>80816</v>
      </c>
      <c r="E734">
        <v>25</v>
      </c>
    </row>
    <row r="735" spans="1:5" x14ac:dyDescent="0.25">
      <c r="A735" s="22">
        <v>44020</v>
      </c>
      <c r="B735">
        <v>44020</v>
      </c>
      <c r="C735" t="s">
        <v>778</v>
      </c>
      <c r="D735" s="24">
        <f>VLOOKUP(Pag_Inicio_Corr_mas_casos[[#This Row],[Corregimiento]],Hoja3!$A$2:$D$676,4,0)</f>
        <v>80821</v>
      </c>
      <c r="E735">
        <v>24</v>
      </c>
    </row>
    <row r="736" spans="1:5" x14ac:dyDescent="0.25">
      <c r="A736" s="22">
        <v>44020</v>
      </c>
      <c r="B736">
        <v>44020</v>
      </c>
      <c r="C736" t="s">
        <v>803</v>
      </c>
      <c r="D736" s="24">
        <f>VLOOKUP(Pag_Inicio_Corr_mas_casos[[#This Row],[Corregimiento]],Hoja3!$A$2:$D$676,4,0)</f>
        <v>80820</v>
      </c>
      <c r="E736">
        <v>24</v>
      </c>
    </row>
    <row r="737" spans="1:5" x14ac:dyDescent="0.25">
      <c r="A737" s="22">
        <v>44020</v>
      </c>
      <c r="B737">
        <v>44020</v>
      </c>
      <c r="C737" t="s">
        <v>789</v>
      </c>
      <c r="D737" s="24">
        <f>VLOOKUP(Pag_Inicio_Corr_mas_casos[[#This Row],[Corregimiento]],Hoja3!$A$2:$D$676,4,0)</f>
        <v>80812</v>
      </c>
      <c r="E737">
        <v>23</v>
      </c>
    </row>
    <row r="738" spans="1:5" x14ac:dyDescent="0.25">
      <c r="A738" s="22">
        <v>44020</v>
      </c>
      <c r="B738">
        <v>44020</v>
      </c>
      <c r="C738" t="s">
        <v>845</v>
      </c>
      <c r="D738" s="24">
        <f>VLOOKUP(Pag_Inicio_Corr_mas_casos[[#This Row],[Corregimiento]],Hoja3!$A$2:$D$676,4,0)</f>
        <v>10401</v>
      </c>
      <c r="E738">
        <v>21</v>
      </c>
    </row>
    <row r="739" spans="1:5" x14ac:dyDescent="0.25">
      <c r="A739" s="22">
        <v>44020</v>
      </c>
      <c r="B739">
        <v>44020</v>
      </c>
      <c r="C739" t="s">
        <v>776</v>
      </c>
      <c r="D739" s="24">
        <f>VLOOKUP(Pag_Inicio_Corr_mas_casos[[#This Row],[Corregimiento]],Hoja3!$A$2:$D$676,4,0)</f>
        <v>80802</v>
      </c>
      <c r="E739">
        <v>21</v>
      </c>
    </row>
    <row r="740" spans="1:5" x14ac:dyDescent="0.25">
      <c r="A740" s="22">
        <v>44020</v>
      </c>
      <c r="B740">
        <v>44020</v>
      </c>
      <c r="C740" t="s">
        <v>775</v>
      </c>
      <c r="D740" s="24">
        <f>VLOOKUP(Pag_Inicio_Corr_mas_casos[[#This Row],[Corregimiento]],Hoja3!$A$2:$D$676,4,0)</f>
        <v>130106</v>
      </c>
      <c r="E740">
        <v>21</v>
      </c>
    </row>
    <row r="741" spans="1:5" x14ac:dyDescent="0.25">
      <c r="A741" s="22">
        <v>44020</v>
      </c>
      <c r="B741">
        <v>44020</v>
      </c>
      <c r="C741" t="s">
        <v>782</v>
      </c>
      <c r="D741" s="24">
        <f>VLOOKUP(Pag_Inicio_Corr_mas_casos[[#This Row],[Corregimiento]],Hoja3!$A$2:$D$676,4,0)</f>
        <v>80817</v>
      </c>
      <c r="E741">
        <v>20</v>
      </c>
    </row>
    <row r="742" spans="1:5" x14ac:dyDescent="0.25">
      <c r="A742" s="22">
        <v>44020</v>
      </c>
      <c r="B742">
        <v>44020</v>
      </c>
      <c r="C742" t="s">
        <v>774</v>
      </c>
      <c r="D742" s="24">
        <f>VLOOKUP(Pag_Inicio_Corr_mas_casos[[#This Row],[Corregimiento]],Hoja3!$A$2:$D$676,4,0)</f>
        <v>81002</v>
      </c>
      <c r="E742">
        <v>19</v>
      </c>
    </row>
    <row r="743" spans="1:5" x14ac:dyDescent="0.25">
      <c r="A743" s="22">
        <v>44020</v>
      </c>
      <c r="B743">
        <v>44020</v>
      </c>
      <c r="C743" t="s">
        <v>784</v>
      </c>
      <c r="D743" s="24">
        <f>VLOOKUP(Pag_Inicio_Corr_mas_casos[[#This Row],[Corregimiento]],Hoja3!$A$2:$D$676,4,0)</f>
        <v>80823</v>
      </c>
      <c r="E743">
        <v>16</v>
      </c>
    </row>
    <row r="744" spans="1:5" x14ac:dyDescent="0.25">
      <c r="A744" s="22">
        <v>44020</v>
      </c>
      <c r="B744">
        <v>44020</v>
      </c>
      <c r="C744" t="s">
        <v>820</v>
      </c>
      <c r="D744" s="24">
        <f>VLOOKUP(Pag_Inicio_Corr_mas_casos[[#This Row],[Corregimiento]],Hoja3!$A$2:$D$676,4,0)</f>
        <v>30104</v>
      </c>
      <c r="E744">
        <v>14</v>
      </c>
    </row>
    <row r="745" spans="1:5" x14ac:dyDescent="0.25">
      <c r="A745" s="22">
        <v>44020</v>
      </c>
      <c r="B745">
        <v>44020</v>
      </c>
      <c r="C745" t="s">
        <v>801</v>
      </c>
      <c r="D745" s="24">
        <f>VLOOKUP(Pag_Inicio_Corr_mas_casos[[#This Row],[Corregimiento]],Hoja3!$A$2:$D$676,4,0)</f>
        <v>80501</v>
      </c>
      <c r="E745">
        <v>14</v>
      </c>
    </row>
    <row r="746" spans="1:5" x14ac:dyDescent="0.25">
      <c r="A746" s="22">
        <v>44020</v>
      </c>
      <c r="B746">
        <v>44020</v>
      </c>
      <c r="C746" t="s">
        <v>785</v>
      </c>
      <c r="D746" s="24">
        <f>VLOOKUP(Pag_Inicio_Corr_mas_casos[[#This Row],[Corregimiento]],Hoja3!$A$2:$D$676,4,0)</f>
        <v>81001</v>
      </c>
      <c r="E746">
        <v>13</v>
      </c>
    </row>
    <row r="747" spans="1:5" x14ac:dyDescent="0.25">
      <c r="A747" s="22">
        <v>44020</v>
      </c>
      <c r="B747">
        <v>44020</v>
      </c>
      <c r="C747" t="s">
        <v>779</v>
      </c>
      <c r="D747" s="24">
        <f>VLOOKUP(Pag_Inicio_Corr_mas_casos[[#This Row],[Corregimiento]],Hoja3!$A$2:$D$676,4,0)</f>
        <v>81007</v>
      </c>
      <c r="E747">
        <v>13</v>
      </c>
    </row>
    <row r="748" spans="1:5" x14ac:dyDescent="0.25">
      <c r="A748" s="22">
        <v>44020</v>
      </c>
      <c r="B748">
        <v>44020</v>
      </c>
      <c r="C748" t="s">
        <v>809</v>
      </c>
      <c r="D748" s="24">
        <f>VLOOKUP(Pag_Inicio_Corr_mas_casos[[#This Row],[Corregimiento]],Hoja3!$A$2:$D$676,4,0)</f>
        <v>80826</v>
      </c>
      <c r="E748">
        <v>13</v>
      </c>
    </row>
    <row r="749" spans="1:5" x14ac:dyDescent="0.25">
      <c r="A749" s="22">
        <v>44020</v>
      </c>
      <c r="B749">
        <v>44020</v>
      </c>
      <c r="C749" t="s">
        <v>827</v>
      </c>
      <c r="D749" s="24">
        <f>VLOOKUP(Pag_Inicio_Corr_mas_casos[[#This Row],[Corregimiento]],Hoja3!$A$2:$D$676,4,0)</f>
        <v>30111</v>
      </c>
      <c r="E749">
        <v>13</v>
      </c>
    </row>
    <row r="750" spans="1:5" x14ac:dyDescent="0.25">
      <c r="A750" s="22">
        <v>44020</v>
      </c>
      <c r="B750">
        <v>44020</v>
      </c>
      <c r="C750" t="s">
        <v>794</v>
      </c>
      <c r="D750" s="24">
        <f>VLOOKUP(Pag_Inicio_Corr_mas_casos[[#This Row],[Corregimiento]],Hoja3!$A$2:$D$676,4,0)</f>
        <v>80810</v>
      </c>
      <c r="E750">
        <v>11</v>
      </c>
    </row>
    <row r="751" spans="1:5" x14ac:dyDescent="0.25">
      <c r="A751" s="22">
        <v>44020</v>
      </c>
      <c r="B751">
        <v>44020</v>
      </c>
      <c r="C751" t="s">
        <v>814</v>
      </c>
      <c r="D751" s="24">
        <f>VLOOKUP(Pag_Inicio_Corr_mas_casos[[#This Row],[Corregimiento]],Hoja3!$A$2:$D$676,4,0)</f>
        <v>80809</v>
      </c>
      <c r="E751">
        <v>11</v>
      </c>
    </row>
    <row r="752" spans="1:5" x14ac:dyDescent="0.25">
      <c r="A752" s="22">
        <v>44021</v>
      </c>
      <c r="B752">
        <v>44021</v>
      </c>
      <c r="C752" t="s">
        <v>799</v>
      </c>
      <c r="D752" s="24">
        <f>VLOOKUP(Pag_Inicio_Corr_mas_casos[[#This Row],[Corregimiento]],Hoja3!$A$2:$D$676,4,0)</f>
        <v>80813</v>
      </c>
      <c r="E752">
        <v>35</v>
      </c>
    </row>
    <row r="753" spans="1:5" x14ac:dyDescent="0.25">
      <c r="A753" s="22">
        <v>44021</v>
      </c>
      <c r="B753">
        <v>44021</v>
      </c>
      <c r="C753" t="s">
        <v>780</v>
      </c>
      <c r="D753" s="24">
        <f>VLOOKUP(Pag_Inicio_Corr_mas_casos[[#This Row],[Corregimiento]],Hoja3!$A$2:$D$676,4,0)</f>
        <v>81008</v>
      </c>
      <c r="E753">
        <v>33</v>
      </c>
    </row>
    <row r="754" spans="1:5" x14ac:dyDescent="0.25">
      <c r="A754" s="22">
        <v>44021</v>
      </c>
      <c r="B754">
        <v>44021</v>
      </c>
      <c r="C754" t="s">
        <v>783</v>
      </c>
      <c r="D754" s="24">
        <f>VLOOKUP(Pag_Inicio_Corr_mas_casos[[#This Row],[Corregimiento]],Hoja3!$A$2:$D$676,4,0)</f>
        <v>80822</v>
      </c>
      <c r="E754">
        <v>31</v>
      </c>
    </row>
    <row r="755" spans="1:5" x14ac:dyDescent="0.25">
      <c r="A755" s="22">
        <v>44021</v>
      </c>
      <c r="B755">
        <v>44021</v>
      </c>
      <c r="C755" t="s">
        <v>782</v>
      </c>
      <c r="D755" s="24">
        <f>VLOOKUP(Pag_Inicio_Corr_mas_casos[[#This Row],[Corregimiento]],Hoja3!$A$2:$D$676,4,0)</f>
        <v>80817</v>
      </c>
      <c r="E755">
        <v>29</v>
      </c>
    </row>
    <row r="756" spans="1:5" x14ac:dyDescent="0.25">
      <c r="A756" s="22">
        <v>44021</v>
      </c>
      <c r="B756">
        <v>44021</v>
      </c>
      <c r="C756" t="s">
        <v>786</v>
      </c>
      <c r="D756" s="24">
        <f>VLOOKUP(Pag_Inicio_Corr_mas_casos[[#This Row],[Corregimiento]],Hoja3!$A$2:$D$676,4,0)</f>
        <v>80819</v>
      </c>
      <c r="E756">
        <v>24</v>
      </c>
    </row>
    <row r="757" spans="1:5" x14ac:dyDescent="0.25">
      <c r="A757" s="22">
        <v>44021</v>
      </c>
      <c r="B757">
        <v>44021</v>
      </c>
      <c r="C757" t="s">
        <v>803</v>
      </c>
      <c r="D757" s="24">
        <f>VLOOKUP(Pag_Inicio_Corr_mas_casos[[#This Row],[Corregimiento]],Hoja3!$A$2:$D$676,4,0)</f>
        <v>80820</v>
      </c>
      <c r="E757">
        <v>22</v>
      </c>
    </row>
    <row r="758" spans="1:5" x14ac:dyDescent="0.25">
      <c r="A758" s="22">
        <v>44021</v>
      </c>
      <c r="B758">
        <v>44021</v>
      </c>
      <c r="C758" t="s">
        <v>794</v>
      </c>
      <c r="D758" s="24">
        <f>VLOOKUP(Pag_Inicio_Corr_mas_casos[[#This Row],[Corregimiento]],Hoja3!$A$2:$D$676,4,0)</f>
        <v>80810</v>
      </c>
      <c r="E758">
        <v>22</v>
      </c>
    </row>
    <row r="759" spans="1:5" x14ac:dyDescent="0.25">
      <c r="A759" s="22">
        <v>44021</v>
      </c>
      <c r="B759">
        <v>44021</v>
      </c>
      <c r="C759" t="s">
        <v>785</v>
      </c>
      <c r="D759" s="24">
        <f>VLOOKUP(Pag_Inicio_Corr_mas_casos[[#This Row],[Corregimiento]],Hoja3!$A$2:$D$676,4,0)</f>
        <v>81001</v>
      </c>
      <c r="E759">
        <v>20</v>
      </c>
    </row>
    <row r="760" spans="1:5" x14ac:dyDescent="0.25">
      <c r="A760" s="22">
        <v>44021</v>
      </c>
      <c r="B760">
        <v>44021</v>
      </c>
      <c r="C760" t="s">
        <v>778</v>
      </c>
      <c r="D760" s="24">
        <f>VLOOKUP(Pag_Inicio_Corr_mas_casos[[#This Row],[Corregimiento]],Hoja3!$A$2:$D$676,4,0)</f>
        <v>80821</v>
      </c>
      <c r="E760">
        <v>19</v>
      </c>
    </row>
    <row r="761" spans="1:5" x14ac:dyDescent="0.25">
      <c r="A761" s="22">
        <v>44021</v>
      </c>
      <c r="B761">
        <v>44021</v>
      </c>
      <c r="C761" t="s">
        <v>774</v>
      </c>
      <c r="D761" s="24">
        <f>VLOOKUP(Pag_Inicio_Corr_mas_casos[[#This Row],[Corregimiento]],Hoja3!$A$2:$D$676,4,0)</f>
        <v>81002</v>
      </c>
      <c r="E761">
        <v>19</v>
      </c>
    </row>
    <row r="762" spans="1:5" x14ac:dyDescent="0.25">
      <c r="A762" s="22">
        <v>44021</v>
      </c>
      <c r="B762">
        <v>44021</v>
      </c>
      <c r="C762" t="s">
        <v>775</v>
      </c>
      <c r="D762" s="24">
        <f>VLOOKUP(Pag_Inicio_Corr_mas_casos[[#This Row],[Corregimiento]],Hoja3!$A$2:$D$676,4,0)</f>
        <v>130106</v>
      </c>
      <c r="E762">
        <v>19</v>
      </c>
    </row>
    <row r="763" spans="1:5" x14ac:dyDescent="0.25">
      <c r="A763" s="22">
        <v>44021</v>
      </c>
      <c r="B763">
        <v>44021</v>
      </c>
      <c r="C763" t="s">
        <v>788</v>
      </c>
      <c r="D763" s="24">
        <f>VLOOKUP(Pag_Inicio_Corr_mas_casos[[#This Row],[Corregimiento]],Hoja3!$A$2:$D$676,4,0)</f>
        <v>81006</v>
      </c>
      <c r="E763">
        <v>18</v>
      </c>
    </row>
    <row r="764" spans="1:5" x14ac:dyDescent="0.25">
      <c r="A764" s="22">
        <v>44021</v>
      </c>
      <c r="B764">
        <v>44021</v>
      </c>
      <c r="C764" t="s">
        <v>791</v>
      </c>
      <c r="D764" s="24">
        <f>VLOOKUP(Pag_Inicio_Corr_mas_casos[[#This Row],[Corregimiento]],Hoja3!$A$2:$D$676,4,0)</f>
        <v>40601</v>
      </c>
      <c r="E764">
        <v>17</v>
      </c>
    </row>
    <row r="765" spans="1:5" x14ac:dyDescent="0.25">
      <c r="A765" s="22">
        <v>44021</v>
      </c>
      <c r="B765">
        <v>44021</v>
      </c>
      <c r="C765" t="s">
        <v>789</v>
      </c>
      <c r="D765" s="24">
        <f>VLOOKUP(Pag_Inicio_Corr_mas_casos[[#This Row],[Corregimiento]],Hoja3!$A$2:$D$676,4,0)</f>
        <v>80812</v>
      </c>
      <c r="E765">
        <v>16</v>
      </c>
    </row>
    <row r="766" spans="1:5" x14ac:dyDescent="0.25">
      <c r="A766" s="22">
        <v>44021</v>
      </c>
      <c r="B766">
        <v>44021</v>
      </c>
      <c r="C766" t="s">
        <v>795</v>
      </c>
      <c r="D766" s="24">
        <f>VLOOKUP(Pag_Inicio_Corr_mas_casos[[#This Row],[Corregimiento]],Hoja3!$A$2:$D$676,4,0)</f>
        <v>30107</v>
      </c>
      <c r="E766">
        <v>15</v>
      </c>
    </row>
    <row r="767" spans="1:5" x14ac:dyDescent="0.25">
      <c r="A767" s="22">
        <v>44021</v>
      </c>
      <c r="B767">
        <v>44021</v>
      </c>
      <c r="C767" t="s">
        <v>779</v>
      </c>
      <c r="D767" s="24">
        <f>VLOOKUP(Pag_Inicio_Corr_mas_casos[[#This Row],[Corregimiento]],Hoja3!$A$2:$D$676,4,0)</f>
        <v>81007</v>
      </c>
      <c r="E767">
        <v>14</v>
      </c>
    </row>
    <row r="768" spans="1:5" x14ac:dyDescent="0.25">
      <c r="A768" s="22">
        <v>44021</v>
      </c>
      <c r="B768">
        <v>44021</v>
      </c>
      <c r="C768" t="s">
        <v>822</v>
      </c>
      <c r="D768" s="24">
        <f>VLOOKUP(Pag_Inicio_Corr_mas_casos[[#This Row],[Corregimiento]],Hoja3!$A$2:$D$676,4,0)</f>
        <v>80804</v>
      </c>
      <c r="E768">
        <v>14</v>
      </c>
    </row>
    <row r="769" spans="1:5" x14ac:dyDescent="0.25">
      <c r="A769" s="22">
        <v>44021</v>
      </c>
      <c r="B769">
        <v>44021</v>
      </c>
      <c r="C769" t="s">
        <v>776</v>
      </c>
      <c r="D769" s="24">
        <f>VLOOKUP(Pag_Inicio_Corr_mas_casos[[#This Row],[Corregimiento]],Hoja3!$A$2:$D$676,4,0)</f>
        <v>80802</v>
      </c>
      <c r="E769">
        <v>14</v>
      </c>
    </row>
    <row r="770" spans="1:5" x14ac:dyDescent="0.25">
      <c r="A770" s="22">
        <v>44021</v>
      </c>
      <c r="B770">
        <v>44021</v>
      </c>
      <c r="C770" t="s">
        <v>818</v>
      </c>
      <c r="D770" s="24">
        <f>VLOOKUP(Pag_Inicio_Corr_mas_casos[[#This Row],[Corregimiento]],Hoja3!$A$2:$D$676,4,0)</f>
        <v>81003</v>
      </c>
      <c r="E770">
        <v>14</v>
      </c>
    </row>
    <row r="771" spans="1:5" x14ac:dyDescent="0.25">
      <c r="A771" s="22">
        <v>44021</v>
      </c>
      <c r="B771">
        <v>44021</v>
      </c>
      <c r="C771" t="s">
        <v>806</v>
      </c>
      <c r="D771" s="24">
        <f>VLOOKUP(Pag_Inicio_Corr_mas_casos[[#This Row],[Corregimiento]],Hoja3!$A$2:$D$676,4,0)</f>
        <v>80811</v>
      </c>
      <c r="E771">
        <v>14</v>
      </c>
    </row>
    <row r="772" spans="1:5" x14ac:dyDescent="0.25">
      <c r="A772" s="22">
        <v>44021</v>
      </c>
      <c r="B772">
        <v>44021</v>
      </c>
      <c r="C772" t="s">
        <v>792</v>
      </c>
      <c r="D772" s="24">
        <f>VLOOKUP(Pag_Inicio_Corr_mas_casos[[#This Row],[Corregimiento]],Hoja3!$A$2:$D$676,4,0)</f>
        <v>80806</v>
      </c>
      <c r="E772">
        <v>13</v>
      </c>
    </row>
    <row r="773" spans="1:5" x14ac:dyDescent="0.25">
      <c r="A773" s="22">
        <v>44021</v>
      </c>
      <c r="B773">
        <v>44021</v>
      </c>
      <c r="C773" t="s">
        <v>843</v>
      </c>
      <c r="D773" s="24">
        <f>VLOOKUP(Pag_Inicio_Corr_mas_casos[[#This Row],[Corregimiento]],Hoja3!$A$2:$D$676,4,0)</f>
        <v>40503</v>
      </c>
      <c r="E773">
        <v>13</v>
      </c>
    </row>
    <row r="774" spans="1:5" x14ac:dyDescent="0.25">
      <c r="A774" s="22">
        <v>44021</v>
      </c>
      <c r="B774">
        <v>44021</v>
      </c>
      <c r="C774" t="s">
        <v>804</v>
      </c>
      <c r="D774" s="24">
        <f>VLOOKUP(Pag_Inicio_Corr_mas_casos[[#This Row],[Corregimiento]],Hoja3!$A$2:$D$676,4,0)</f>
        <v>80815</v>
      </c>
      <c r="E774">
        <v>13</v>
      </c>
    </row>
    <row r="775" spans="1:5" x14ac:dyDescent="0.25">
      <c r="A775" s="22">
        <v>44021</v>
      </c>
      <c r="B775">
        <v>44021</v>
      </c>
      <c r="C775" t="s">
        <v>816</v>
      </c>
      <c r="D775" s="24">
        <f>VLOOKUP(Pag_Inicio_Corr_mas_casos[[#This Row],[Corregimiento]],Hoja3!$A$2:$D$676,4,0)</f>
        <v>80805</v>
      </c>
      <c r="E775">
        <v>13</v>
      </c>
    </row>
    <row r="776" spans="1:5" x14ac:dyDescent="0.25">
      <c r="A776" s="22">
        <v>44021</v>
      </c>
      <c r="B776">
        <v>44021</v>
      </c>
      <c r="C776" t="s">
        <v>856</v>
      </c>
      <c r="D776" s="24">
        <f>VLOOKUP(Pag_Inicio_Corr_mas_casos[[#This Row],[Corregimiento]],Hoja3!$A$2:$D$676,4,0)</f>
        <v>30103</v>
      </c>
      <c r="E776">
        <v>12</v>
      </c>
    </row>
    <row r="777" spans="1:5" x14ac:dyDescent="0.25">
      <c r="A777" s="22">
        <v>44021</v>
      </c>
      <c r="B777">
        <v>44021</v>
      </c>
      <c r="C777" t="s">
        <v>849</v>
      </c>
      <c r="D777" s="24">
        <f>VLOOKUP(Pag_Inicio_Corr_mas_casos[[#This Row],[Corregimiento]],Hoja3!$A$2:$D$676,4,0)</f>
        <v>30115</v>
      </c>
      <c r="E777">
        <v>12</v>
      </c>
    </row>
    <row r="778" spans="1:5" x14ac:dyDescent="0.25">
      <c r="A778" s="22">
        <v>44021</v>
      </c>
      <c r="B778">
        <v>44021</v>
      </c>
      <c r="C778" t="s">
        <v>857</v>
      </c>
      <c r="D778" s="24">
        <f>VLOOKUP(Pag_Inicio_Corr_mas_casos[[#This Row],[Corregimiento]],Hoja3!$A$2:$D$676,4,0)</f>
        <v>40701</v>
      </c>
      <c r="E778">
        <v>12</v>
      </c>
    </row>
    <row r="779" spans="1:5" x14ac:dyDescent="0.25">
      <c r="A779" s="22">
        <v>44021</v>
      </c>
      <c r="B779">
        <v>44021</v>
      </c>
      <c r="C779" t="s">
        <v>851</v>
      </c>
      <c r="D779" s="24">
        <f>VLOOKUP(Pag_Inicio_Corr_mas_casos[[#This Row],[Corregimiento]],Hoja3!$A$2:$D$676,4,0)</f>
        <v>120301</v>
      </c>
      <c r="E779">
        <v>12</v>
      </c>
    </row>
    <row r="780" spans="1:5" x14ac:dyDescent="0.25">
      <c r="A780" s="22">
        <v>44021</v>
      </c>
      <c r="B780">
        <v>44021</v>
      </c>
      <c r="C780" t="s">
        <v>855</v>
      </c>
      <c r="D780" s="24">
        <f>VLOOKUP(Pag_Inicio_Corr_mas_casos[[#This Row],[Corregimiento]],Hoja3!$A$2:$D$676,4,0)</f>
        <v>30101</v>
      </c>
      <c r="E780">
        <v>11</v>
      </c>
    </row>
    <row r="781" spans="1:5" x14ac:dyDescent="0.25">
      <c r="A781" s="22">
        <v>44021</v>
      </c>
      <c r="B781">
        <v>44021</v>
      </c>
      <c r="C781" t="s">
        <v>820</v>
      </c>
      <c r="D781" s="24">
        <f>VLOOKUP(Pag_Inicio_Corr_mas_casos[[#This Row],[Corregimiento]],Hoja3!$A$2:$D$676,4,0)</f>
        <v>30104</v>
      </c>
      <c r="E781">
        <v>11</v>
      </c>
    </row>
    <row r="782" spans="1:5" x14ac:dyDescent="0.25">
      <c r="A782" s="22">
        <v>44021</v>
      </c>
      <c r="B782">
        <v>44021</v>
      </c>
      <c r="C782" t="s">
        <v>781</v>
      </c>
      <c r="D782" s="24">
        <f>VLOOKUP(Pag_Inicio_Corr_mas_casos[[#This Row],[Corregimiento]],Hoja3!$A$2:$D$676,4,0)</f>
        <v>80816</v>
      </c>
      <c r="E782">
        <v>11</v>
      </c>
    </row>
    <row r="783" spans="1:5" x14ac:dyDescent="0.25">
      <c r="A783" s="22">
        <v>44021</v>
      </c>
      <c r="B783">
        <v>44021</v>
      </c>
      <c r="C783" t="s">
        <v>810</v>
      </c>
      <c r="D783" s="24">
        <f>VLOOKUP(Pag_Inicio_Corr_mas_casos[[#This Row],[Corregimiento]],Hoja3!$A$2:$D$676,4,0)</f>
        <v>50208</v>
      </c>
      <c r="E783">
        <v>11</v>
      </c>
    </row>
    <row r="784" spans="1:5" x14ac:dyDescent="0.25">
      <c r="A784" s="22">
        <v>44022</v>
      </c>
      <c r="B784">
        <v>44022</v>
      </c>
      <c r="C784" t="s">
        <v>778</v>
      </c>
      <c r="D784" s="24">
        <f>VLOOKUP(Pag_Inicio_Corr_mas_casos[[#This Row],[Corregimiento]],Hoja3!$A$2:$D$676,4,0)</f>
        <v>80821</v>
      </c>
      <c r="E784">
        <v>50</v>
      </c>
    </row>
    <row r="785" spans="1:5" x14ac:dyDescent="0.25">
      <c r="A785" s="22">
        <v>44022</v>
      </c>
      <c r="B785">
        <v>44022</v>
      </c>
      <c r="C785" t="s">
        <v>773</v>
      </c>
      <c r="D785" s="24">
        <f>VLOOKUP(Pag_Inicio_Corr_mas_casos[[#This Row],[Corregimiento]],Hoja3!$A$2:$D$676,4,0)</f>
        <v>130101</v>
      </c>
      <c r="E785">
        <v>48</v>
      </c>
    </row>
    <row r="786" spans="1:5" x14ac:dyDescent="0.25">
      <c r="A786" s="22">
        <v>44022</v>
      </c>
      <c r="B786">
        <v>44022</v>
      </c>
      <c r="C786" t="s">
        <v>797</v>
      </c>
      <c r="D786" s="24">
        <f>VLOOKUP(Pag_Inicio_Corr_mas_casos[[#This Row],[Corregimiento]],Hoja3!$A$2:$D$676,4,0)</f>
        <v>10201</v>
      </c>
      <c r="E786">
        <v>44</v>
      </c>
    </row>
    <row r="787" spans="1:5" x14ac:dyDescent="0.25">
      <c r="A787" s="22">
        <v>44022</v>
      </c>
      <c r="B787">
        <v>44022</v>
      </c>
      <c r="C787" t="s">
        <v>775</v>
      </c>
      <c r="D787" s="24">
        <f>VLOOKUP(Pag_Inicio_Corr_mas_casos[[#This Row],[Corregimiento]],Hoja3!$A$2:$D$676,4,0)</f>
        <v>130106</v>
      </c>
      <c r="E787">
        <v>43</v>
      </c>
    </row>
    <row r="788" spans="1:5" x14ac:dyDescent="0.25">
      <c r="A788" s="22">
        <v>44022</v>
      </c>
      <c r="B788">
        <v>44022</v>
      </c>
      <c r="C788" t="s">
        <v>799</v>
      </c>
      <c r="D788" s="24">
        <f>VLOOKUP(Pag_Inicio_Corr_mas_casos[[#This Row],[Corregimiento]],Hoja3!$A$2:$D$676,4,0)</f>
        <v>80813</v>
      </c>
      <c r="E788">
        <v>39</v>
      </c>
    </row>
    <row r="789" spans="1:5" x14ac:dyDescent="0.25">
      <c r="A789" s="22">
        <v>44022</v>
      </c>
      <c r="B789">
        <v>44022</v>
      </c>
      <c r="C789" t="s">
        <v>817</v>
      </c>
      <c r="D789" s="24">
        <f>VLOOKUP(Pag_Inicio_Corr_mas_casos[[#This Row],[Corregimiento]],Hoja3!$A$2:$D$676,4,0)</f>
        <v>130717</v>
      </c>
      <c r="E789">
        <v>39</v>
      </c>
    </row>
    <row r="790" spans="1:5" x14ac:dyDescent="0.25">
      <c r="A790" s="22">
        <v>44022</v>
      </c>
      <c r="B790">
        <v>44022</v>
      </c>
      <c r="C790" t="s">
        <v>786</v>
      </c>
      <c r="D790" s="24">
        <f>VLOOKUP(Pag_Inicio_Corr_mas_casos[[#This Row],[Corregimiento]],Hoja3!$A$2:$D$676,4,0)</f>
        <v>80819</v>
      </c>
      <c r="E790">
        <v>35</v>
      </c>
    </row>
    <row r="791" spans="1:5" x14ac:dyDescent="0.25">
      <c r="A791" s="22">
        <v>44022</v>
      </c>
      <c r="B791">
        <v>44022</v>
      </c>
      <c r="C791" t="s">
        <v>789</v>
      </c>
      <c r="D791" s="24">
        <f>VLOOKUP(Pag_Inicio_Corr_mas_casos[[#This Row],[Corregimiento]],Hoja3!$A$2:$D$676,4,0)</f>
        <v>80812</v>
      </c>
      <c r="E791">
        <v>33</v>
      </c>
    </row>
    <row r="792" spans="1:5" x14ac:dyDescent="0.25">
      <c r="A792" s="22">
        <v>44022</v>
      </c>
      <c r="B792">
        <v>44022</v>
      </c>
      <c r="C792" t="s">
        <v>774</v>
      </c>
      <c r="D792" s="24">
        <f>VLOOKUP(Pag_Inicio_Corr_mas_casos[[#This Row],[Corregimiento]],Hoja3!$A$2:$D$676,4,0)</f>
        <v>81002</v>
      </c>
      <c r="E792">
        <v>32</v>
      </c>
    </row>
    <row r="793" spans="1:5" x14ac:dyDescent="0.25">
      <c r="A793" s="22">
        <v>44022</v>
      </c>
      <c r="B793">
        <v>44022</v>
      </c>
      <c r="C793" t="s">
        <v>858</v>
      </c>
      <c r="D793" s="24">
        <f>VLOOKUP(Pag_Inicio_Corr_mas_casos[[#This Row],[Corregimiento]],Hoja3!$A$2:$D$676,4,0)</f>
        <v>41402</v>
      </c>
      <c r="E793">
        <v>31</v>
      </c>
    </row>
    <row r="794" spans="1:5" x14ac:dyDescent="0.25">
      <c r="A794" s="22">
        <v>44022</v>
      </c>
      <c r="B794">
        <v>44022</v>
      </c>
      <c r="C794" t="s">
        <v>783</v>
      </c>
      <c r="D794" s="24">
        <f>VLOOKUP(Pag_Inicio_Corr_mas_casos[[#This Row],[Corregimiento]],Hoja3!$A$2:$D$676,4,0)</f>
        <v>80822</v>
      </c>
      <c r="E794">
        <v>28</v>
      </c>
    </row>
    <row r="795" spans="1:5" x14ac:dyDescent="0.25">
      <c r="A795" s="22">
        <v>44022</v>
      </c>
      <c r="B795">
        <v>44022</v>
      </c>
      <c r="C795" t="s">
        <v>808</v>
      </c>
      <c r="D795" s="24">
        <f>VLOOKUP(Pag_Inicio_Corr_mas_casos[[#This Row],[Corregimiento]],Hoja3!$A$2:$D$676,4,0)</f>
        <v>130708</v>
      </c>
      <c r="E795">
        <v>28</v>
      </c>
    </row>
    <row r="796" spans="1:5" x14ac:dyDescent="0.25">
      <c r="A796" s="22">
        <v>44022</v>
      </c>
      <c r="B796">
        <v>44022</v>
      </c>
      <c r="C796" t="s">
        <v>782</v>
      </c>
      <c r="D796" s="24">
        <f>VLOOKUP(Pag_Inicio_Corr_mas_casos[[#This Row],[Corregimiento]],Hoja3!$A$2:$D$676,4,0)</f>
        <v>80817</v>
      </c>
      <c r="E796">
        <v>25</v>
      </c>
    </row>
    <row r="797" spans="1:5" x14ac:dyDescent="0.25">
      <c r="A797" s="22">
        <v>44022</v>
      </c>
      <c r="B797">
        <v>44022</v>
      </c>
      <c r="C797" t="s">
        <v>777</v>
      </c>
      <c r="D797" s="24">
        <f>VLOOKUP(Pag_Inicio_Corr_mas_casos[[#This Row],[Corregimiento]],Hoja3!$A$2:$D$676,4,0)</f>
        <v>130102</v>
      </c>
      <c r="E797">
        <v>23</v>
      </c>
    </row>
    <row r="798" spans="1:5" x14ac:dyDescent="0.25">
      <c r="A798" s="22">
        <v>44022</v>
      </c>
      <c r="B798">
        <v>44022</v>
      </c>
      <c r="C798" t="s">
        <v>781</v>
      </c>
      <c r="D798" s="24">
        <f>VLOOKUP(Pag_Inicio_Corr_mas_casos[[#This Row],[Corregimiento]],Hoja3!$A$2:$D$676,4,0)</f>
        <v>80816</v>
      </c>
      <c r="E798">
        <v>22</v>
      </c>
    </row>
    <row r="799" spans="1:5" x14ac:dyDescent="0.25">
      <c r="A799" s="22">
        <v>44022</v>
      </c>
      <c r="B799">
        <v>44022</v>
      </c>
      <c r="C799" t="s">
        <v>779</v>
      </c>
      <c r="D799" s="24">
        <f>VLOOKUP(Pag_Inicio_Corr_mas_casos[[#This Row],[Corregimiento]],Hoja3!$A$2:$D$676,4,0)</f>
        <v>81007</v>
      </c>
      <c r="E799">
        <v>19</v>
      </c>
    </row>
    <row r="800" spans="1:5" x14ac:dyDescent="0.25">
      <c r="A800" s="22">
        <v>44022</v>
      </c>
      <c r="B800">
        <v>44022</v>
      </c>
      <c r="C800" t="s">
        <v>803</v>
      </c>
      <c r="D800" s="24">
        <f>VLOOKUP(Pag_Inicio_Corr_mas_casos[[#This Row],[Corregimiento]],Hoja3!$A$2:$D$676,4,0)</f>
        <v>80820</v>
      </c>
      <c r="E800">
        <v>18</v>
      </c>
    </row>
    <row r="801" spans="1:5" x14ac:dyDescent="0.25">
      <c r="A801" s="22">
        <v>44022</v>
      </c>
      <c r="B801">
        <v>44022</v>
      </c>
      <c r="C801" t="s">
        <v>790</v>
      </c>
      <c r="D801" s="24">
        <f>VLOOKUP(Pag_Inicio_Corr_mas_casos[[#This Row],[Corregimiento]],Hoja3!$A$2:$D$676,4,0)</f>
        <v>130702</v>
      </c>
      <c r="E801">
        <v>17</v>
      </c>
    </row>
    <row r="802" spans="1:5" x14ac:dyDescent="0.25">
      <c r="A802" s="22">
        <v>44022</v>
      </c>
      <c r="B802">
        <v>44022</v>
      </c>
      <c r="C802" t="s">
        <v>814</v>
      </c>
      <c r="D802" s="24">
        <f>VLOOKUP(Pag_Inicio_Corr_mas_casos[[#This Row],[Corregimiento]],Hoja3!$A$2:$D$676,4,0)</f>
        <v>80809</v>
      </c>
      <c r="E802">
        <v>17</v>
      </c>
    </row>
    <row r="803" spans="1:5" x14ac:dyDescent="0.25">
      <c r="A803" s="22">
        <v>44022</v>
      </c>
      <c r="B803">
        <v>44022</v>
      </c>
      <c r="C803" t="s">
        <v>784</v>
      </c>
      <c r="D803" s="24">
        <f>VLOOKUP(Pag_Inicio_Corr_mas_casos[[#This Row],[Corregimiento]],Hoja3!$A$2:$D$676,4,0)</f>
        <v>80823</v>
      </c>
      <c r="E803">
        <v>16</v>
      </c>
    </row>
    <row r="804" spans="1:5" x14ac:dyDescent="0.25">
      <c r="A804" s="22">
        <v>44022</v>
      </c>
      <c r="B804">
        <v>44022</v>
      </c>
      <c r="C804" t="s">
        <v>821</v>
      </c>
      <c r="D804" s="24">
        <f>VLOOKUP(Pag_Inicio_Corr_mas_casos[[#This Row],[Corregimiento]],Hoja3!$A$2:$D$676,4,0)</f>
        <v>130701</v>
      </c>
      <c r="E804">
        <v>15</v>
      </c>
    </row>
    <row r="805" spans="1:5" x14ac:dyDescent="0.25">
      <c r="A805" s="22">
        <v>44022</v>
      </c>
      <c r="B805">
        <v>44022</v>
      </c>
      <c r="C805" t="s">
        <v>787</v>
      </c>
      <c r="D805" s="24">
        <f>VLOOKUP(Pag_Inicio_Corr_mas_casos[[#This Row],[Corregimiento]],Hoja3!$A$2:$D$676,4,0)</f>
        <v>130107</v>
      </c>
      <c r="E805">
        <v>15</v>
      </c>
    </row>
    <row r="806" spans="1:5" x14ac:dyDescent="0.25">
      <c r="A806" s="22">
        <v>44022</v>
      </c>
      <c r="B806">
        <v>44022</v>
      </c>
      <c r="C806" t="s">
        <v>809</v>
      </c>
      <c r="D806" s="24">
        <f>VLOOKUP(Pag_Inicio_Corr_mas_casos[[#This Row],[Corregimiento]],Hoja3!$A$2:$D$676,4,0)</f>
        <v>80826</v>
      </c>
      <c r="E806">
        <v>15</v>
      </c>
    </row>
    <row r="807" spans="1:5" x14ac:dyDescent="0.25">
      <c r="A807" s="22">
        <v>44022</v>
      </c>
      <c r="B807">
        <v>44022</v>
      </c>
      <c r="C807" t="s">
        <v>801</v>
      </c>
      <c r="D807" s="24">
        <f>VLOOKUP(Pag_Inicio_Corr_mas_casos[[#This Row],[Corregimiento]],Hoja3!$A$2:$D$676,4,0)</f>
        <v>80501</v>
      </c>
      <c r="E807">
        <v>14</v>
      </c>
    </row>
    <row r="808" spans="1:5" x14ac:dyDescent="0.25">
      <c r="A808" s="22">
        <v>44022</v>
      </c>
      <c r="B808">
        <v>44022</v>
      </c>
      <c r="C808" t="s">
        <v>794</v>
      </c>
      <c r="D808" s="24">
        <f>VLOOKUP(Pag_Inicio_Corr_mas_casos[[#This Row],[Corregimiento]],Hoja3!$A$2:$D$676,4,0)</f>
        <v>80810</v>
      </c>
      <c r="E808">
        <v>14</v>
      </c>
    </row>
    <row r="809" spans="1:5" x14ac:dyDescent="0.25">
      <c r="A809" s="22">
        <v>44022</v>
      </c>
      <c r="B809">
        <v>44022</v>
      </c>
      <c r="C809" t="s">
        <v>836</v>
      </c>
      <c r="D809" s="24">
        <f>VLOOKUP(Pag_Inicio_Corr_mas_casos[[#This Row],[Corregimiento]],Hoja3!$A$2:$D$676,4,0)</f>
        <v>130716</v>
      </c>
      <c r="E809">
        <v>14</v>
      </c>
    </row>
    <row r="810" spans="1:5" x14ac:dyDescent="0.25">
      <c r="A810" s="22">
        <v>44022</v>
      </c>
      <c r="B810">
        <v>44022</v>
      </c>
      <c r="C810" t="s">
        <v>765</v>
      </c>
      <c r="D810" s="24">
        <f>VLOOKUP(Pag_Inicio_Corr_mas_casos[[#This Row],[Corregimiento]],Hoja3!$A$2:$D$676,4,0)</f>
        <v>130709</v>
      </c>
      <c r="E810">
        <v>13</v>
      </c>
    </row>
    <row r="811" spans="1:5" x14ac:dyDescent="0.25">
      <c r="A811" s="22">
        <v>44022</v>
      </c>
      <c r="B811">
        <v>44022</v>
      </c>
      <c r="C811" t="s">
        <v>818</v>
      </c>
      <c r="D811" s="24">
        <f>VLOOKUP(Pag_Inicio_Corr_mas_casos[[#This Row],[Corregimiento]],Hoja3!$A$2:$D$676,4,0)</f>
        <v>81003</v>
      </c>
      <c r="E811">
        <v>13</v>
      </c>
    </row>
    <row r="812" spans="1:5" x14ac:dyDescent="0.25">
      <c r="A812" s="22">
        <v>44022</v>
      </c>
      <c r="B812">
        <v>44022</v>
      </c>
      <c r="C812" t="s">
        <v>859</v>
      </c>
      <c r="D812" s="24">
        <f>VLOOKUP(Pag_Inicio_Corr_mas_casos[[#This Row],[Corregimiento]],Hoja3!$A$2:$D$676,4,0)</f>
        <v>40203</v>
      </c>
      <c r="E812">
        <v>13</v>
      </c>
    </row>
    <row r="813" spans="1:5" x14ac:dyDescent="0.25">
      <c r="A813" s="22">
        <v>44022</v>
      </c>
      <c r="B813">
        <v>44022</v>
      </c>
      <c r="C813" t="s">
        <v>829</v>
      </c>
      <c r="D813" s="24">
        <f>VLOOKUP(Pag_Inicio_Corr_mas_casos[[#This Row],[Corregimiento]],Hoja3!$A$2:$D$676,4,0)</f>
        <v>91001</v>
      </c>
      <c r="E813">
        <v>13</v>
      </c>
    </row>
    <row r="814" spans="1:5" x14ac:dyDescent="0.25">
      <c r="A814" s="22">
        <v>44022</v>
      </c>
      <c r="B814">
        <v>44022</v>
      </c>
      <c r="C814" t="s">
        <v>824</v>
      </c>
      <c r="D814" s="24">
        <f>VLOOKUP(Pag_Inicio_Corr_mas_casos[[#This Row],[Corregimiento]],Hoja3!$A$2:$D$676,4,0)</f>
        <v>80807</v>
      </c>
      <c r="E814">
        <v>11</v>
      </c>
    </row>
    <row r="815" spans="1:5" x14ac:dyDescent="0.25">
      <c r="A815" s="22">
        <v>44022</v>
      </c>
      <c r="B815">
        <v>44022</v>
      </c>
      <c r="C815" t="s">
        <v>793</v>
      </c>
      <c r="D815" s="24">
        <f>VLOOKUP(Pag_Inicio_Corr_mas_casos[[#This Row],[Corregimiento]],Hoja3!$A$2:$D$676,4,0)</f>
        <v>130108</v>
      </c>
      <c r="E815">
        <v>11</v>
      </c>
    </row>
    <row r="816" spans="1:5" x14ac:dyDescent="0.25">
      <c r="A816" s="22">
        <v>44022</v>
      </c>
      <c r="B816">
        <v>44022</v>
      </c>
      <c r="C816" t="s">
        <v>819</v>
      </c>
      <c r="D816" s="24">
        <f>VLOOKUP(Pag_Inicio_Corr_mas_casos[[#This Row],[Corregimiento]],Hoja3!$A$2:$D$676,4,0)</f>
        <v>81009</v>
      </c>
      <c r="E816">
        <v>11</v>
      </c>
    </row>
    <row r="817" spans="1:5" x14ac:dyDescent="0.25">
      <c r="A817" s="22">
        <v>44023</v>
      </c>
      <c r="B817">
        <v>44023</v>
      </c>
      <c r="C817" t="s">
        <v>782</v>
      </c>
      <c r="D817" s="24">
        <f>VLOOKUP(Pag_Inicio_Corr_mas_casos[[#This Row],[Corregimiento]],Hoja3!$A$2:$D$676,4,0)</f>
        <v>80817</v>
      </c>
      <c r="E817">
        <v>50</v>
      </c>
    </row>
    <row r="818" spans="1:5" x14ac:dyDescent="0.25">
      <c r="A818" s="22">
        <v>44023</v>
      </c>
      <c r="B818">
        <v>44023</v>
      </c>
      <c r="C818" t="s">
        <v>786</v>
      </c>
      <c r="D818" s="24">
        <f>VLOOKUP(Pag_Inicio_Corr_mas_casos[[#This Row],[Corregimiento]],Hoja3!$A$2:$D$676,4,0)</f>
        <v>80819</v>
      </c>
      <c r="E818">
        <v>45</v>
      </c>
    </row>
    <row r="819" spans="1:5" x14ac:dyDescent="0.25">
      <c r="A819" s="22">
        <v>44023</v>
      </c>
      <c r="B819">
        <v>44023</v>
      </c>
      <c r="C819" t="s">
        <v>778</v>
      </c>
      <c r="D819" s="24">
        <f>VLOOKUP(Pag_Inicio_Corr_mas_casos[[#This Row],[Corregimiento]],Hoja3!$A$2:$D$676,4,0)</f>
        <v>80821</v>
      </c>
      <c r="E819">
        <v>44</v>
      </c>
    </row>
    <row r="820" spans="1:5" x14ac:dyDescent="0.25">
      <c r="A820" s="22">
        <v>44023</v>
      </c>
      <c r="B820">
        <v>44023</v>
      </c>
      <c r="C820" t="s">
        <v>803</v>
      </c>
      <c r="D820" s="24">
        <f>VLOOKUP(Pag_Inicio_Corr_mas_casos[[#This Row],[Corregimiento]],Hoja3!$A$2:$D$676,4,0)</f>
        <v>80820</v>
      </c>
      <c r="E820">
        <v>38</v>
      </c>
    </row>
    <row r="821" spans="1:5" x14ac:dyDescent="0.25">
      <c r="A821" s="22">
        <v>44023</v>
      </c>
      <c r="B821">
        <v>44023</v>
      </c>
      <c r="C821" t="s">
        <v>814</v>
      </c>
      <c r="D821" s="24">
        <f>VLOOKUP(Pag_Inicio_Corr_mas_casos[[#This Row],[Corregimiento]],Hoja3!$A$2:$D$676,4,0)</f>
        <v>80809</v>
      </c>
      <c r="E821">
        <v>36</v>
      </c>
    </row>
    <row r="822" spans="1:5" x14ac:dyDescent="0.25">
      <c r="A822" s="22">
        <v>44023</v>
      </c>
      <c r="B822">
        <v>44023</v>
      </c>
      <c r="C822" t="s">
        <v>775</v>
      </c>
      <c r="D822" s="24">
        <f>VLOOKUP(Pag_Inicio_Corr_mas_casos[[#This Row],[Corregimiento]],Hoja3!$A$2:$D$676,4,0)</f>
        <v>130106</v>
      </c>
      <c r="E822">
        <v>36</v>
      </c>
    </row>
    <row r="823" spans="1:5" x14ac:dyDescent="0.25">
      <c r="A823" s="22">
        <v>44023</v>
      </c>
      <c r="B823">
        <v>44023</v>
      </c>
      <c r="C823" t="s">
        <v>799</v>
      </c>
      <c r="D823" s="24">
        <f>VLOOKUP(Pag_Inicio_Corr_mas_casos[[#This Row],[Corregimiento]],Hoja3!$A$2:$D$676,4,0)</f>
        <v>80813</v>
      </c>
      <c r="E823">
        <v>30</v>
      </c>
    </row>
    <row r="824" spans="1:5" x14ac:dyDescent="0.25">
      <c r="A824" s="22">
        <v>44023</v>
      </c>
      <c r="B824">
        <v>44023</v>
      </c>
      <c r="C824" t="s">
        <v>789</v>
      </c>
      <c r="D824" s="24">
        <f>VLOOKUP(Pag_Inicio_Corr_mas_casos[[#This Row],[Corregimiento]],Hoja3!$A$2:$D$676,4,0)</f>
        <v>80812</v>
      </c>
      <c r="E824">
        <v>28</v>
      </c>
    </row>
    <row r="825" spans="1:5" x14ac:dyDescent="0.25">
      <c r="A825" s="22">
        <v>44023</v>
      </c>
      <c r="B825">
        <v>44023</v>
      </c>
      <c r="C825" t="s">
        <v>781</v>
      </c>
      <c r="D825" s="24">
        <f>VLOOKUP(Pag_Inicio_Corr_mas_casos[[#This Row],[Corregimiento]],Hoja3!$A$2:$D$676,4,0)</f>
        <v>80816</v>
      </c>
      <c r="E825">
        <v>21</v>
      </c>
    </row>
    <row r="826" spans="1:5" x14ac:dyDescent="0.25">
      <c r="A826" s="22">
        <v>44023</v>
      </c>
      <c r="B826">
        <v>44023</v>
      </c>
      <c r="C826" t="s">
        <v>794</v>
      </c>
      <c r="D826" s="24">
        <f>VLOOKUP(Pag_Inicio_Corr_mas_casos[[#This Row],[Corregimiento]],Hoja3!$A$2:$D$676,4,0)</f>
        <v>80810</v>
      </c>
      <c r="E826">
        <v>19</v>
      </c>
    </row>
    <row r="827" spans="1:5" x14ac:dyDescent="0.25">
      <c r="A827" s="22">
        <v>44023</v>
      </c>
      <c r="B827">
        <v>44023</v>
      </c>
      <c r="C827" t="s">
        <v>773</v>
      </c>
      <c r="D827" s="24">
        <f>VLOOKUP(Pag_Inicio_Corr_mas_casos[[#This Row],[Corregimiento]],Hoja3!$A$2:$D$676,4,0)</f>
        <v>130101</v>
      </c>
      <c r="E827">
        <v>17</v>
      </c>
    </row>
    <row r="828" spans="1:5" x14ac:dyDescent="0.25">
      <c r="A828" s="22">
        <v>44023</v>
      </c>
      <c r="B828">
        <v>44023</v>
      </c>
      <c r="C828" t="s">
        <v>792</v>
      </c>
      <c r="D828" s="24">
        <f>VLOOKUP(Pag_Inicio_Corr_mas_casos[[#This Row],[Corregimiento]],Hoja3!$A$2:$D$676,4,0)</f>
        <v>80806</v>
      </c>
      <c r="E828">
        <v>16</v>
      </c>
    </row>
    <row r="829" spans="1:5" x14ac:dyDescent="0.25">
      <c r="A829" s="22">
        <v>44023</v>
      </c>
      <c r="B829">
        <v>44023</v>
      </c>
      <c r="C829" t="s">
        <v>785</v>
      </c>
      <c r="D829" s="24">
        <f>VLOOKUP(Pag_Inicio_Corr_mas_casos[[#This Row],[Corregimiento]],Hoja3!$A$2:$D$676,4,0)</f>
        <v>81001</v>
      </c>
      <c r="E829">
        <v>15</v>
      </c>
    </row>
    <row r="830" spans="1:5" x14ac:dyDescent="0.25">
      <c r="A830" s="22">
        <v>44023</v>
      </c>
      <c r="B830">
        <v>44023</v>
      </c>
      <c r="C830" t="s">
        <v>779</v>
      </c>
      <c r="D830" s="24">
        <f>VLOOKUP(Pag_Inicio_Corr_mas_casos[[#This Row],[Corregimiento]],Hoja3!$A$2:$D$676,4,0)</f>
        <v>81007</v>
      </c>
      <c r="E830">
        <v>15</v>
      </c>
    </row>
    <row r="831" spans="1:5" x14ac:dyDescent="0.25">
      <c r="A831" s="22">
        <v>44023</v>
      </c>
      <c r="B831">
        <v>44023</v>
      </c>
      <c r="C831" t="s">
        <v>860</v>
      </c>
      <c r="D831" s="24">
        <f>VLOOKUP(Pag_Inicio_Corr_mas_casos[[#This Row],[Corregimiento]],Hoja3!$A$2:$D$676,4,0)</f>
        <v>41405</v>
      </c>
      <c r="E831">
        <v>15</v>
      </c>
    </row>
    <row r="832" spans="1:5" x14ac:dyDescent="0.25">
      <c r="A832" s="22">
        <v>44023</v>
      </c>
      <c r="B832">
        <v>44023</v>
      </c>
      <c r="C832" t="s">
        <v>783</v>
      </c>
      <c r="D832" s="24">
        <f>VLOOKUP(Pag_Inicio_Corr_mas_casos[[#This Row],[Corregimiento]],Hoja3!$A$2:$D$676,4,0)</f>
        <v>80822</v>
      </c>
      <c r="E832">
        <v>14</v>
      </c>
    </row>
    <row r="833" spans="1:5" x14ac:dyDescent="0.25">
      <c r="A833" s="22">
        <v>44023</v>
      </c>
      <c r="B833">
        <v>44023</v>
      </c>
      <c r="C833" t="s">
        <v>790</v>
      </c>
      <c r="D833" s="24">
        <f>VLOOKUP(Pag_Inicio_Corr_mas_casos[[#This Row],[Corregimiento]],Hoja3!$A$2:$D$676,4,0)</f>
        <v>130702</v>
      </c>
      <c r="E833">
        <v>14</v>
      </c>
    </row>
    <row r="834" spans="1:5" x14ac:dyDescent="0.25">
      <c r="A834" s="22">
        <v>44023</v>
      </c>
      <c r="B834">
        <v>44023</v>
      </c>
      <c r="C834" t="s">
        <v>806</v>
      </c>
      <c r="D834" s="24">
        <f>VLOOKUP(Pag_Inicio_Corr_mas_casos[[#This Row],[Corregimiento]],Hoja3!$A$2:$D$676,4,0)</f>
        <v>80811</v>
      </c>
      <c r="E834">
        <v>14</v>
      </c>
    </row>
    <row r="835" spans="1:5" x14ac:dyDescent="0.25">
      <c r="A835" s="22">
        <v>44023</v>
      </c>
      <c r="B835">
        <v>44023</v>
      </c>
      <c r="C835" t="s">
        <v>824</v>
      </c>
      <c r="D835" s="24">
        <f>VLOOKUP(Pag_Inicio_Corr_mas_casos[[#This Row],[Corregimiento]],Hoja3!$A$2:$D$676,4,0)</f>
        <v>80807</v>
      </c>
      <c r="E835">
        <v>13</v>
      </c>
    </row>
    <row r="836" spans="1:5" x14ac:dyDescent="0.25">
      <c r="A836" s="22">
        <v>44023</v>
      </c>
      <c r="B836">
        <v>44023</v>
      </c>
      <c r="C836" t="s">
        <v>804</v>
      </c>
      <c r="D836" s="24">
        <f>VLOOKUP(Pag_Inicio_Corr_mas_casos[[#This Row],[Corregimiento]],Hoja3!$A$2:$D$676,4,0)</f>
        <v>80815</v>
      </c>
      <c r="E836">
        <v>13</v>
      </c>
    </row>
    <row r="837" spans="1:5" x14ac:dyDescent="0.25">
      <c r="A837" s="22">
        <v>44023</v>
      </c>
      <c r="B837">
        <v>44023</v>
      </c>
      <c r="C837" t="s">
        <v>827</v>
      </c>
      <c r="D837" s="24">
        <f>VLOOKUP(Pag_Inicio_Corr_mas_casos[[#This Row],[Corregimiento]],Hoja3!$A$2:$D$676,4,0)</f>
        <v>30111</v>
      </c>
      <c r="E837">
        <v>13</v>
      </c>
    </row>
    <row r="838" spans="1:5" x14ac:dyDescent="0.25">
      <c r="A838" s="22">
        <v>44023</v>
      </c>
      <c r="B838">
        <v>44023</v>
      </c>
      <c r="C838" t="s">
        <v>822</v>
      </c>
      <c r="D838" s="24">
        <f>VLOOKUP(Pag_Inicio_Corr_mas_casos[[#This Row],[Corregimiento]],Hoja3!$A$2:$D$676,4,0)</f>
        <v>80804</v>
      </c>
      <c r="E838">
        <v>12</v>
      </c>
    </row>
    <row r="839" spans="1:5" x14ac:dyDescent="0.25">
      <c r="A839" s="22">
        <v>44023</v>
      </c>
      <c r="B839">
        <v>44023</v>
      </c>
      <c r="C839" t="s">
        <v>788</v>
      </c>
      <c r="D839" s="24">
        <f>VLOOKUP(Pag_Inicio_Corr_mas_casos[[#This Row],[Corregimiento]],Hoja3!$A$2:$D$676,4,0)</f>
        <v>81006</v>
      </c>
      <c r="E839">
        <v>11</v>
      </c>
    </row>
    <row r="840" spans="1:5" x14ac:dyDescent="0.25">
      <c r="A840" s="22">
        <v>44023</v>
      </c>
      <c r="B840">
        <v>44023</v>
      </c>
      <c r="C840" t="s">
        <v>774</v>
      </c>
      <c r="D840" s="24">
        <f>VLOOKUP(Pag_Inicio_Corr_mas_casos[[#This Row],[Corregimiento]],Hoja3!$A$2:$D$676,4,0)</f>
        <v>81002</v>
      </c>
      <c r="E840">
        <v>11</v>
      </c>
    </row>
    <row r="841" spans="1:5" x14ac:dyDescent="0.25">
      <c r="A841" s="22">
        <v>44023</v>
      </c>
      <c r="B841">
        <v>44023</v>
      </c>
      <c r="C841" t="s">
        <v>801</v>
      </c>
      <c r="D841" s="24">
        <f>VLOOKUP(Pag_Inicio_Corr_mas_casos[[#This Row],[Corregimiento]],Hoja3!$A$2:$D$676,4,0)</f>
        <v>80501</v>
      </c>
      <c r="E841">
        <v>11</v>
      </c>
    </row>
    <row r="842" spans="1:5" x14ac:dyDescent="0.25">
      <c r="A842" s="22">
        <v>44023</v>
      </c>
      <c r="B842">
        <v>44023</v>
      </c>
      <c r="C842" t="s">
        <v>791</v>
      </c>
      <c r="D842" s="24">
        <f>VLOOKUP(Pag_Inicio_Corr_mas_casos[[#This Row],[Corregimiento]],Hoja3!$A$2:$D$676,4,0)</f>
        <v>40601</v>
      </c>
      <c r="E842">
        <v>11</v>
      </c>
    </row>
    <row r="843" spans="1:5" x14ac:dyDescent="0.25">
      <c r="A843" s="22">
        <v>44023</v>
      </c>
      <c r="B843">
        <v>44023</v>
      </c>
      <c r="C843" t="s">
        <v>784</v>
      </c>
      <c r="D843" s="24">
        <f>VLOOKUP(Pag_Inicio_Corr_mas_casos[[#This Row],[Corregimiento]],Hoja3!$A$2:$D$676,4,0)</f>
        <v>80823</v>
      </c>
      <c r="E843">
        <v>11</v>
      </c>
    </row>
    <row r="844" spans="1:5" x14ac:dyDescent="0.25">
      <c r="A844" s="22">
        <v>44023</v>
      </c>
      <c r="B844">
        <v>44023</v>
      </c>
      <c r="C844" t="s">
        <v>819</v>
      </c>
      <c r="D844" s="24">
        <f>VLOOKUP(Pag_Inicio_Corr_mas_casos[[#This Row],[Corregimiento]],Hoja3!$A$2:$D$676,4,0)</f>
        <v>81009</v>
      </c>
      <c r="E844">
        <v>11</v>
      </c>
    </row>
    <row r="845" spans="1:5" x14ac:dyDescent="0.25">
      <c r="A845" s="22">
        <v>44024</v>
      </c>
      <c r="B845">
        <v>44024</v>
      </c>
      <c r="C845" t="s">
        <v>780</v>
      </c>
      <c r="D845" s="24">
        <f>VLOOKUP(Pag_Inicio_Corr_mas_casos[[#This Row],[Corregimiento]],Hoja3!$A$2:$D$676,4,0)</f>
        <v>81008</v>
      </c>
      <c r="E845">
        <v>78</v>
      </c>
    </row>
    <row r="846" spans="1:5" x14ac:dyDescent="0.25">
      <c r="A846" s="22">
        <v>44024</v>
      </c>
      <c r="B846">
        <v>44024</v>
      </c>
      <c r="C846" t="s">
        <v>773</v>
      </c>
      <c r="D846" s="24">
        <f>VLOOKUP(Pag_Inicio_Corr_mas_casos[[#This Row],[Corregimiento]],Hoja3!$A$2:$D$676,4,0)</f>
        <v>130101</v>
      </c>
      <c r="E846">
        <v>42</v>
      </c>
    </row>
    <row r="847" spans="1:5" x14ac:dyDescent="0.25">
      <c r="A847" s="22">
        <v>44024</v>
      </c>
      <c r="B847">
        <v>44024</v>
      </c>
      <c r="C847" t="s">
        <v>786</v>
      </c>
      <c r="D847" s="24">
        <f>VLOOKUP(Pag_Inicio_Corr_mas_casos[[#This Row],[Corregimiento]],Hoja3!$A$2:$D$676,4,0)</f>
        <v>80819</v>
      </c>
      <c r="E847">
        <v>42</v>
      </c>
    </row>
    <row r="848" spans="1:5" x14ac:dyDescent="0.25">
      <c r="A848" s="22">
        <v>44024</v>
      </c>
      <c r="B848">
        <v>44024</v>
      </c>
      <c r="C848" t="s">
        <v>799</v>
      </c>
      <c r="D848" s="24">
        <f>VLOOKUP(Pag_Inicio_Corr_mas_casos[[#This Row],[Corregimiento]],Hoja3!$A$2:$D$676,4,0)</f>
        <v>80813</v>
      </c>
      <c r="E848">
        <v>41</v>
      </c>
    </row>
    <row r="849" spans="1:5" x14ac:dyDescent="0.25">
      <c r="A849" s="22">
        <v>44024</v>
      </c>
      <c r="B849">
        <v>44024</v>
      </c>
      <c r="C849" t="s">
        <v>778</v>
      </c>
      <c r="D849" s="24">
        <f>VLOOKUP(Pag_Inicio_Corr_mas_casos[[#This Row],[Corregimiento]],Hoja3!$A$2:$D$676,4,0)</f>
        <v>80821</v>
      </c>
      <c r="E849">
        <v>38</v>
      </c>
    </row>
    <row r="850" spans="1:5" x14ac:dyDescent="0.25">
      <c r="A850" s="22">
        <v>44024</v>
      </c>
      <c r="B850">
        <v>44024</v>
      </c>
      <c r="C850" t="s">
        <v>817</v>
      </c>
      <c r="D850" s="24">
        <f>VLOOKUP(Pag_Inicio_Corr_mas_casos[[#This Row],[Corregimiento]],Hoja3!$A$2:$D$676,4,0)</f>
        <v>130717</v>
      </c>
      <c r="E850">
        <v>38</v>
      </c>
    </row>
    <row r="851" spans="1:5" x14ac:dyDescent="0.25">
      <c r="A851" s="22">
        <v>44024</v>
      </c>
      <c r="B851">
        <v>44024</v>
      </c>
      <c r="C851" t="s">
        <v>827</v>
      </c>
      <c r="D851" s="24">
        <f>VLOOKUP(Pag_Inicio_Corr_mas_casos[[#This Row],[Corregimiento]],Hoja3!$A$2:$D$676,4,0)</f>
        <v>30111</v>
      </c>
      <c r="E851">
        <v>36</v>
      </c>
    </row>
    <row r="852" spans="1:5" x14ac:dyDescent="0.25">
      <c r="A852" s="22">
        <v>44024</v>
      </c>
      <c r="B852">
        <v>44024</v>
      </c>
      <c r="C852" t="s">
        <v>782</v>
      </c>
      <c r="D852" s="24">
        <f>VLOOKUP(Pag_Inicio_Corr_mas_casos[[#This Row],[Corregimiento]],Hoja3!$A$2:$D$676,4,0)</f>
        <v>80817</v>
      </c>
      <c r="E852">
        <v>34</v>
      </c>
    </row>
    <row r="853" spans="1:5" x14ac:dyDescent="0.25">
      <c r="A853" s="22">
        <v>44024</v>
      </c>
      <c r="B853">
        <v>44024</v>
      </c>
      <c r="C853" t="s">
        <v>775</v>
      </c>
      <c r="D853" s="24">
        <f>VLOOKUP(Pag_Inicio_Corr_mas_casos[[#This Row],[Corregimiento]],Hoja3!$A$2:$D$676,4,0)</f>
        <v>130106</v>
      </c>
      <c r="E853">
        <v>32</v>
      </c>
    </row>
    <row r="854" spans="1:5" x14ac:dyDescent="0.25">
      <c r="A854" s="22">
        <v>44024</v>
      </c>
      <c r="B854">
        <v>44024</v>
      </c>
      <c r="C854" t="s">
        <v>789</v>
      </c>
      <c r="D854" s="24">
        <f>VLOOKUP(Pag_Inicio_Corr_mas_casos[[#This Row],[Corregimiento]],Hoja3!$A$2:$D$676,4,0)</f>
        <v>80812</v>
      </c>
      <c r="E854">
        <v>31</v>
      </c>
    </row>
    <row r="855" spans="1:5" x14ac:dyDescent="0.25">
      <c r="A855" s="22">
        <v>44024</v>
      </c>
      <c r="B855">
        <v>44024</v>
      </c>
      <c r="C855" t="s">
        <v>779</v>
      </c>
      <c r="D855" s="24">
        <f>VLOOKUP(Pag_Inicio_Corr_mas_casos[[#This Row],[Corregimiento]],Hoja3!$A$2:$D$676,4,0)</f>
        <v>81007</v>
      </c>
      <c r="E855">
        <v>27</v>
      </c>
    </row>
    <row r="856" spans="1:5" x14ac:dyDescent="0.25">
      <c r="A856" s="22">
        <v>44024</v>
      </c>
      <c r="B856">
        <v>44024</v>
      </c>
      <c r="C856" t="s">
        <v>820</v>
      </c>
      <c r="D856" s="24">
        <f>VLOOKUP(Pag_Inicio_Corr_mas_casos[[#This Row],[Corregimiento]],Hoja3!$A$2:$D$676,4,0)</f>
        <v>30104</v>
      </c>
      <c r="E856">
        <v>25</v>
      </c>
    </row>
    <row r="857" spans="1:5" x14ac:dyDescent="0.25">
      <c r="A857" s="22">
        <v>44024</v>
      </c>
      <c r="B857">
        <v>44024</v>
      </c>
      <c r="C857" t="s">
        <v>836</v>
      </c>
      <c r="D857" s="24">
        <f>VLOOKUP(Pag_Inicio_Corr_mas_casos[[#This Row],[Corregimiento]],Hoja3!$A$2:$D$676,4,0)</f>
        <v>130716</v>
      </c>
      <c r="E857">
        <v>25</v>
      </c>
    </row>
    <row r="858" spans="1:5" x14ac:dyDescent="0.25">
      <c r="A858" s="22">
        <v>44024</v>
      </c>
      <c r="B858">
        <v>44024</v>
      </c>
      <c r="C858" t="s">
        <v>765</v>
      </c>
      <c r="D858" s="24">
        <f>VLOOKUP(Pag_Inicio_Corr_mas_casos[[#This Row],[Corregimiento]],Hoja3!$A$2:$D$676,4,0)</f>
        <v>130709</v>
      </c>
      <c r="E858">
        <v>23</v>
      </c>
    </row>
    <row r="859" spans="1:5" x14ac:dyDescent="0.25">
      <c r="A859" s="22">
        <v>44024</v>
      </c>
      <c r="B859">
        <v>44024</v>
      </c>
      <c r="C859" t="s">
        <v>853</v>
      </c>
      <c r="D859" s="24">
        <f>VLOOKUP(Pag_Inicio_Corr_mas_casos[[#This Row],[Corregimiento]],Hoja3!$A$2:$D$676,4,0)</f>
        <v>120801</v>
      </c>
      <c r="E859">
        <v>23</v>
      </c>
    </row>
    <row r="860" spans="1:5" x14ac:dyDescent="0.25">
      <c r="A860" s="22">
        <v>44024</v>
      </c>
      <c r="B860">
        <v>44024</v>
      </c>
      <c r="C860" t="s">
        <v>808</v>
      </c>
      <c r="D860" s="24">
        <f>VLOOKUP(Pag_Inicio_Corr_mas_casos[[#This Row],[Corregimiento]],Hoja3!$A$2:$D$676,4,0)</f>
        <v>130708</v>
      </c>
      <c r="E860">
        <v>22</v>
      </c>
    </row>
    <row r="861" spans="1:5" x14ac:dyDescent="0.25">
      <c r="A861" s="22">
        <v>44024</v>
      </c>
      <c r="B861">
        <v>44024</v>
      </c>
      <c r="C861" t="s">
        <v>774</v>
      </c>
      <c r="D861" s="24">
        <f>VLOOKUP(Pag_Inicio_Corr_mas_casos[[#This Row],[Corregimiento]],Hoja3!$A$2:$D$676,4,0)</f>
        <v>81002</v>
      </c>
      <c r="E861">
        <v>21</v>
      </c>
    </row>
    <row r="862" spans="1:5" x14ac:dyDescent="0.25">
      <c r="A862" s="22">
        <v>44024</v>
      </c>
      <c r="B862">
        <v>44024</v>
      </c>
      <c r="C862" t="s">
        <v>861</v>
      </c>
      <c r="D862" s="24">
        <f>VLOOKUP(Pag_Inicio_Corr_mas_casos[[#This Row],[Corregimiento]],Hoja3!$A$2:$D$676,4,0)</f>
        <v>80502</v>
      </c>
      <c r="E862">
        <v>21</v>
      </c>
    </row>
    <row r="863" spans="1:5" x14ac:dyDescent="0.25">
      <c r="A863" s="22">
        <v>44024</v>
      </c>
      <c r="B863">
        <v>44024</v>
      </c>
      <c r="C863" t="s">
        <v>795</v>
      </c>
      <c r="D863" s="24">
        <f>VLOOKUP(Pag_Inicio_Corr_mas_casos[[#This Row],[Corregimiento]],Hoja3!$A$2:$D$676,4,0)</f>
        <v>30107</v>
      </c>
      <c r="E863">
        <v>21</v>
      </c>
    </row>
    <row r="864" spans="1:5" x14ac:dyDescent="0.25">
      <c r="A864" s="22">
        <v>44024</v>
      </c>
      <c r="B864">
        <v>44024</v>
      </c>
      <c r="C864" t="s">
        <v>849</v>
      </c>
      <c r="D864" s="24">
        <f>VLOOKUP(Pag_Inicio_Corr_mas_casos[[#This Row],[Corregimiento]],Hoja3!$A$2:$D$676,4,0)</f>
        <v>30115</v>
      </c>
      <c r="E864">
        <v>21</v>
      </c>
    </row>
    <row r="865" spans="1:5" x14ac:dyDescent="0.25">
      <c r="A865" s="22">
        <v>44024</v>
      </c>
      <c r="B865">
        <v>44024</v>
      </c>
      <c r="C865" t="s">
        <v>776</v>
      </c>
      <c r="D865" s="24">
        <f>VLOOKUP(Pag_Inicio_Corr_mas_casos[[#This Row],[Corregimiento]],Hoja3!$A$2:$D$676,4,0)</f>
        <v>80802</v>
      </c>
      <c r="E865">
        <v>21</v>
      </c>
    </row>
    <row r="866" spans="1:5" x14ac:dyDescent="0.25">
      <c r="A866" s="22">
        <v>44024</v>
      </c>
      <c r="B866">
        <v>44024</v>
      </c>
      <c r="C866" t="s">
        <v>851</v>
      </c>
      <c r="D866" s="24">
        <f>VLOOKUP(Pag_Inicio_Corr_mas_casos[[#This Row],[Corregimiento]],Hoja3!$A$2:$D$676,4,0)</f>
        <v>120301</v>
      </c>
      <c r="E866">
        <v>21</v>
      </c>
    </row>
    <row r="867" spans="1:5" x14ac:dyDescent="0.25">
      <c r="A867" s="22">
        <v>44024</v>
      </c>
      <c r="B867">
        <v>44024</v>
      </c>
      <c r="C867" t="s">
        <v>794</v>
      </c>
      <c r="D867" s="24">
        <f>VLOOKUP(Pag_Inicio_Corr_mas_casos[[#This Row],[Corregimiento]],Hoja3!$A$2:$D$676,4,0)</f>
        <v>80810</v>
      </c>
      <c r="E867">
        <v>20</v>
      </c>
    </row>
    <row r="868" spans="1:5" x14ac:dyDescent="0.25">
      <c r="A868" s="22">
        <v>44024</v>
      </c>
      <c r="B868">
        <v>44024</v>
      </c>
      <c r="C868" t="s">
        <v>788</v>
      </c>
      <c r="D868" s="24">
        <f>VLOOKUP(Pag_Inicio_Corr_mas_casos[[#This Row],[Corregimiento]],Hoja3!$A$2:$D$676,4,0)</f>
        <v>81006</v>
      </c>
      <c r="E868">
        <v>19</v>
      </c>
    </row>
    <row r="869" spans="1:5" x14ac:dyDescent="0.25">
      <c r="A869" s="22">
        <v>44024</v>
      </c>
      <c r="B869">
        <v>44024</v>
      </c>
      <c r="C869" t="s">
        <v>790</v>
      </c>
      <c r="D869" s="24">
        <f>VLOOKUP(Pag_Inicio_Corr_mas_casos[[#This Row],[Corregimiento]],Hoja3!$A$2:$D$676,4,0)</f>
        <v>130702</v>
      </c>
      <c r="E869">
        <v>19</v>
      </c>
    </row>
    <row r="870" spans="1:5" x14ac:dyDescent="0.25">
      <c r="A870" s="22">
        <v>44024</v>
      </c>
      <c r="B870">
        <v>44024</v>
      </c>
      <c r="C870" t="s">
        <v>803</v>
      </c>
      <c r="D870" s="24">
        <f>VLOOKUP(Pag_Inicio_Corr_mas_casos[[#This Row],[Corregimiento]],Hoja3!$A$2:$D$676,4,0)</f>
        <v>80820</v>
      </c>
      <c r="E870">
        <v>19</v>
      </c>
    </row>
    <row r="871" spans="1:5" x14ac:dyDescent="0.25">
      <c r="A871" s="22">
        <v>44024</v>
      </c>
      <c r="B871">
        <v>44024</v>
      </c>
      <c r="C871" t="s">
        <v>856</v>
      </c>
      <c r="D871" s="24">
        <f>VLOOKUP(Pag_Inicio_Corr_mas_casos[[#This Row],[Corregimiento]],Hoja3!$A$2:$D$676,4,0)</f>
        <v>30103</v>
      </c>
      <c r="E871">
        <v>17</v>
      </c>
    </row>
    <row r="872" spans="1:5" x14ac:dyDescent="0.25">
      <c r="A872" s="22">
        <v>44024</v>
      </c>
      <c r="B872">
        <v>44024</v>
      </c>
      <c r="C872" t="s">
        <v>804</v>
      </c>
      <c r="D872" s="24">
        <f>VLOOKUP(Pag_Inicio_Corr_mas_casos[[#This Row],[Corregimiento]],Hoja3!$A$2:$D$676,4,0)</f>
        <v>80815</v>
      </c>
      <c r="E872">
        <v>16</v>
      </c>
    </row>
    <row r="873" spans="1:5" x14ac:dyDescent="0.25">
      <c r="A873" s="22">
        <v>44024</v>
      </c>
      <c r="B873">
        <v>44024</v>
      </c>
      <c r="C873" t="s">
        <v>784</v>
      </c>
      <c r="D873" s="24">
        <f>VLOOKUP(Pag_Inicio_Corr_mas_casos[[#This Row],[Corregimiento]],Hoja3!$A$2:$D$676,4,0)</f>
        <v>80823</v>
      </c>
      <c r="E873">
        <v>16</v>
      </c>
    </row>
    <row r="874" spans="1:5" x14ac:dyDescent="0.25">
      <c r="A874" s="22">
        <v>44024</v>
      </c>
      <c r="B874">
        <v>44024</v>
      </c>
      <c r="C874" t="s">
        <v>781</v>
      </c>
      <c r="D874" s="24">
        <f>VLOOKUP(Pag_Inicio_Corr_mas_casos[[#This Row],[Corregimiento]],Hoja3!$A$2:$D$676,4,0)</f>
        <v>80816</v>
      </c>
      <c r="E874">
        <v>15</v>
      </c>
    </row>
    <row r="875" spans="1:5" x14ac:dyDescent="0.25">
      <c r="A875" s="22">
        <v>44024</v>
      </c>
      <c r="B875">
        <v>44024</v>
      </c>
      <c r="C875" t="s">
        <v>809</v>
      </c>
      <c r="D875" s="24">
        <f>VLOOKUP(Pag_Inicio_Corr_mas_casos[[#This Row],[Corregimiento]],Hoja3!$A$2:$D$676,4,0)</f>
        <v>80826</v>
      </c>
      <c r="E875">
        <v>14</v>
      </c>
    </row>
    <row r="876" spans="1:5" x14ac:dyDescent="0.25">
      <c r="A876" s="22">
        <v>44024</v>
      </c>
      <c r="B876">
        <v>44024</v>
      </c>
      <c r="C876" t="s">
        <v>824</v>
      </c>
      <c r="D876" s="24">
        <f>VLOOKUP(Pag_Inicio_Corr_mas_casos[[#This Row],[Corregimiento]],Hoja3!$A$2:$D$676,4,0)</f>
        <v>80807</v>
      </c>
      <c r="E876">
        <v>13</v>
      </c>
    </row>
    <row r="877" spans="1:5" x14ac:dyDescent="0.25">
      <c r="A877" s="22">
        <v>44024</v>
      </c>
      <c r="B877">
        <v>44024</v>
      </c>
      <c r="C877" t="s">
        <v>818</v>
      </c>
      <c r="D877" s="24">
        <f>VLOOKUP(Pag_Inicio_Corr_mas_casos[[#This Row],[Corregimiento]],Hoja3!$A$2:$D$676,4,0)</f>
        <v>81003</v>
      </c>
      <c r="E877">
        <v>13</v>
      </c>
    </row>
    <row r="878" spans="1:5" x14ac:dyDescent="0.25">
      <c r="A878" s="22">
        <v>44024</v>
      </c>
      <c r="B878">
        <v>44024</v>
      </c>
      <c r="C878" t="s">
        <v>811</v>
      </c>
      <c r="D878" s="24">
        <f>VLOOKUP(Pag_Inicio_Corr_mas_casos[[#This Row],[Corregimiento]],Hoja3!$A$2:$D$676,4,0)</f>
        <v>80803</v>
      </c>
      <c r="E878">
        <v>13</v>
      </c>
    </row>
    <row r="879" spans="1:5" x14ac:dyDescent="0.25">
      <c r="A879" s="22">
        <v>44024</v>
      </c>
      <c r="B879">
        <v>44024</v>
      </c>
      <c r="C879" t="s">
        <v>801</v>
      </c>
      <c r="D879" s="24">
        <f>VLOOKUP(Pag_Inicio_Corr_mas_casos[[#This Row],[Corregimiento]],Hoja3!$A$2:$D$676,4,0)</f>
        <v>80501</v>
      </c>
      <c r="E879">
        <v>12</v>
      </c>
    </row>
    <row r="880" spans="1:5" x14ac:dyDescent="0.25">
      <c r="A880" s="22">
        <v>44024</v>
      </c>
      <c r="B880">
        <v>44024</v>
      </c>
      <c r="C880" t="s">
        <v>777</v>
      </c>
      <c r="D880" s="24">
        <f>VLOOKUP(Pag_Inicio_Corr_mas_casos[[#This Row],[Corregimiento]],Hoja3!$A$2:$D$676,4,0)</f>
        <v>130102</v>
      </c>
      <c r="E880">
        <v>12</v>
      </c>
    </row>
    <row r="881" spans="1:5" x14ac:dyDescent="0.25">
      <c r="A881" s="22">
        <v>44024</v>
      </c>
      <c r="B881">
        <v>44024</v>
      </c>
      <c r="C881" t="s">
        <v>796</v>
      </c>
      <c r="D881" s="24">
        <f>VLOOKUP(Pag_Inicio_Corr_mas_casos[[#This Row],[Corregimiento]],Hoja3!$A$2:$D$676,4,0)</f>
        <v>30113</v>
      </c>
      <c r="E881">
        <v>12</v>
      </c>
    </row>
    <row r="882" spans="1:5" x14ac:dyDescent="0.25">
      <c r="A882" s="22">
        <v>44024</v>
      </c>
      <c r="B882">
        <v>44024</v>
      </c>
      <c r="C882" t="s">
        <v>785</v>
      </c>
      <c r="D882" s="24">
        <f>VLOOKUP(Pag_Inicio_Corr_mas_casos[[#This Row],[Corregimiento]],Hoja3!$A$2:$D$676,4,0)</f>
        <v>81001</v>
      </c>
      <c r="E882">
        <v>11</v>
      </c>
    </row>
    <row r="883" spans="1:5" x14ac:dyDescent="0.25">
      <c r="A883" s="22">
        <v>44024</v>
      </c>
      <c r="B883">
        <v>44024</v>
      </c>
      <c r="C883" t="s">
        <v>862</v>
      </c>
      <c r="D883" s="24">
        <f>VLOOKUP(Pag_Inicio_Corr_mas_casos[[#This Row],[Corregimiento]],Hoja3!$A$2:$D$676,4,0)</f>
        <v>120507</v>
      </c>
      <c r="E883">
        <v>11</v>
      </c>
    </row>
    <row r="884" spans="1:5" x14ac:dyDescent="0.25">
      <c r="A884" s="22">
        <v>44025</v>
      </c>
      <c r="B884">
        <v>44025</v>
      </c>
      <c r="C884" t="s">
        <v>779</v>
      </c>
      <c r="D884" s="24">
        <f>VLOOKUP(Pag_Inicio_Corr_mas_casos[[#This Row],[Corregimiento]],Hoja3!$A$2:$D$676,4,0)</f>
        <v>81007</v>
      </c>
      <c r="E884">
        <v>61</v>
      </c>
    </row>
    <row r="885" spans="1:5" x14ac:dyDescent="0.25">
      <c r="A885" s="22">
        <v>44025</v>
      </c>
      <c r="B885">
        <v>44025</v>
      </c>
      <c r="C885" t="s">
        <v>774</v>
      </c>
      <c r="D885" s="24">
        <f>VLOOKUP(Pag_Inicio_Corr_mas_casos[[#This Row],[Corregimiento]],Hoja3!$A$2:$D$676,4,0)</f>
        <v>81002</v>
      </c>
      <c r="E885">
        <v>54</v>
      </c>
    </row>
    <row r="886" spans="1:5" x14ac:dyDescent="0.25">
      <c r="A886" s="22">
        <v>44025</v>
      </c>
      <c r="B886">
        <v>44025</v>
      </c>
      <c r="C886" t="s">
        <v>789</v>
      </c>
      <c r="D886" s="24">
        <f>VLOOKUP(Pag_Inicio_Corr_mas_casos[[#This Row],[Corregimiento]],Hoja3!$A$2:$D$676,4,0)</f>
        <v>80812</v>
      </c>
      <c r="E886">
        <v>54</v>
      </c>
    </row>
    <row r="887" spans="1:5" x14ac:dyDescent="0.25">
      <c r="A887" s="22">
        <v>44025</v>
      </c>
      <c r="B887">
        <v>44025</v>
      </c>
      <c r="C887" t="s">
        <v>786</v>
      </c>
      <c r="D887" s="24">
        <f>VLOOKUP(Pag_Inicio_Corr_mas_casos[[#This Row],[Corregimiento]],Hoja3!$A$2:$D$676,4,0)</f>
        <v>80819</v>
      </c>
      <c r="E887">
        <v>53</v>
      </c>
    </row>
    <row r="888" spans="1:5" x14ac:dyDescent="0.25">
      <c r="A888" s="22">
        <v>44025</v>
      </c>
      <c r="B888">
        <v>44025</v>
      </c>
      <c r="C888" t="s">
        <v>799</v>
      </c>
      <c r="D888" s="24">
        <f>VLOOKUP(Pag_Inicio_Corr_mas_casos[[#This Row],[Corregimiento]],Hoja3!$A$2:$D$676,4,0)</f>
        <v>80813</v>
      </c>
      <c r="E888">
        <v>50</v>
      </c>
    </row>
    <row r="889" spans="1:5" x14ac:dyDescent="0.25">
      <c r="A889" s="22">
        <v>44025</v>
      </c>
      <c r="B889">
        <v>44025</v>
      </c>
      <c r="C889" t="s">
        <v>827</v>
      </c>
      <c r="D889" s="24">
        <f>VLOOKUP(Pag_Inicio_Corr_mas_casos[[#This Row],[Corregimiento]],Hoja3!$A$2:$D$676,4,0)</f>
        <v>30111</v>
      </c>
      <c r="E889">
        <v>48</v>
      </c>
    </row>
    <row r="890" spans="1:5" x14ac:dyDescent="0.25">
      <c r="A890" s="22">
        <v>44025</v>
      </c>
      <c r="B890">
        <v>44025</v>
      </c>
      <c r="C890" t="s">
        <v>775</v>
      </c>
      <c r="D890" s="24">
        <f>VLOOKUP(Pag_Inicio_Corr_mas_casos[[#This Row],[Corregimiento]],Hoja3!$A$2:$D$676,4,0)</f>
        <v>130106</v>
      </c>
      <c r="E890">
        <v>48</v>
      </c>
    </row>
    <row r="891" spans="1:5" x14ac:dyDescent="0.25">
      <c r="A891" s="22">
        <v>44025</v>
      </c>
      <c r="B891">
        <v>44025</v>
      </c>
      <c r="C891" t="s">
        <v>778</v>
      </c>
      <c r="D891" s="24">
        <f>VLOOKUP(Pag_Inicio_Corr_mas_casos[[#This Row],[Corregimiento]],Hoja3!$A$2:$D$676,4,0)</f>
        <v>80821</v>
      </c>
      <c r="E891">
        <v>46</v>
      </c>
    </row>
    <row r="892" spans="1:5" x14ac:dyDescent="0.25">
      <c r="A892" s="22">
        <v>44025</v>
      </c>
      <c r="B892">
        <v>44025</v>
      </c>
      <c r="C892" t="s">
        <v>783</v>
      </c>
      <c r="D892" s="24">
        <f>VLOOKUP(Pag_Inicio_Corr_mas_casos[[#This Row],[Corregimiento]],Hoja3!$A$2:$D$676,4,0)</f>
        <v>80822</v>
      </c>
      <c r="E892">
        <v>37</v>
      </c>
    </row>
    <row r="893" spans="1:5" x14ac:dyDescent="0.25">
      <c r="A893" s="22">
        <v>44025</v>
      </c>
      <c r="B893">
        <v>44025</v>
      </c>
      <c r="C893" t="s">
        <v>776</v>
      </c>
      <c r="D893" s="24">
        <f>VLOOKUP(Pag_Inicio_Corr_mas_casos[[#This Row],[Corregimiento]],Hoja3!$A$2:$D$676,4,0)</f>
        <v>80802</v>
      </c>
      <c r="E893">
        <v>35</v>
      </c>
    </row>
    <row r="894" spans="1:5" x14ac:dyDescent="0.25">
      <c r="A894" s="22">
        <v>44025</v>
      </c>
      <c r="B894">
        <v>44025</v>
      </c>
      <c r="C894" t="s">
        <v>801</v>
      </c>
      <c r="D894" s="24">
        <f>VLOOKUP(Pag_Inicio_Corr_mas_casos[[#This Row],[Corregimiento]],Hoja3!$A$2:$D$676,4,0)</f>
        <v>80501</v>
      </c>
      <c r="E894">
        <v>35</v>
      </c>
    </row>
    <row r="895" spans="1:5" x14ac:dyDescent="0.25">
      <c r="A895" s="22">
        <v>44025</v>
      </c>
      <c r="B895">
        <v>44025</v>
      </c>
      <c r="C895" t="s">
        <v>803</v>
      </c>
      <c r="D895" s="24">
        <f>VLOOKUP(Pag_Inicio_Corr_mas_casos[[#This Row],[Corregimiento]],Hoja3!$A$2:$D$676,4,0)</f>
        <v>80820</v>
      </c>
      <c r="E895">
        <v>32</v>
      </c>
    </row>
    <row r="896" spans="1:5" x14ac:dyDescent="0.25">
      <c r="A896" s="22">
        <v>44025</v>
      </c>
      <c r="B896">
        <v>44025</v>
      </c>
      <c r="C896" t="s">
        <v>782</v>
      </c>
      <c r="D896" s="24">
        <f>VLOOKUP(Pag_Inicio_Corr_mas_casos[[#This Row],[Corregimiento]],Hoja3!$A$2:$D$676,4,0)</f>
        <v>80817</v>
      </c>
      <c r="E896">
        <v>32</v>
      </c>
    </row>
    <row r="897" spans="1:5" x14ac:dyDescent="0.25">
      <c r="A897" s="22">
        <v>44025</v>
      </c>
      <c r="B897">
        <v>44025</v>
      </c>
      <c r="C897" t="s">
        <v>773</v>
      </c>
      <c r="D897" s="24">
        <f>VLOOKUP(Pag_Inicio_Corr_mas_casos[[#This Row],[Corregimiento]],Hoja3!$A$2:$D$676,4,0)</f>
        <v>130101</v>
      </c>
      <c r="E897">
        <v>31</v>
      </c>
    </row>
    <row r="898" spans="1:5" x14ac:dyDescent="0.25">
      <c r="A898" s="22">
        <v>44025</v>
      </c>
      <c r="B898">
        <v>44025</v>
      </c>
      <c r="C898" t="s">
        <v>781</v>
      </c>
      <c r="D898" s="24">
        <f>VLOOKUP(Pag_Inicio_Corr_mas_casos[[#This Row],[Corregimiento]],Hoja3!$A$2:$D$676,4,0)</f>
        <v>80816</v>
      </c>
      <c r="E898">
        <v>29</v>
      </c>
    </row>
    <row r="899" spans="1:5" x14ac:dyDescent="0.25">
      <c r="A899" s="22">
        <v>44025</v>
      </c>
      <c r="B899">
        <v>44025</v>
      </c>
      <c r="C899" t="s">
        <v>787</v>
      </c>
      <c r="D899" s="24">
        <f>VLOOKUP(Pag_Inicio_Corr_mas_casos[[#This Row],[Corregimiento]],Hoja3!$A$2:$D$676,4,0)</f>
        <v>130107</v>
      </c>
      <c r="E899">
        <v>25</v>
      </c>
    </row>
    <row r="900" spans="1:5" x14ac:dyDescent="0.25">
      <c r="A900" s="22">
        <v>44025</v>
      </c>
      <c r="B900">
        <v>44025</v>
      </c>
      <c r="C900" t="s">
        <v>849</v>
      </c>
      <c r="D900" s="24">
        <f>VLOOKUP(Pag_Inicio_Corr_mas_casos[[#This Row],[Corregimiento]],Hoja3!$A$2:$D$676,4,0)</f>
        <v>30115</v>
      </c>
      <c r="E900">
        <v>25</v>
      </c>
    </row>
    <row r="901" spans="1:5" x14ac:dyDescent="0.25">
      <c r="A901" s="22">
        <v>44025</v>
      </c>
      <c r="B901">
        <v>44025</v>
      </c>
      <c r="C901" t="s">
        <v>785</v>
      </c>
      <c r="D901" s="24">
        <f>VLOOKUP(Pag_Inicio_Corr_mas_casos[[#This Row],[Corregimiento]],Hoja3!$A$2:$D$676,4,0)</f>
        <v>81001</v>
      </c>
      <c r="E901">
        <v>24</v>
      </c>
    </row>
    <row r="902" spans="1:5" x14ac:dyDescent="0.25">
      <c r="A902" s="22">
        <v>44025</v>
      </c>
      <c r="B902">
        <v>44025</v>
      </c>
      <c r="C902" t="s">
        <v>808</v>
      </c>
      <c r="D902" s="24">
        <f>VLOOKUP(Pag_Inicio_Corr_mas_casos[[#This Row],[Corregimiento]],Hoja3!$A$2:$D$676,4,0)</f>
        <v>130708</v>
      </c>
      <c r="E902">
        <v>24</v>
      </c>
    </row>
    <row r="903" spans="1:5" x14ac:dyDescent="0.25">
      <c r="A903" s="22">
        <v>44025</v>
      </c>
      <c r="B903">
        <v>44025</v>
      </c>
      <c r="C903" t="s">
        <v>780</v>
      </c>
      <c r="D903" s="24">
        <f>VLOOKUP(Pag_Inicio_Corr_mas_casos[[#This Row],[Corregimiento]],Hoja3!$A$2:$D$676,4,0)</f>
        <v>81008</v>
      </c>
      <c r="E903">
        <v>24</v>
      </c>
    </row>
    <row r="904" spans="1:5" x14ac:dyDescent="0.25">
      <c r="A904" s="22">
        <v>44025</v>
      </c>
      <c r="B904">
        <v>44025</v>
      </c>
      <c r="C904" t="s">
        <v>817</v>
      </c>
      <c r="D904" s="24">
        <f>VLOOKUP(Pag_Inicio_Corr_mas_casos[[#This Row],[Corregimiento]],Hoja3!$A$2:$D$676,4,0)</f>
        <v>130717</v>
      </c>
      <c r="E904">
        <v>24</v>
      </c>
    </row>
    <row r="905" spans="1:5" x14ac:dyDescent="0.25">
      <c r="A905" s="22">
        <v>44025</v>
      </c>
      <c r="B905">
        <v>44025</v>
      </c>
      <c r="C905" t="s">
        <v>809</v>
      </c>
      <c r="D905" s="24">
        <f>VLOOKUP(Pag_Inicio_Corr_mas_casos[[#This Row],[Corregimiento]],Hoja3!$A$2:$D$676,4,0)</f>
        <v>80826</v>
      </c>
      <c r="E905">
        <v>22</v>
      </c>
    </row>
    <row r="906" spans="1:5" x14ac:dyDescent="0.25">
      <c r="A906" s="22">
        <v>44025</v>
      </c>
      <c r="B906">
        <v>44025</v>
      </c>
      <c r="C906" t="s">
        <v>793</v>
      </c>
      <c r="D906" s="24">
        <f>VLOOKUP(Pag_Inicio_Corr_mas_casos[[#This Row],[Corregimiento]],Hoja3!$A$2:$D$676,4,0)</f>
        <v>130108</v>
      </c>
      <c r="E906">
        <v>21</v>
      </c>
    </row>
    <row r="907" spans="1:5" x14ac:dyDescent="0.25">
      <c r="A907" s="22">
        <v>44025</v>
      </c>
      <c r="B907">
        <v>44025</v>
      </c>
      <c r="C907" t="s">
        <v>795</v>
      </c>
      <c r="D907" s="24">
        <f>VLOOKUP(Pag_Inicio_Corr_mas_casos[[#This Row],[Corregimiento]],Hoja3!$A$2:$D$676,4,0)</f>
        <v>30107</v>
      </c>
      <c r="E907">
        <v>20</v>
      </c>
    </row>
    <row r="908" spans="1:5" x14ac:dyDescent="0.25">
      <c r="A908" s="22">
        <v>44025</v>
      </c>
      <c r="B908">
        <v>44025</v>
      </c>
      <c r="C908" t="s">
        <v>819</v>
      </c>
      <c r="D908" s="24">
        <f>VLOOKUP(Pag_Inicio_Corr_mas_casos[[#This Row],[Corregimiento]],Hoja3!$A$2:$D$676,4,0)</f>
        <v>81009</v>
      </c>
      <c r="E908">
        <v>20</v>
      </c>
    </row>
    <row r="909" spans="1:5" x14ac:dyDescent="0.25">
      <c r="A909" s="22">
        <v>44025</v>
      </c>
      <c r="B909">
        <v>44025</v>
      </c>
      <c r="C909" t="s">
        <v>814</v>
      </c>
      <c r="D909" s="24">
        <f>VLOOKUP(Pag_Inicio_Corr_mas_casos[[#This Row],[Corregimiento]],Hoja3!$A$2:$D$676,4,0)</f>
        <v>80809</v>
      </c>
      <c r="E909">
        <v>19</v>
      </c>
    </row>
    <row r="910" spans="1:5" x14ac:dyDescent="0.25">
      <c r="A910" s="22">
        <v>44025</v>
      </c>
      <c r="B910">
        <v>44025</v>
      </c>
      <c r="C910" t="s">
        <v>812</v>
      </c>
      <c r="D910" s="24">
        <f>VLOOKUP(Pag_Inicio_Corr_mas_casos[[#This Row],[Corregimiento]],Hoja3!$A$2:$D$676,4,0)</f>
        <v>130105</v>
      </c>
      <c r="E910">
        <v>19</v>
      </c>
    </row>
    <row r="911" spans="1:5" x14ac:dyDescent="0.25">
      <c r="A911" s="22">
        <v>44025</v>
      </c>
      <c r="B911">
        <v>44025</v>
      </c>
      <c r="C911" t="s">
        <v>788</v>
      </c>
      <c r="D911" s="24">
        <f>VLOOKUP(Pag_Inicio_Corr_mas_casos[[#This Row],[Corregimiento]],Hoja3!$A$2:$D$676,4,0)</f>
        <v>81006</v>
      </c>
      <c r="E911">
        <v>17</v>
      </c>
    </row>
    <row r="912" spans="1:5" x14ac:dyDescent="0.25">
      <c r="A912" s="22">
        <v>44025</v>
      </c>
      <c r="B912">
        <v>44025</v>
      </c>
      <c r="C912" t="s">
        <v>856</v>
      </c>
      <c r="D912" s="24">
        <f>VLOOKUP(Pag_Inicio_Corr_mas_casos[[#This Row],[Corregimiento]],Hoja3!$A$2:$D$676,4,0)</f>
        <v>30103</v>
      </c>
      <c r="E912">
        <v>17</v>
      </c>
    </row>
    <row r="913" spans="1:5" x14ac:dyDescent="0.25">
      <c r="A913" s="22">
        <v>44025</v>
      </c>
      <c r="B913">
        <v>44025</v>
      </c>
      <c r="C913" t="s">
        <v>804</v>
      </c>
      <c r="D913" s="24">
        <f>VLOOKUP(Pag_Inicio_Corr_mas_casos[[#This Row],[Corregimiento]],Hoja3!$A$2:$D$676,4,0)</f>
        <v>80815</v>
      </c>
      <c r="E913">
        <v>17</v>
      </c>
    </row>
    <row r="914" spans="1:5" x14ac:dyDescent="0.25">
      <c r="A914" s="22">
        <v>44025</v>
      </c>
      <c r="B914">
        <v>44025</v>
      </c>
      <c r="C914" t="s">
        <v>794</v>
      </c>
      <c r="D914" s="24">
        <f>VLOOKUP(Pag_Inicio_Corr_mas_casos[[#This Row],[Corregimiento]],Hoja3!$A$2:$D$676,4,0)</f>
        <v>80810</v>
      </c>
      <c r="E914">
        <v>17</v>
      </c>
    </row>
    <row r="915" spans="1:5" x14ac:dyDescent="0.25">
      <c r="A915" s="22">
        <v>44025</v>
      </c>
      <c r="B915">
        <v>44025</v>
      </c>
      <c r="C915" t="s">
        <v>777</v>
      </c>
      <c r="D915" s="24">
        <f>VLOOKUP(Pag_Inicio_Corr_mas_casos[[#This Row],[Corregimiento]],Hoja3!$A$2:$D$676,4,0)</f>
        <v>130102</v>
      </c>
      <c r="E915">
        <v>16</v>
      </c>
    </row>
    <row r="916" spans="1:5" x14ac:dyDescent="0.25">
      <c r="A916" s="22">
        <v>44025</v>
      </c>
      <c r="B916">
        <v>44025</v>
      </c>
      <c r="C916" t="s">
        <v>820</v>
      </c>
      <c r="D916" s="24">
        <f>VLOOKUP(Pag_Inicio_Corr_mas_casos[[#This Row],[Corregimiento]],Hoja3!$A$2:$D$676,4,0)</f>
        <v>30104</v>
      </c>
      <c r="E916">
        <v>15</v>
      </c>
    </row>
    <row r="917" spans="1:5" x14ac:dyDescent="0.25">
      <c r="A917" s="22">
        <v>44025</v>
      </c>
      <c r="B917">
        <v>44025</v>
      </c>
      <c r="C917" t="s">
        <v>765</v>
      </c>
      <c r="D917" s="24">
        <f>VLOOKUP(Pag_Inicio_Corr_mas_casos[[#This Row],[Corregimiento]],Hoja3!$A$2:$D$676,4,0)</f>
        <v>130709</v>
      </c>
      <c r="E917">
        <v>15</v>
      </c>
    </row>
    <row r="918" spans="1:5" x14ac:dyDescent="0.25">
      <c r="A918" s="22">
        <v>44025</v>
      </c>
      <c r="B918">
        <v>44025</v>
      </c>
      <c r="C918" t="s">
        <v>863</v>
      </c>
      <c r="D918" s="24">
        <f>VLOOKUP(Pag_Inicio_Corr_mas_casos[[#This Row],[Corregimiento]],Hoja3!$A$2:$D$676,4,0)</f>
        <v>30110</v>
      </c>
      <c r="E918">
        <v>15</v>
      </c>
    </row>
    <row r="919" spans="1:5" x14ac:dyDescent="0.25">
      <c r="A919" s="22">
        <v>44025</v>
      </c>
      <c r="B919">
        <v>44025</v>
      </c>
      <c r="C919" t="s">
        <v>792</v>
      </c>
      <c r="D919" s="24">
        <f>VLOOKUP(Pag_Inicio_Corr_mas_casos[[#This Row],[Corregimiento]],Hoja3!$A$2:$D$676,4,0)</f>
        <v>80806</v>
      </c>
      <c r="E919">
        <v>14</v>
      </c>
    </row>
    <row r="920" spans="1:5" x14ac:dyDescent="0.25">
      <c r="A920" s="22">
        <v>44025</v>
      </c>
      <c r="B920">
        <v>44025</v>
      </c>
      <c r="C920" t="s">
        <v>811</v>
      </c>
      <c r="D920" s="24">
        <f>VLOOKUP(Pag_Inicio_Corr_mas_casos[[#This Row],[Corregimiento]],Hoja3!$A$2:$D$676,4,0)</f>
        <v>80803</v>
      </c>
      <c r="E920">
        <v>14</v>
      </c>
    </row>
    <row r="921" spans="1:5" x14ac:dyDescent="0.25">
      <c r="A921" s="22">
        <v>44025</v>
      </c>
      <c r="B921">
        <v>44025</v>
      </c>
      <c r="C921" t="s">
        <v>790</v>
      </c>
      <c r="D921" s="24">
        <f>VLOOKUP(Pag_Inicio_Corr_mas_casos[[#This Row],[Corregimiento]],Hoja3!$A$2:$D$676,4,0)</f>
        <v>130702</v>
      </c>
      <c r="E921">
        <v>13</v>
      </c>
    </row>
    <row r="922" spans="1:5" x14ac:dyDescent="0.25">
      <c r="A922" s="22">
        <v>44025</v>
      </c>
      <c r="B922">
        <v>44025</v>
      </c>
      <c r="C922" t="s">
        <v>824</v>
      </c>
      <c r="D922" s="24">
        <f>VLOOKUP(Pag_Inicio_Corr_mas_casos[[#This Row],[Corregimiento]],Hoja3!$A$2:$D$676,4,0)</f>
        <v>80807</v>
      </c>
      <c r="E922">
        <v>13</v>
      </c>
    </row>
    <row r="923" spans="1:5" x14ac:dyDescent="0.25">
      <c r="A923" s="22">
        <v>44025</v>
      </c>
      <c r="B923">
        <v>44025</v>
      </c>
      <c r="C923" t="s">
        <v>806</v>
      </c>
      <c r="D923" s="24">
        <f>VLOOKUP(Pag_Inicio_Corr_mas_casos[[#This Row],[Corregimiento]],Hoja3!$A$2:$D$676,4,0)</f>
        <v>80811</v>
      </c>
      <c r="E923">
        <v>13</v>
      </c>
    </row>
    <row r="924" spans="1:5" x14ac:dyDescent="0.25">
      <c r="A924" s="22">
        <v>44025</v>
      </c>
      <c r="B924">
        <v>44025</v>
      </c>
      <c r="C924" t="s">
        <v>825</v>
      </c>
      <c r="D924" s="24">
        <f>VLOOKUP(Pag_Inicio_Corr_mas_casos[[#This Row],[Corregimiento]],Hoja3!$A$2:$D$676,4,0)</f>
        <v>80814</v>
      </c>
      <c r="E924">
        <v>12</v>
      </c>
    </row>
    <row r="925" spans="1:5" x14ac:dyDescent="0.25">
      <c r="A925" s="22">
        <v>44025</v>
      </c>
      <c r="B925">
        <v>44025</v>
      </c>
      <c r="C925" t="s">
        <v>855</v>
      </c>
      <c r="D925" s="24">
        <f>VLOOKUP(Pag_Inicio_Corr_mas_casos[[#This Row],[Corregimiento]],Hoja3!$A$2:$D$676,4,0)</f>
        <v>30101</v>
      </c>
      <c r="E925">
        <v>12</v>
      </c>
    </row>
    <row r="926" spans="1:5" x14ac:dyDescent="0.25">
      <c r="A926" s="22">
        <v>44025</v>
      </c>
      <c r="B926">
        <v>44025</v>
      </c>
      <c r="C926" t="s">
        <v>848</v>
      </c>
      <c r="D926" s="24">
        <f>VLOOKUP(Pag_Inicio_Corr_mas_casos[[#This Row],[Corregimiento]],Hoja3!$A$2:$D$676,4,0)</f>
        <v>81004</v>
      </c>
      <c r="E926">
        <v>12</v>
      </c>
    </row>
    <row r="927" spans="1:5" x14ac:dyDescent="0.25">
      <c r="A927" s="22">
        <v>44025</v>
      </c>
      <c r="B927">
        <v>44025</v>
      </c>
      <c r="C927" t="s">
        <v>796</v>
      </c>
      <c r="D927" s="24">
        <f>VLOOKUP(Pag_Inicio_Corr_mas_casos[[#This Row],[Corregimiento]],Hoja3!$A$2:$D$676,4,0)</f>
        <v>30113</v>
      </c>
      <c r="E927">
        <v>12</v>
      </c>
    </row>
    <row r="928" spans="1:5" x14ac:dyDescent="0.25">
      <c r="A928" s="22">
        <v>44025</v>
      </c>
      <c r="B928">
        <v>44025</v>
      </c>
      <c r="C928" t="s">
        <v>835</v>
      </c>
      <c r="D928" s="24">
        <f>VLOOKUP(Pag_Inicio_Corr_mas_casos[[#This Row],[Corregimiento]],Hoja3!$A$2:$D$676,4,0)</f>
        <v>81005</v>
      </c>
      <c r="E928">
        <v>12</v>
      </c>
    </row>
    <row r="929" spans="1:5" x14ac:dyDescent="0.25">
      <c r="A929" s="22">
        <v>44025</v>
      </c>
      <c r="B929">
        <v>44025</v>
      </c>
      <c r="C929" t="s">
        <v>845</v>
      </c>
      <c r="D929" s="24">
        <f>VLOOKUP(Pag_Inicio_Corr_mas_casos[[#This Row],[Corregimiento]],Hoja3!$A$2:$D$676,4,0)</f>
        <v>10401</v>
      </c>
      <c r="E929">
        <v>11</v>
      </c>
    </row>
    <row r="930" spans="1:5" x14ac:dyDescent="0.25">
      <c r="A930" s="22">
        <v>44025</v>
      </c>
      <c r="B930">
        <v>44025</v>
      </c>
      <c r="C930" t="s">
        <v>784</v>
      </c>
      <c r="D930" s="24">
        <f>VLOOKUP(Pag_Inicio_Corr_mas_casos[[#This Row],[Corregimiento]],Hoja3!$A$2:$D$676,4,0)</f>
        <v>80823</v>
      </c>
      <c r="E930">
        <v>11</v>
      </c>
    </row>
    <row r="931" spans="1:5" x14ac:dyDescent="0.25">
      <c r="A931" s="22">
        <v>44025</v>
      </c>
      <c r="B931">
        <v>44025</v>
      </c>
      <c r="C931" t="s">
        <v>818</v>
      </c>
      <c r="D931" s="24">
        <f>VLOOKUP(Pag_Inicio_Corr_mas_casos[[#This Row],[Corregimiento]],Hoja3!$A$2:$D$676,4,0)</f>
        <v>81003</v>
      </c>
      <c r="E931">
        <v>11</v>
      </c>
    </row>
    <row r="932" spans="1:5" x14ac:dyDescent="0.25">
      <c r="A932" s="22">
        <v>44026</v>
      </c>
      <c r="B932">
        <v>44026</v>
      </c>
      <c r="C932" t="s">
        <v>778</v>
      </c>
      <c r="D932" s="24">
        <f>VLOOKUP(Pag_Inicio_Corr_mas_casos[[#This Row],[Corregimiento]],Hoja3!$A$2:$D$676,4,0)</f>
        <v>80821</v>
      </c>
      <c r="E932">
        <v>38</v>
      </c>
    </row>
    <row r="933" spans="1:5" x14ac:dyDescent="0.25">
      <c r="A933" s="22">
        <v>44026</v>
      </c>
      <c r="B933">
        <v>44026</v>
      </c>
      <c r="C933" t="s">
        <v>782</v>
      </c>
      <c r="D933" s="24">
        <f>VLOOKUP(Pag_Inicio_Corr_mas_casos[[#This Row],[Corregimiento]],Hoja3!$A$2:$D$676,4,0)</f>
        <v>80817</v>
      </c>
      <c r="E933">
        <v>34</v>
      </c>
    </row>
    <row r="934" spans="1:5" x14ac:dyDescent="0.25">
      <c r="A934" s="22">
        <v>44026</v>
      </c>
      <c r="B934">
        <v>44026</v>
      </c>
      <c r="C934" t="s">
        <v>786</v>
      </c>
      <c r="D934" s="24">
        <f>VLOOKUP(Pag_Inicio_Corr_mas_casos[[#This Row],[Corregimiento]],Hoja3!$A$2:$D$676,4,0)</f>
        <v>80819</v>
      </c>
      <c r="E934">
        <v>32</v>
      </c>
    </row>
    <row r="935" spans="1:5" x14ac:dyDescent="0.25">
      <c r="A935" s="22">
        <v>44026</v>
      </c>
      <c r="B935">
        <v>44026</v>
      </c>
      <c r="C935" t="s">
        <v>803</v>
      </c>
      <c r="D935" s="24">
        <f>VLOOKUP(Pag_Inicio_Corr_mas_casos[[#This Row],[Corregimiento]],Hoja3!$A$2:$D$676,4,0)</f>
        <v>80820</v>
      </c>
      <c r="E935">
        <v>29</v>
      </c>
    </row>
    <row r="936" spans="1:5" x14ac:dyDescent="0.25">
      <c r="A936" s="22">
        <v>44026</v>
      </c>
      <c r="B936">
        <v>44026</v>
      </c>
      <c r="C936" t="s">
        <v>789</v>
      </c>
      <c r="D936" s="24">
        <f>VLOOKUP(Pag_Inicio_Corr_mas_casos[[#This Row],[Corregimiento]],Hoja3!$A$2:$D$676,4,0)</f>
        <v>80812</v>
      </c>
      <c r="E936">
        <v>26</v>
      </c>
    </row>
    <row r="937" spans="1:5" x14ac:dyDescent="0.25">
      <c r="A937" s="22">
        <v>44026</v>
      </c>
      <c r="B937">
        <v>44026</v>
      </c>
      <c r="C937" t="s">
        <v>774</v>
      </c>
      <c r="D937" s="24">
        <f>VLOOKUP(Pag_Inicio_Corr_mas_casos[[#This Row],[Corregimiento]],Hoja3!$A$2:$D$676,4,0)</f>
        <v>81002</v>
      </c>
      <c r="E937">
        <v>25</v>
      </c>
    </row>
    <row r="938" spans="1:5" x14ac:dyDescent="0.25">
      <c r="A938" s="22">
        <v>44026</v>
      </c>
      <c r="B938">
        <v>44026</v>
      </c>
      <c r="C938" t="s">
        <v>780</v>
      </c>
      <c r="D938" s="24">
        <f>VLOOKUP(Pag_Inicio_Corr_mas_casos[[#This Row],[Corregimiento]],Hoja3!$A$2:$D$676,4,0)</f>
        <v>81008</v>
      </c>
      <c r="E938">
        <v>25</v>
      </c>
    </row>
    <row r="939" spans="1:5" x14ac:dyDescent="0.25">
      <c r="A939" s="22">
        <v>44026</v>
      </c>
      <c r="B939">
        <v>44026</v>
      </c>
      <c r="C939" t="s">
        <v>773</v>
      </c>
      <c r="D939" s="24">
        <f>VLOOKUP(Pag_Inicio_Corr_mas_casos[[#This Row],[Corregimiento]],Hoja3!$A$2:$D$676,4,0)</f>
        <v>130101</v>
      </c>
      <c r="E939">
        <v>23</v>
      </c>
    </row>
    <row r="940" spans="1:5" x14ac:dyDescent="0.25">
      <c r="A940" s="22">
        <v>44026</v>
      </c>
      <c r="B940">
        <v>44026</v>
      </c>
      <c r="C940" t="s">
        <v>779</v>
      </c>
      <c r="D940" s="24">
        <f>VLOOKUP(Pag_Inicio_Corr_mas_casos[[#This Row],[Corregimiento]],Hoja3!$A$2:$D$676,4,0)</f>
        <v>81007</v>
      </c>
      <c r="E940">
        <v>23</v>
      </c>
    </row>
    <row r="941" spans="1:5" x14ac:dyDescent="0.25">
      <c r="A941" s="22">
        <v>44026</v>
      </c>
      <c r="B941">
        <v>44026</v>
      </c>
      <c r="C941" t="s">
        <v>785</v>
      </c>
      <c r="D941" s="24">
        <f>VLOOKUP(Pag_Inicio_Corr_mas_casos[[#This Row],[Corregimiento]],Hoja3!$A$2:$D$676,4,0)</f>
        <v>81001</v>
      </c>
      <c r="E941">
        <v>22</v>
      </c>
    </row>
    <row r="942" spans="1:5" x14ac:dyDescent="0.25">
      <c r="A942" s="22">
        <v>44026</v>
      </c>
      <c r="B942">
        <v>44026</v>
      </c>
      <c r="C942" t="s">
        <v>781</v>
      </c>
      <c r="D942" s="24">
        <f>VLOOKUP(Pag_Inicio_Corr_mas_casos[[#This Row],[Corregimiento]],Hoja3!$A$2:$D$676,4,0)</f>
        <v>80816</v>
      </c>
      <c r="E942">
        <v>22</v>
      </c>
    </row>
    <row r="943" spans="1:5" x14ac:dyDescent="0.25">
      <c r="A943" s="22">
        <v>44026</v>
      </c>
      <c r="B943">
        <v>44026</v>
      </c>
      <c r="C943" t="s">
        <v>775</v>
      </c>
      <c r="D943" s="24">
        <f>VLOOKUP(Pag_Inicio_Corr_mas_casos[[#This Row],[Corregimiento]],Hoja3!$A$2:$D$676,4,0)</f>
        <v>130106</v>
      </c>
      <c r="E943">
        <v>22</v>
      </c>
    </row>
    <row r="944" spans="1:5" x14ac:dyDescent="0.25">
      <c r="A944" s="22">
        <v>44026</v>
      </c>
      <c r="B944">
        <v>44026</v>
      </c>
      <c r="C944" t="s">
        <v>801</v>
      </c>
      <c r="D944" s="24">
        <f>VLOOKUP(Pag_Inicio_Corr_mas_casos[[#This Row],[Corregimiento]],Hoja3!$A$2:$D$676,4,0)</f>
        <v>80501</v>
      </c>
      <c r="E944">
        <v>16</v>
      </c>
    </row>
    <row r="945" spans="1:5" x14ac:dyDescent="0.25">
      <c r="A945" s="22">
        <v>44026</v>
      </c>
      <c r="B945">
        <v>44026</v>
      </c>
      <c r="C945" t="s">
        <v>783</v>
      </c>
      <c r="D945" s="24">
        <f>VLOOKUP(Pag_Inicio_Corr_mas_casos[[#This Row],[Corregimiento]],Hoja3!$A$2:$D$676,4,0)</f>
        <v>80822</v>
      </c>
      <c r="E945">
        <v>15</v>
      </c>
    </row>
    <row r="946" spans="1:5" x14ac:dyDescent="0.25">
      <c r="A946" s="22">
        <v>44026</v>
      </c>
      <c r="B946">
        <v>44026</v>
      </c>
      <c r="C946" t="s">
        <v>784</v>
      </c>
      <c r="D946" s="24">
        <f>VLOOKUP(Pag_Inicio_Corr_mas_casos[[#This Row],[Corregimiento]],Hoja3!$A$2:$D$676,4,0)</f>
        <v>80823</v>
      </c>
      <c r="E946">
        <v>15</v>
      </c>
    </row>
    <row r="947" spans="1:5" x14ac:dyDescent="0.25">
      <c r="A947" s="22">
        <v>44026</v>
      </c>
      <c r="B947">
        <v>44026</v>
      </c>
      <c r="C947" t="s">
        <v>795</v>
      </c>
      <c r="D947" s="24">
        <f>VLOOKUP(Pag_Inicio_Corr_mas_casos[[#This Row],[Corregimiento]],Hoja3!$A$2:$D$676,4,0)</f>
        <v>30107</v>
      </c>
      <c r="E947">
        <v>13</v>
      </c>
    </row>
    <row r="948" spans="1:5" x14ac:dyDescent="0.25">
      <c r="A948" s="22">
        <v>44026</v>
      </c>
      <c r="B948">
        <v>44026</v>
      </c>
      <c r="C948" t="s">
        <v>787</v>
      </c>
      <c r="D948" s="24">
        <f>VLOOKUP(Pag_Inicio_Corr_mas_casos[[#This Row],[Corregimiento]],Hoja3!$A$2:$D$676,4,0)</f>
        <v>130107</v>
      </c>
      <c r="E948">
        <v>12</v>
      </c>
    </row>
    <row r="949" spans="1:5" x14ac:dyDescent="0.25">
      <c r="A949" s="22">
        <v>44026</v>
      </c>
      <c r="B949">
        <v>44026</v>
      </c>
      <c r="C949" t="s">
        <v>864</v>
      </c>
      <c r="D949" s="24">
        <f>VLOOKUP(Pag_Inicio_Corr_mas_casos[[#This Row],[Corregimiento]],Hoja3!$A$2:$D$676,4,0)</f>
        <v>120805</v>
      </c>
      <c r="E949">
        <v>12</v>
      </c>
    </row>
    <row r="950" spans="1:5" x14ac:dyDescent="0.25">
      <c r="A950" s="22">
        <v>44026</v>
      </c>
      <c r="B950">
        <v>44026</v>
      </c>
      <c r="C950" t="s">
        <v>799</v>
      </c>
      <c r="D950" s="24">
        <f>VLOOKUP(Pag_Inicio_Corr_mas_casos[[#This Row],[Corregimiento]],Hoja3!$A$2:$D$676,4,0)</f>
        <v>80813</v>
      </c>
      <c r="E950">
        <v>12</v>
      </c>
    </row>
    <row r="951" spans="1:5" x14ac:dyDescent="0.25">
      <c r="A951" s="22">
        <v>44026</v>
      </c>
      <c r="B951">
        <v>44026</v>
      </c>
      <c r="C951" t="s">
        <v>788</v>
      </c>
      <c r="D951" s="24">
        <f>VLOOKUP(Pag_Inicio_Corr_mas_casos[[#This Row],[Corregimiento]],Hoja3!$A$2:$D$676,4,0)</f>
        <v>81006</v>
      </c>
      <c r="E951">
        <v>11</v>
      </c>
    </row>
    <row r="952" spans="1:5" x14ac:dyDescent="0.25">
      <c r="A952" s="22">
        <v>44026</v>
      </c>
      <c r="B952">
        <v>44026</v>
      </c>
      <c r="C952" t="s">
        <v>865</v>
      </c>
      <c r="D952" s="24">
        <f>VLOOKUP(Pag_Inicio_Corr_mas_casos[[#This Row],[Corregimiento]],Hoja3!$A$2:$D$676,4,0)</f>
        <v>91014</v>
      </c>
      <c r="E952">
        <v>11</v>
      </c>
    </row>
    <row r="953" spans="1:5" x14ac:dyDescent="0.25">
      <c r="A953" s="22">
        <v>44026</v>
      </c>
      <c r="B953">
        <v>44026</v>
      </c>
      <c r="C953" t="s">
        <v>819</v>
      </c>
      <c r="D953" s="24">
        <f>VLOOKUP(Pag_Inicio_Corr_mas_casos[[#This Row],[Corregimiento]],Hoja3!$A$2:$D$676,4,0)</f>
        <v>81009</v>
      </c>
      <c r="E953">
        <v>11</v>
      </c>
    </row>
    <row r="954" spans="1:5" x14ac:dyDescent="0.25">
      <c r="A954" s="22">
        <v>44026</v>
      </c>
      <c r="B954">
        <v>44026</v>
      </c>
      <c r="C954" t="s">
        <v>823</v>
      </c>
      <c r="D954" s="24">
        <f>VLOOKUP(Pag_Inicio_Corr_mas_casos[[#This Row],[Corregimiento]],Hoja3!$A$2:$D$676,4,0)</f>
        <v>80508</v>
      </c>
      <c r="E954">
        <v>11</v>
      </c>
    </row>
    <row r="955" spans="1:5" x14ac:dyDescent="0.25">
      <c r="A955" s="22">
        <v>44027</v>
      </c>
      <c r="B955">
        <v>44027</v>
      </c>
      <c r="C955" t="s">
        <v>799</v>
      </c>
      <c r="D955" s="24">
        <f>VLOOKUP(Pag_Inicio_Corr_mas_casos[[#This Row],[Corregimiento]],Hoja3!$A$2:$D$676,4,0)</f>
        <v>80813</v>
      </c>
      <c r="E955">
        <v>60</v>
      </c>
    </row>
    <row r="956" spans="1:5" x14ac:dyDescent="0.25">
      <c r="A956" s="22">
        <v>44027</v>
      </c>
      <c r="B956">
        <v>44027</v>
      </c>
      <c r="C956" t="s">
        <v>789</v>
      </c>
      <c r="D956" s="24">
        <f>VLOOKUP(Pag_Inicio_Corr_mas_casos[[#This Row],[Corregimiento]],Hoja3!$A$2:$D$676,4,0)</f>
        <v>80812</v>
      </c>
      <c r="E956">
        <v>42</v>
      </c>
    </row>
    <row r="957" spans="1:5" x14ac:dyDescent="0.25">
      <c r="A957" s="22">
        <v>44027</v>
      </c>
      <c r="B957">
        <v>44027</v>
      </c>
      <c r="C957" t="s">
        <v>803</v>
      </c>
      <c r="D957" s="24">
        <f>VLOOKUP(Pag_Inicio_Corr_mas_casos[[#This Row],[Corregimiento]],Hoja3!$A$2:$D$676,4,0)</f>
        <v>80820</v>
      </c>
      <c r="E957">
        <v>42</v>
      </c>
    </row>
    <row r="958" spans="1:5" x14ac:dyDescent="0.25">
      <c r="A958" s="22">
        <v>44027</v>
      </c>
      <c r="B958">
        <v>44027</v>
      </c>
      <c r="C958" t="s">
        <v>778</v>
      </c>
      <c r="D958" s="24">
        <f>VLOOKUP(Pag_Inicio_Corr_mas_casos[[#This Row],[Corregimiento]],Hoja3!$A$2:$D$676,4,0)</f>
        <v>80821</v>
      </c>
      <c r="E958">
        <v>38</v>
      </c>
    </row>
    <row r="959" spans="1:5" x14ac:dyDescent="0.25">
      <c r="A959" s="22">
        <v>44027</v>
      </c>
      <c r="B959">
        <v>44027</v>
      </c>
      <c r="C959" t="s">
        <v>786</v>
      </c>
      <c r="D959" s="24">
        <f>VLOOKUP(Pag_Inicio_Corr_mas_casos[[#This Row],[Corregimiento]],Hoja3!$A$2:$D$676,4,0)</f>
        <v>80819</v>
      </c>
      <c r="E959">
        <v>32</v>
      </c>
    </row>
    <row r="960" spans="1:5" x14ac:dyDescent="0.25">
      <c r="A960" s="22">
        <v>44027</v>
      </c>
      <c r="B960">
        <v>44027</v>
      </c>
      <c r="C960" t="s">
        <v>779</v>
      </c>
      <c r="D960" s="24">
        <f>VLOOKUP(Pag_Inicio_Corr_mas_casos[[#This Row],[Corregimiento]],Hoja3!$A$2:$D$676,4,0)</f>
        <v>81007</v>
      </c>
      <c r="E960">
        <v>29</v>
      </c>
    </row>
    <row r="961" spans="1:5" x14ac:dyDescent="0.25">
      <c r="A961" s="22">
        <v>44027</v>
      </c>
      <c r="B961">
        <v>44027</v>
      </c>
      <c r="C961" t="s">
        <v>774</v>
      </c>
      <c r="D961" s="24">
        <f>VLOOKUP(Pag_Inicio_Corr_mas_casos[[#This Row],[Corregimiento]],Hoja3!$A$2:$D$676,4,0)</f>
        <v>81002</v>
      </c>
      <c r="E961">
        <v>27</v>
      </c>
    </row>
    <row r="962" spans="1:5" x14ac:dyDescent="0.25">
      <c r="A962" s="22">
        <v>44027</v>
      </c>
      <c r="B962">
        <v>44027</v>
      </c>
      <c r="C962" t="s">
        <v>814</v>
      </c>
      <c r="D962" s="24">
        <f>VLOOKUP(Pag_Inicio_Corr_mas_casos[[#This Row],[Corregimiento]],Hoja3!$A$2:$D$676,4,0)</f>
        <v>80809</v>
      </c>
      <c r="E962">
        <v>24</v>
      </c>
    </row>
    <row r="963" spans="1:5" x14ac:dyDescent="0.25">
      <c r="A963" s="22">
        <v>44027</v>
      </c>
      <c r="B963">
        <v>44027</v>
      </c>
      <c r="C963" t="s">
        <v>785</v>
      </c>
      <c r="D963" s="24">
        <f>VLOOKUP(Pag_Inicio_Corr_mas_casos[[#This Row],[Corregimiento]],Hoja3!$A$2:$D$676,4,0)</f>
        <v>81001</v>
      </c>
      <c r="E963">
        <v>23</v>
      </c>
    </row>
    <row r="964" spans="1:5" x14ac:dyDescent="0.25">
      <c r="A964" s="22">
        <v>44027</v>
      </c>
      <c r="B964">
        <v>44027</v>
      </c>
      <c r="C964" t="s">
        <v>791</v>
      </c>
      <c r="D964" s="24">
        <f>VLOOKUP(Pag_Inicio_Corr_mas_casos[[#This Row],[Corregimiento]],Hoja3!$A$2:$D$676,4,0)</f>
        <v>40601</v>
      </c>
      <c r="E964">
        <v>23</v>
      </c>
    </row>
    <row r="965" spans="1:5" x14ac:dyDescent="0.25">
      <c r="A965" s="22">
        <v>44027</v>
      </c>
      <c r="B965">
        <v>44027</v>
      </c>
      <c r="C965" t="s">
        <v>806</v>
      </c>
      <c r="D965" s="24">
        <f>VLOOKUP(Pag_Inicio_Corr_mas_casos[[#This Row],[Corregimiento]],Hoja3!$A$2:$D$676,4,0)</f>
        <v>80811</v>
      </c>
      <c r="E965">
        <v>21</v>
      </c>
    </row>
    <row r="966" spans="1:5" x14ac:dyDescent="0.25">
      <c r="A966" s="22">
        <v>44027</v>
      </c>
      <c r="B966">
        <v>44027</v>
      </c>
      <c r="C966" t="s">
        <v>782</v>
      </c>
      <c r="D966" s="24">
        <f>VLOOKUP(Pag_Inicio_Corr_mas_casos[[#This Row],[Corregimiento]],Hoja3!$A$2:$D$676,4,0)</f>
        <v>80817</v>
      </c>
      <c r="E966">
        <v>18</v>
      </c>
    </row>
    <row r="967" spans="1:5" x14ac:dyDescent="0.25">
      <c r="A967" s="22">
        <v>44027</v>
      </c>
      <c r="B967">
        <v>44027</v>
      </c>
      <c r="C967" t="s">
        <v>804</v>
      </c>
      <c r="D967" s="24">
        <f>VLOOKUP(Pag_Inicio_Corr_mas_casos[[#This Row],[Corregimiento]],Hoja3!$A$2:$D$676,4,0)</f>
        <v>80815</v>
      </c>
      <c r="E967">
        <v>17</v>
      </c>
    </row>
    <row r="968" spans="1:5" x14ac:dyDescent="0.25">
      <c r="A968" s="22">
        <v>44027</v>
      </c>
      <c r="B968">
        <v>44027</v>
      </c>
      <c r="C968" t="s">
        <v>817</v>
      </c>
      <c r="D968" s="24">
        <f>VLOOKUP(Pag_Inicio_Corr_mas_casos[[#This Row],[Corregimiento]],Hoja3!$A$2:$D$676,4,0)</f>
        <v>130717</v>
      </c>
      <c r="E968">
        <v>17</v>
      </c>
    </row>
    <row r="969" spans="1:5" x14ac:dyDescent="0.25">
      <c r="A969" s="22">
        <v>44027</v>
      </c>
      <c r="B969">
        <v>44027</v>
      </c>
      <c r="C969" t="s">
        <v>819</v>
      </c>
      <c r="D969" s="24">
        <f>VLOOKUP(Pag_Inicio_Corr_mas_casos[[#This Row],[Corregimiento]],Hoja3!$A$2:$D$676,4,0)</f>
        <v>81009</v>
      </c>
      <c r="E969">
        <v>17</v>
      </c>
    </row>
    <row r="970" spans="1:5" x14ac:dyDescent="0.25">
      <c r="A970" s="22">
        <v>44027</v>
      </c>
      <c r="B970">
        <v>44027</v>
      </c>
      <c r="C970" t="s">
        <v>773</v>
      </c>
      <c r="D970" s="24">
        <f>VLOOKUP(Pag_Inicio_Corr_mas_casos[[#This Row],[Corregimiento]],Hoja3!$A$2:$D$676,4,0)</f>
        <v>130101</v>
      </c>
      <c r="E970">
        <v>16</v>
      </c>
    </row>
    <row r="971" spans="1:5" x14ac:dyDescent="0.25">
      <c r="A971" s="22">
        <v>44027</v>
      </c>
      <c r="B971">
        <v>44027</v>
      </c>
      <c r="C971" t="s">
        <v>788</v>
      </c>
      <c r="D971" s="24">
        <f>VLOOKUP(Pag_Inicio_Corr_mas_casos[[#This Row],[Corregimiento]],Hoja3!$A$2:$D$676,4,0)</f>
        <v>81006</v>
      </c>
      <c r="E971">
        <v>15</v>
      </c>
    </row>
    <row r="972" spans="1:5" x14ac:dyDescent="0.25">
      <c r="A972" s="22">
        <v>44027</v>
      </c>
      <c r="B972">
        <v>44027</v>
      </c>
      <c r="C972" t="s">
        <v>792</v>
      </c>
      <c r="D972" s="24">
        <f>VLOOKUP(Pag_Inicio_Corr_mas_casos[[#This Row],[Corregimiento]],Hoja3!$A$2:$D$676,4,0)</f>
        <v>80806</v>
      </c>
      <c r="E972">
        <v>15</v>
      </c>
    </row>
    <row r="973" spans="1:5" x14ac:dyDescent="0.25">
      <c r="A973" s="22">
        <v>44027</v>
      </c>
      <c r="B973">
        <v>44027</v>
      </c>
      <c r="C973" t="s">
        <v>787</v>
      </c>
      <c r="D973" s="24">
        <f>VLOOKUP(Pag_Inicio_Corr_mas_casos[[#This Row],[Corregimiento]],Hoja3!$A$2:$D$676,4,0)</f>
        <v>130107</v>
      </c>
      <c r="E973">
        <v>15</v>
      </c>
    </row>
    <row r="974" spans="1:5" x14ac:dyDescent="0.25">
      <c r="A974" s="22">
        <v>44027</v>
      </c>
      <c r="B974">
        <v>44027</v>
      </c>
      <c r="C974" t="s">
        <v>795</v>
      </c>
      <c r="D974" s="24">
        <f>VLOOKUP(Pag_Inicio_Corr_mas_casos[[#This Row],[Corregimiento]],Hoja3!$A$2:$D$676,4,0)</f>
        <v>30107</v>
      </c>
      <c r="E974">
        <v>15</v>
      </c>
    </row>
    <row r="975" spans="1:5" x14ac:dyDescent="0.25">
      <c r="A975" s="22">
        <v>44027</v>
      </c>
      <c r="B975">
        <v>44027</v>
      </c>
      <c r="C975" t="s">
        <v>801</v>
      </c>
      <c r="D975" s="24">
        <f>VLOOKUP(Pag_Inicio_Corr_mas_casos[[#This Row],[Corregimiento]],Hoja3!$A$2:$D$676,4,0)</f>
        <v>80501</v>
      </c>
      <c r="E975">
        <v>14</v>
      </c>
    </row>
    <row r="976" spans="1:5" x14ac:dyDescent="0.25">
      <c r="A976" s="22">
        <v>44027</v>
      </c>
      <c r="B976">
        <v>44027</v>
      </c>
      <c r="C976" t="s">
        <v>784</v>
      </c>
      <c r="D976" s="24">
        <f>VLOOKUP(Pag_Inicio_Corr_mas_casos[[#This Row],[Corregimiento]],Hoja3!$A$2:$D$676,4,0)</f>
        <v>80823</v>
      </c>
      <c r="E976">
        <v>14</v>
      </c>
    </row>
    <row r="977" spans="1:5" x14ac:dyDescent="0.25">
      <c r="A977" s="22">
        <v>44027</v>
      </c>
      <c r="B977">
        <v>44027</v>
      </c>
      <c r="C977" t="s">
        <v>818</v>
      </c>
      <c r="D977" s="24">
        <f>VLOOKUP(Pag_Inicio_Corr_mas_casos[[#This Row],[Corregimiento]],Hoja3!$A$2:$D$676,4,0)</f>
        <v>81003</v>
      </c>
      <c r="E977">
        <v>14</v>
      </c>
    </row>
    <row r="978" spans="1:5" x14ac:dyDescent="0.25">
      <c r="A978" s="22">
        <v>44027</v>
      </c>
      <c r="B978">
        <v>44027</v>
      </c>
      <c r="C978" t="s">
        <v>848</v>
      </c>
      <c r="D978" s="24">
        <f>VLOOKUP(Pag_Inicio_Corr_mas_casos[[#This Row],[Corregimiento]],Hoja3!$A$2:$D$676,4,0)</f>
        <v>81004</v>
      </c>
      <c r="E978">
        <v>14</v>
      </c>
    </row>
    <row r="979" spans="1:5" x14ac:dyDescent="0.25">
      <c r="A979" s="22">
        <v>44027</v>
      </c>
      <c r="B979">
        <v>44027</v>
      </c>
      <c r="C979" t="s">
        <v>794</v>
      </c>
      <c r="D979" s="24">
        <f>VLOOKUP(Pag_Inicio_Corr_mas_casos[[#This Row],[Corregimiento]],Hoja3!$A$2:$D$676,4,0)</f>
        <v>80810</v>
      </c>
      <c r="E979">
        <v>14</v>
      </c>
    </row>
    <row r="980" spans="1:5" x14ac:dyDescent="0.25">
      <c r="A980" s="22">
        <v>44027</v>
      </c>
      <c r="B980">
        <v>44027</v>
      </c>
      <c r="C980" t="s">
        <v>812</v>
      </c>
      <c r="D980" s="24">
        <f>VLOOKUP(Pag_Inicio_Corr_mas_casos[[#This Row],[Corregimiento]],Hoja3!$A$2:$D$676,4,0)</f>
        <v>130105</v>
      </c>
      <c r="E980">
        <v>14</v>
      </c>
    </row>
    <row r="981" spans="1:5" x14ac:dyDescent="0.25">
      <c r="A981" s="22">
        <v>44027</v>
      </c>
      <c r="B981">
        <v>44027</v>
      </c>
      <c r="C981" t="s">
        <v>775</v>
      </c>
      <c r="D981" s="24">
        <f>VLOOKUP(Pag_Inicio_Corr_mas_casos[[#This Row],[Corregimiento]],Hoja3!$A$2:$D$676,4,0)</f>
        <v>130106</v>
      </c>
      <c r="E981">
        <v>14</v>
      </c>
    </row>
    <row r="982" spans="1:5" x14ac:dyDescent="0.25">
      <c r="A982" s="22">
        <v>44027</v>
      </c>
      <c r="B982">
        <v>44027</v>
      </c>
      <c r="C982" t="s">
        <v>827</v>
      </c>
      <c r="D982" s="24">
        <f>VLOOKUP(Pag_Inicio_Corr_mas_casos[[#This Row],[Corregimiento]],Hoja3!$A$2:$D$676,4,0)</f>
        <v>30111</v>
      </c>
      <c r="E982">
        <v>13</v>
      </c>
    </row>
    <row r="983" spans="1:5" x14ac:dyDescent="0.25">
      <c r="A983" s="22">
        <v>44027</v>
      </c>
      <c r="B983">
        <v>44027</v>
      </c>
      <c r="C983" t="s">
        <v>825</v>
      </c>
      <c r="D983" s="24">
        <f>VLOOKUP(Pag_Inicio_Corr_mas_casos[[#This Row],[Corregimiento]],Hoja3!$A$2:$D$676,4,0)</f>
        <v>80814</v>
      </c>
      <c r="E983">
        <v>12</v>
      </c>
    </row>
    <row r="984" spans="1:5" x14ac:dyDescent="0.25">
      <c r="A984" s="22">
        <v>44027</v>
      </c>
      <c r="B984">
        <v>44027</v>
      </c>
      <c r="C984" t="s">
        <v>821</v>
      </c>
      <c r="D984" s="24">
        <f>VLOOKUP(Pag_Inicio_Corr_mas_casos[[#This Row],[Corregimiento]],Hoja3!$A$2:$D$676,4,0)</f>
        <v>130701</v>
      </c>
      <c r="E984">
        <v>12</v>
      </c>
    </row>
    <row r="985" spans="1:5" x14ac:dyDescent="0.25">
      <c r="A985" s="22">
        <v>44027</v>
      </c>
      <c r="B985">
        <v>44027</v>
      </c>
      <c r="C985" t="s">
        <v>777</v>
      </c>
      <c r="D985" s="24">
        <f>VLOOKUP(Pag_Inicio_Corr_mas_casos[[#This Row],[Corregimiento]],Hoja3!$A$2:$D$676,4,0)</f>
        <v>130102</v>
      </c>
      <c r="E985">
        <v>12</v>
      </c>
    </row>
    <row r="986" spans="1:5" x14ac:dyDescent="0.25">
      <c r="A986" s="22">
        <v>44027</v>
      </c>
      <c r="B986">
        <v>44027</v>
      </c>
      <c r="C986" t="s">
        <v>781</v>
      </c>
      <c r="D986" s="24">
        <f>VLOOKUP(Pag_Inicio_Corr_mas_casos[[#This Row],[Corregimiento]],Hoja3!$A$2:$D$676,4,0)</f>
        <v>80816</v>
      </c>
      <c r="E986">
        <v>12</v>
      </c>
    </row>
    <row r="987" spans="1:5" x14ac:dyDescent="0.25">
      <c r="A987" s="22">
        <v>44027</v>
      </c>
      <c r="B987">
        <v>44027</v>
      </c>
      <c r="C987" t="s">
        <v>811</v>
      </c>
      <c r="D987" s="24">
        <f>VLOOKUP(Pag_Inicio_Corr_mas_casos[[#This Row],[Corregimiento]],Hoja3!$A$2:$D$676,4,0)</f>
        <v>80803</v>
      </c>
      <c r="E987">
        <v>12</v>
      </c>
    </row>
    <row r="988" spans="1:5" x14ac:dyDescent="0.25">
      <c r="A988" s="22">
        <v>44027</v>
      </c>
      <c r="B988">
        <v>44027</v>
      </c>
      <c r="C988" t="s">
        <v>845</v>
      </c>
      <c r="D988" s="24">
        <f>VLOOKUP(Pag_Inicio_Corr_mas_casos[[#This Row],[Corregimiento]],Hoja3!$A$2:$D$676,4,0)</f>
        <v>10401</v>
      </c>
      <c r="E988">
        <v>11</v>
      </c>
    </row>
    <row r="989" spans="1:5" x14ac:dyDescent="0.25">
      <c r="A989" s="22">
        <v>44027</v>
      </c>
      <c r="B989">
        <v>44027</v>
      </c>
      <c r="C989" t="s">
        <v>790</v>
      </c>
      <c r="D989" s="24">
        <f>VLOOKUP(Pag_Inicio_Corr_mas_casos[[#This Row],[Corregimiento]],Hoja3!$A$2:$D$676,4,0)</f>
        <v>130702</v>
      </c>
      <c r="E989">
        <v>11</v>
      </c>
    </row>
    <row r="990" spans="1:5" x14ac:dyDescent="0.25">
      <c r="A990" s="22">
        <v>44027</v>
      </c>
      <c r="B990">
        <v>44027</v>
      </c>
      <c r="C990" t="s">
        <v>824</v>
      </c>
      <c r="D990" s="24">
        <f>VLOOKUP(Pag_Inicio_Corr_mas_casos[[#This Row],[Corregimiento]],Hoja3!$A$2:$D$676,4,0)</f>
        <v>80807</v>
      </c>
      <c r="E990">
        <v>11</v>
      </c>
    </row>
    <row r="991" spans="1:5" x14ac:dyDescent="0.25">
      <c r="A991" s="22">
        <v>44027</v>
      </c>
      <c r="B991">
        <v>44027</v>
      </c>
      <c r="C991" t="s">
        <v>780</v>
      </c>
      <c r="D991" s="24">
        <f>VLOOKUP(Pag_Inicio_Corr_mas_casos[[#This Row],[Corregimiento]],Hoja3!$A$2:$D$676,4,0)</f>
        <v>81008</v>
      </c>
      <c r="E991">
        <v>11</v>
      </c>
    </row>
    <row r="992" spans="1:5" x14ac:dyDescent="0.25">
      <c r="A992" s="22">
        <v>44028</v>
      </c>
      <c r="B992">
        <v>44028</v>
      </c>
      <c r="C992" t="s">
        <v>778</v>
      </c>
      <c r="D992" s="24">
        <f>VLOOKUP(Pag_Inicio_Corr_mas_casos[[#This Row],[Corregimiento]],Hoja3!$A$2:$D$676,4,0)</f>
        <v>80821</v>
      </c>
      <c r="E992">
        <v>20</v>
      </c>
    </row>
    <row r="993" spans="1:5" x14ac:dyDescent="0.25">
      <c r="A993" s="22">
        <v>44028</v>
      </c>
      <c r="B993">
        <v>44028</v>
      </c>
      <c r="C993" t="s">
        <v>783</v>
      </c>
      <c r="D993" s="24">
        <f>VLOOKUP(Pag_Inicio_Corr_mas_casos[[#This Row],[Corregimiento]],Hoja3!$A$2:$D$676,4,0)</f>
        <v>80822</v>
      </c>
      <c r="E993">
        <v>50</v>
      </c>
    </row>
    <row r="994" spans="1:5" x14ac:dyDescent="0.25">
      <c r="A994" s="22">
        <v>44028</v>
      </c>
      <c r="B994">
        <v>44028</v>
      </c>
      <c r="C994" t="s">
        <v>785</v>
      </c>
      <c r="D994" s="24">
        <f>VLOOKUP(Pag_Inicio_Corr_mas_casos[[#This Row],[Corregimiento]],Hoja3!$A$2:$D$676,4,0)</f>
        <v>81001</v>
      </c>
      <c r="E994">
        <v>13</v>
      </c>
    </row>
    <row r="995" spans="1:5" x14ac:dyDescent="0.25">
      <c r="A995" s="22">
        <v>44028</v>
      </c>
      <c r="B995">
        <v>44028</v>
      </c>
      <c r="C995" t="s">
        <v>788</v>
      </c>
      <c r="D995" s="24">
        <f>VLOOKUP(Pag_Inicio_Corr_mas_casos[[#This Row],[Corregimiento]],Hoja3!$A$2:$D$676,4,0)</f>
        <v>81006</v>
      </c>
      <c r="E995">
        <v>12</v>
      </c>
    </row>
    <row r="996" spans="1:5" x14ac:dyDescent="0.25">
      <c r="A996" s="22">
        <v>44028</v>
      </c>
      <c r="B996">
        <v>44028</v>
      </c>
      <c r="C996" t="s">
        <v>773</v>
      </c>
      <c r="D996" s="24">
        <f>VLOOKUP(Pag_Inicio_Corr_mas_casos[[#This Row],[Corregimiento]],Hoja3!$A$2:$D$676,4,0)</f>
        <v>130101</v>
      </c>
      <c r="E996">
        <v>43</v>
      </c>
    </row>
    <row r="997" spans="1:5" x14ac:dyDescent="0.25">
      <c r="A997" s="22">
        <v>44028</v>
      </c>
      <c r="B997">
        <v>44028</v>
      </c>
      <c r="C997" t="s">
        <v>821</v>
      </c>
      <c r="D997" s="24">
        <f>VLOOKUP(Pag_Inicio_Corr_mas_casos[[#This Row],[Corregimiento]],Hoja3!$A$2:$D$676,4,0)</f>
        <v>130701</v>
      </c>
      <c r="E997">
        <v>15</v>
      </c>
    </row>
    <row r="998" spans="1:5" x14ac:dyDescent="0.25">
      <c r="A998" s="22">
        <v>44028</v>
      </c>
      <c r="B998">
        <v>44028</v>
      </c>
      <c r="C998" t="s">
        <v>790</v>
      </c>
      <c r="D998" s="24">
        <f>VLOOKUP(Pag_Inicio_Corr_mas_casos[[#This Row],[Corregimiento]],Hoja3!$A$2:$D$676,4,0)</f>
        <v>130702</v>
      </c>
      <c r="E998">
        <v>15</v>
      </c>
    </row>
    <row r="999" spans="1:5" x14ac:dyDescent="0.25">
      <c r="A999" s="22">
        <v>44028</v>
      </c>
      <c r="B999">
        <v>44028</v>
      </c>
      <c r="C999" t="s">
        <v>790</v>
      </c>
      <c r="D999" s="24">
        <f>VLOOKUP(Pag_Inicio_Corr_mas_casos[[#This Row],[Corregimiento]],Hoja3!$A$2:$D$676,4,0)</f>
        <v>130702</v>
      </c>
      <c r="E999">
        <v>14</v>
      </c>
    </row>
    <row r="1000" spans="1:5" x14ac:dyDescent="0.25">
      <c r="A1000" s="22">
        <v>44028</v>
      </c>
      <c r="B1000">
        <v>44028</v>
      </c>
      <c r="C1000" t="s">
        <v>779</v>
      </c>
      <c r="D1000" s="24">
        <f>VLOOKUP(Pag_Inicio_Corr_mas_casos[[#This Row],[Corregimiento]],Hoja3!$A$2:$D$676,4,0)</f>
        <v>81007</v>
      </c>
      <c r="E1000">
        <v>39</v>
      </c>
    </row>
    <row r="1001" spans="1:5" x14ac:dyDescent="0.25">
      <c r="A1001" s="22">
        <v>44028</v>
      </c>
      <c r="B1001">
        <v>44028</v>
      </c>
      <c r="C1001" t="s">
        <v>774</v>
      </c>
      <c r="D1001" s="24">
        <f>VLOOKUP(Pag_Inicio_Corr_mas_casos[[#This Row],[Corregimiento]],Hoja3!$A$2:$D$676,4,0)</f>
        <v>81002</v>
      </c>
      <c r="E1001">
        <v>23</v>
      </c>
    </row>
    <row r="1002" spans="1:5" x14ac:dyDescent="0.25">
      <c r="A1002" s="22">
        <v>44028</v>
      </c>
      <c r="B1002">
        <v>44028</v>
      </c>
      <c r="C1002" t="s">
        <v>792</v>
      </c>
      <c r="D1002" s="24">
        <f>VLOOKUP(Pag_Inicio_Corr_mas_casos[[#This Row],[Corregimiento]],Hoja3!$A$2:$D$676,4,0)</f>
        <v>80806</v>
      </c>
      <c r="E1002">
        <v>13</v>
      </c>
    </row>
    <row r="1003" spans="1:5" x14ac:dyDescent="0.25">
      <c r="A1003" s="22">
        <v>44028</v>
      </c>
      <c r="B1003">
        <v>44028</v>
      </c>
      <c r="C1003" t="s">
        <v>843</v>
      </c>
      <c r="D1003" s="24">
        <f>VLOOKUP(Pag_Inicio_Corr_mas_casos[[#This Row],[Corregimiento]],Hoja3!$A$2:$D$676,4,0)</f>
        <v>40503</v>
      </c>
      <c r="E1003">
        <v>15</v>
      </c>
    </row>
    <row r="1004" spans="1:5" x14ac:dyDescent="0.25">
      <c r="A1004" s="22">
        <v>44028</v>
      </c>
      <c r="B1004">
        <v>44028</v>
      </c>
      <c r="C1004" t="s">
        <v>804</v>
      </c>
      <c r="D1004" s="24">
        <f>VLOOKUP(Pag_Inicio_Corr_mas_casos[[#This Row],[Corregimiento]],Hoja3!$A$2:$D$676,4,0)</f>
        <v>80815</v>
      </c>
      <c r="E1004">
        <v>30</v>
      </c>
    </row>
    <row r="1005" spans="1:5" x14ac:dyDescent="0.25">
      <c r="A1005" s="22">
        <v>44028</v>
      </c>
      <c r="B1005">
        <v>44028</v>
      </c>
      <c r="C1005" t="s">
        <v>858</v>
      </c>
      <c r="D1005" s="24">
        <f>VLOOKUP(Pag_Inicio_Corr_mas_casos[[#This Row],[Corregimiento]],Hoja3!$A$2:$D$676,4,0)</f>
        <v>41402</v>
      </c>
      <c r="E1005">
        <v>28</v>
      </c>
    </row>
    <row r="1006" spans="1:5" x14ac:dyDescent="0.25">
      <c r="A1006" s="22">
        <v>44028</v>
      </c>
      <c r="B1006">
        <v>44028</v>
      </c>
      <c r="C1006" t="s">
        <v>801</v>
      </c>
      <c r="D1006" s="24">
        <f>VLOOKUP(Pag_Inicio_Corr_mas_casos[[#This Row],[Corregimiento]],Hoja3!$A$2:$D$676,4,0)</f>
        <v>80501</v>
      </c>
      <c r="E1006">
        <v>24</v>
      </c>
    </row>
    <row r="1007" spans="1:5" x14ac:dyDescent="0.25">
      <c r="A1007" s="22">
        <v>44028</v>
      </c>
      <c r="B1007">
        <v>44028</v>
      </c>
      <c r="C1007" t="s">
        <v>851</v>
      </c>
      <c r="D1007" s="24">
        <f>VLOOKUP(Pag_Inicio_Corr_mas_casos[[#This Row],[Corregimiento]],Hoja3!$A$2:$D$676,4,0)</f>
        <v>120301</v>
      </c>
      <c r="E1007">
        <v>11</v>
      </c>
    </row>
    <row r="1008" spans="1:5" x14ac:dyDescent="0.25">
      <c r="A1008" s="22">
        <v>44028</v>
      </c>
      <c r="B1008">
        <v>44028</v>
      </c>
      <c r="C1008" t="s">
        <v>791</v>
      </c>
      <c r="D1008" s="24">
        <f>VLOOKUP(Pag_Inicio_Corr_mas_casos[[#This Row],[Corregimiento]],Hoja3!$A$2:$D$676,4,0)</f>
        <v>40601</v>
      </c>
      <c r="E1008">
        <v>19</v>
      </c>
    </row>
    <row r="1009" spans="1:5" x14ac:dyDescent="0.25">
      <c r="A1009" s="22">
        <v>44028</v>
      </c>
      <c r="B1009">
        <v>44028</v>
      </c>
      <c r="C1009" t="s">
        <v>776</v>
      </c>
      <c r="D1009" s="24">
        <f>VLOOKUP(Pag_Inicio_Corr_mas_casos[[#This Row],[Corregimiento]],Hoja3!$A$2:$D$676,4,0)</f>
        <v>80802</v>
      </c>
      <c r="E1009">
        <v>14</v>
      </c>
    </row>
    <row r="1010" spans="1:5" x14ac:dyDescent="0.25">
      <c r="A1010" s="22">
        <v>44028</v>
      </c>
      <c r="B1010">
        <v>44028</v>
      </c>
      <c r="C1010" t="s">
        <v>784</v>
      </c>
      <c r="D1010" s="24">
        <f>VLOOKUP(Pag_Inicio_Corr_mas_casos[[#This Row],[Corregimiento]],Hoja3!$A$2:$D$676,4,0)</f>
        <v>80823</v>
      </c>
      <c r="E1010">
        <v>27</v>
      </c>
    </row>
    <row r="1011" spans="1:5" x14ac:dyDescent="0.25">
      <c r="A1011" s="22">
        <v>44028</v>
      </c>
      <c r="B1011">
        <v>44028</v>
      </c>
      <c r="C1011" t="s">
        <v>808</v>
      </c>
      <c r="D1011" s="24">
        <f>VLOOKUP(Pag_Inicio_Corr_mas_casos[[#This Row],[Corregimiento]],Hoja3!$A$2:$D$676,4,0)</f>
        <v>130708</v>
      </c>
      <c r="E1011">
        <v>15</v>
      </c>
    </row>
    <row r="1012" spans="1:5" x14ac:dyDescent="0.25">
      <c r="A1012" s="22">
        <v>44028</v>
      </c>
      <c r="B1012">
        <v>44028</v>
      </c>
      <c r="C1012" t="s">
        <v>866</v>
      </c>
      <c r="D1012" s="24">
        <f>VLOOKUP(Pag_Inicio_Corr_mas_casos[[#This Row],[Corregimiento]],Hoja3!$A$2:$D$676,4,0)</f>
        <v>40801</v>
      </c>
      <c r="E1012">
        <v>12</v>
      </c>
    </row>
    <row r="1013" spans="1:5" x14ac:dyDescent="0.25">
      <c r="A1013" s="22">
        <v>44028</v>
      </c>
      <c r="B1013">
        <v>44028</v>
      </c>
      <c r="C1013" t="s">
        <v>765</v>
      </c>
      <c r="D1013" s="24">
        <f>VLOOKUP(Pag_Inicio_Corr_mas_casos[[#This Row],[Corregimiento]],Hoja3!$A$2:$D$676,4,0)</f>
        <v>130709</v>
      </c>
      <c r="E1013">
        <v>13</v>
      </c>
    </row>
    <row r="1014" spans="1:5" x14ac:dyDescent="0.25">
      <c r="A1014" s="22">
        <v>44028</v>
      </c>
      <c r="B1014">
        <v>44028</v>
      </c>
      <c r="C1014" t="s">
        <v>818</v>
      </c>
      <c r="D1014" s="24">
        <f>VLOOKUP(Pag_Inicio_Corr_mas_casos[[#This Row],[Corregimiento]],Hoja3!$A$2:$D$676,4,0)</f>
        <v>81003</v>
      </c>
      <c r="E1014">
        <v>15</v>
      </c>
    </row>
    <row r="1015" spans="1:5" x14ac:dyDescent="0.25">
      <c r="A1015" s="22">
        <v>44028</v>
      </c>
      <c r="B1015">
        <v>44028</v>
      </c>
      <c r="C1015" t="s">
        <v>777</v>
      </c>
      <c r="D1015" s="24">
        <f>VLOOKUP(Pag_Inicio_Corr_mas_casos[[#This Row],[Corregimiento]],Hoja3!$A$2:$D$676,4,0)</f>
        <v>130102</v>
      </c>
      <c r="E1015">
        <v>25</v>
      </c>
    </row>
    <row r="1016" spans="1:5" x14ac:dyDescent="0.25">
      <c r="A1016" s="22">
        <v>44028</v>
      </c>
      <c r="B1016">
        <v>44028</v>
      </c>
      <c r="C1016" t="s">
        <v>789</v>
      </c>
      <c r="D1016" s="24">
        <f>VLOOKUP(Pag_Inicio_Corr_mas_casos[[#This Row],[Corregimiento]],Hoja3!$A$2:$D$676,4,0)</f>
        <v>80812</v>
      </c>
      <c r="E1016">
        <v>42</v>
      </c>
    </row>
    <row r="1017" spans="1:5" x14ac:dyDescent="0.25">
      <c r="A1017" s="22">
        <v>44028</v>
      </c>
      <c r="B1017">
        <v>44028</v>
      </c>
      <c r="C1017" t="s">
        <v>781</v>
      </c>
      <c r="D1017" s="24">
        <f>VLOOKUP(Pag_Inicio_Corr_mas_casos[[#This Row],[Corregimiento]],Hoja3!$A$2:$D$676,4,0)</f>
        <v>80816</v>
      </c>
      <c r="E1017">
        <v>23</v>
      </c>
    </row>
    <row r="1018" spans="1:5" x14ac:dyDescent="0.25">
      <c r="A1018" s="22">
        <v>44028</v>
      </c>
      <c r="B1018">
        <v>44028</v>
      </c>
      <c r="C1018" t="s">
        <v>780</v>
      </c>
      <c r="D1018" s="24">
        <f>VLOOKUP(Pag_Inicio_Corr_mas_casos[[#This Row],[Corregimiento]],Hoja3!$A$2:$D$676,4,0)</f>
        <v>81008</v>
      </c>
      <c r="E1018">
        <v>13</v>
      </c>
    </row>
    <row r="1019" spans="1:5" x14ac:dyDescent="0.25">
      <c r="A1019" s="22">
        <v>44028</v>
      </c>
      <c r="B1019">
        <v>44028</v>
      </c>
      <c r="C1019" t="s">
        <v>782</v>
      </c>
      <c r="D1019" s="24">
        <f>VLOOKUP(Pag_Inicio_Corr_mas_casos[[#This Row],[Corregimiento]],Hoja3!$A$2:$D$676,4,0)</f>
        <v>80817</v>
      </c>
      <c r="E1019">
        <v>23</v>
      </c>
    </row>
    <row r="1020" spans="1:5" x14ac:dyDescent="0.25">
      <c r="A1020" s="22">
        <v>44028</v>
      </c>
      <c r="B1020">
        <v>44028</v>
      </c>
      <c r="C1020" t="s">
        <v>799</v>
      </c>
      <c r="D1020" s="24">
        <f>VLOOKUP(Pag_Inicio_Corr_mas_casos[[#This Row],[Corregimiento]],Hoja3!$A$2:$D$676,4,0)</f>
        <v>80813</v>
      </c>
      <c r="E1020">
        <v>14</v>
      </c>
    </row>
    <row r="1021" spans="1:5" x14ac:dyDescent="0.25">
      <c r="A1021" s="22">
        <v>44028</v>
      </c>
      <c r="B1021">
        <v>44028</v>
      </c>
      <c r="C1021" t="s">
        <v>817</v>
      </c>
      <c r="D1021" s="24">
        <f>VLOOKUP(Pag_Inicio_Corr_mas_casos[[#This Row],[Corregimiento]],Hoja3!$A$2:$D$676,4,0)</f>
        <v>130717</v>
      </c>
      <c r="E1021">
        <v>26</v>
      </c>
    </row>
    <row r="1022" spans="1:5" x14ac:dyDescent="0.25">
      <c r="A1022" s="22">
        <v>44028</v>
      </c>
      <c r="B1022">
        <v>44028</v>
      </c>
      <c r="C1022" t="s">
        <v>827</v>
      </c>
      <c r="D1022" s="24">
        <f>VLOOKUP(Pag_Inicio_Corr_mas_casos[[#This Row],[Corregimiento]],Hoja3!$A$2:$D$676,4,0)</f>
        <v>30111</v>
      </c>
      <c r="E1022">
        <v>31</v>
      </c>
    </row>
    <row r="1023" spans="1:5" x14ac:dyDescent="0.25">
      <c r="A1023" s="22">
        <v>44028</v>
      </c>
      <c r="B1023">
        <v>44028</v>
      </c>
      <c r="C1023" t="s">
        <v>814</v>
      </c>
      <c r="D1023" s="24">
        <f>VLOOKUP(Pag_Inicio_Corr_mas_casos[[#This Row],[Corregimiento]],Hoja3!$A$2:$D$676,4,0)</f>
        <v>80809</v>
      </c>
      <c r="E1023">
        <v>31</v>
      </c>
    </row>
    <row r="1024" spans="1:5" x14ac:dyDescent="0.25">
      <c r="A1024" s="22">
        <v>44028</v>
      </c>
      <c r="B1024">
        <v>44028</v>
      </c>
      <c r="C1024" t="s">
        <v>786</v>
      </c>
      <c r="D1024" s="24">
        <f>VLOOKUP(Pag_Inicio_Corr_mas_casos[[#This Row],[Corregimiento]],Hoja3!$A$2:$D$676,4,0)</f>
        <v>80819</v>
      </c>
      <c r="E1024">
        <v>31</v>
      </c>
    </row>
    <row r="1025" spans="1:5" x14ac:dyDescent="0.25">
      <c r="A1025" s="22">
        <v>44028</v>
      </c>
      <c r="B1025">
        <v>44028</v>
      </c>
      <c r="C1025" t="s">
        <v>835</v>
      </c>
      <c r="D1025" s="24">
        <f>VLOOKUP(Pag_Inicio_Corr_mas_casos[[#This Row],[Corregimiento]],Hoja3!$A$2:$D$676,4,0)</f>
        <v>81005</v>
      </c>
      <c r="E1025">
        <v>14</v>
      </c>
    </row>
    <row r="1026" spans="1:5" x14ac:dyDescent="0.25">
      <c r="A1026" s="22">
        <v>44028</v>
      </c>
      <c r="B1026">
        <v>44028</v>
      </c>
      <c r="C1026" t="s">
        <v>775</v>
      </c>
      <c r="D1026" s="24">
        <f>VLOOKUP(Pag_Inicio_Corr_mas_casos[[#This Row],[Corregimiento]],Hoja3!$A$2:$D$676,4,0)</f>
        <v>130106</v>
      </c>
      <c r="E1026">
        <v>37</v>
      </c>
    </row>
    <row r="1027" spans="1:5" x14ac:dyDescent="0.25">
      <c r="A1027" s="22">
        <v>44029</v>
      </c>
      <c r="B1027">
        <v>44029</v>
      </c>
      <c r="C1027" t="s">
        <v>867</v>
      </c>
      <c r="D1027" s="24">
        <f>VLOOKUP(Pag_Inicio_Corr_mas_casos[[#This Row],[Corregimiento]],Hoja3!$A$2:$D$676,4,0)</f>
        <v>80821</v>
      </c>
      <c r="E1027">
        <v>43</v>
      </c>
    </row>
    <row r="1028" spans="1:5" x14ac:dyDescent="0.25">
      <c r="A1028" s="22">
        <v>44029</v>
      </c>
      <c r="B1028">
        <v>44029</v>
      </c>
      <c r="C1028" t="s">
        <v>783</v>
      </c>
      <c r="D1028" s="24">
        <f>VLOOKUP(Pag_Inicio_Corr_mas_casos[[#This Row],[Corregimiento]],Hoja3!$A$2:$D$676,4,0)</f>
        <v>80822</v>
      </c>
      <c r="E1028">
        <v>25</v>
      </c>
    </row>
    <row r="1029" spans="1:5" x14ac:dyDescent="0.25">
      <c r="A1029" s="22">
        <v>44029</v>
      </c>
      <c r="B1029">
        <v>44029</v>
      </c>
      <c r="C1029" t="s">
        <v>785</v>
      </c>
      <c r="D1029" s="24">
        <f>VLOOKUP(Pag_Inicio_Corr_mas_casos[[#This Row],[Corregimiento]],Hoja3!$A$2:$D$676,4,0)</f>
        <v>81001</v>
      </c>
      <c r="E1029">
        <v>17</v>
      </c>
    </row>
    <row r="1030" spans="1:5" x14ac:dyDescent="0.25">
      <c r="A1030" s="22">
        <v>44029</v>
      </c>
      <c r="B1030">
        <v>44029</v>
      </c>
      <c r="C1030" t="s">
        <v>788</v>
      </c>
      <c r="D1030" s="24">
        <f>VLOOKUP(Pag_Inicio_Corr_mas_casos[[#This Row],[Corregimiento]],Hoja3!$A$2:$D$676,4,0)</f>
        <v>81006</v>
      </c>
      <c r="E1030">
        <v>12</v>
      </c>
    </row>
    <row r="1031" spans="1:5" x14ac:dyDescent="0.25">
      <c r="A1031" s="22">
        <v>44029</v>
      </c>
      <c r="B1031">
        <v>44029</v>
      </c>
      <c r="C1031" t="s">
        <v>773</v>
      </c>
      <c r="D1031" s="24">
        <f>VLOOKUP(Pag_Inicio_Corr_mas_casos[[#This Row],[Corregimiento]],Hoja3!$A$2:$D$676,4,0)</f>
        <v>130101</v>
      </c>
      <c r="E1031">
        <v>22</v>
      </c>
    </row>
    <row r="1032" spans="1:5" x14ac:dyDescent="0.25">
      <c r="A1032" s="22">
        <v>44029</v>
      </c>
      <c r="B1032">
        <v>44029</v>
      </c>
      <c r="C1032" t="s">
        <v>790</v>
      </c>
      <c r="D1032" s="24">
        <f>VLOOKUP(Pag_Inicio_Corr_mas_casos[[#This Row],[Corregimiento]],Hoja3!$A$2:$D$676,4,0)</f>
        <v>130702</v>
      </c>
      <c r="E1032">
        <v>16</v>
      </c>
    </row>
    <row r="1033" spans="1:5" x14ac:dyDescent="0.25">
      <c r="A1033" s="22">
        <v>44029</v>
      </c>
      <c r="B1033">
        <v>44029</v>
      </c>
      <c r="C1033" t="s">
        <v>779</v>
      </c>
      <c r="D1033" s="24">
        <f>VLOOKUP(Pag_Inicio_Corr_mas_casos[[#This Row],[Corregimiento]],Hoja3!$A$2:$D$676,4,0)</f>
        <v>81007</v>
      </c>
      <c r="E1033">
        <v>23</v>
      </c>
    </row>
    <row r="1034" spans="1:5" x14ac:dyDescent="0.25">
      <c r="A1034" s="22">
        <v>44029</v>
      </c>
      <c r="B1034">
        <v>44029</v>
      </c>
      <c r="C1034" t="s">
        <v>774</v>
      </c>
      <c r="D1034" s="24">
        <f>VLOOKUP(Pag_Inicio_Corr_mas_casos[[#This Row],[Corregimiento]],Hoja3!$A$2:$D$676,4,0)</f>
        <v>81002</v>
      </c>
      <c r="E1034">
        <v>32</v>
      </c>
    </row>
    <row r="1035" spans="1:5" x14ac:dyDescent="0.25">
      <c r="A1035" s="22">
        <v>44029</v>
      </c>
      <c r="B1035">
        <v>44029</v>
      </c>
      <c r="C1035" t="s">
        <v>824</v>
      </c>
      <c r="D1035" s="24">
        <f>VLOOKUP(Pag_Inicio_Corr_mas_casos[[#This Row],[Corregimiento]],Hoja3!$A$2:$D$676,4,0)</f>
        <v>80807</v>
      </c>
      <c r="E1035">
        <v>13</v>
      </c>
    </row>
    <row r="1036" spans="1:5" x14ac:dyDescent="0.25">
      <c r="A1036" s="22">
        <v>44029</v>
      </c>
      <c r="B1036">
        <v>44029</v>
      </c>
      <c r="C1036" t="s">
        <v>792</v>
      </c>
      <c r="D1036" s="24">
        <f>VLOOKUP(Pag_Inicio_Corr_mas_casos[[#This Row],[Corregimiento]],Hoja3!$A$2:$D$676,4,0)</f>
        <v>80806</v>
      </c>
      <c r="E1036">
        <v>11</v>
      </c>
    </row>
    <row r="1037" spans="1:5" x14ac:dyDescent="0.25">
      <c r="A1037" s="22">
        <v>44029</v>
      </c>
      <c r="B1037">
        <v>44029</v>
      </c>
      <c r="C1037" t="s">
        <v>787</v>
      </c>
      <c r="D1037" s="24">
        <f>VLOOKUP(Pag_Inicio_Corr_mas_casos[[#This Row],[Corregimiento]],Hoja3!$A$2:$D$676,4,0)</f>
        <v>130107</v>
      </c>
      <c r="E1037">
        <v>11</v>
      </c>
    </row>
    <row r="1038" spans="1:5" x14ac:dyDescent="0.25">
      <c r="A1038" s="22">
        <v>44029</v>
      </c>
      <c r="B1038">
        <v>44029</v>
      </c>
      <c r="C1038" t="s">
        <v>804</v>
      </c>
      <c r="D1038" s="24">
        <f>VLOOKUP(Pag_Inicio_Corr_mas_casos[[#This Row],[Corregimiento]],Hoja3!$A$2:$D$676,4,0)</f>
        <v>80815</v>
      </c>
      <c r="E1038">
        <v>15</v>
      </c>
    </row>
    <row r="1039" spans="1:5" x14ac:dyDescent="0.25">
      <c r="A1039" s="22">
        <v>44029</v>
      </c>
      <c r="B1039">
        <v>44029</v>
      </c>
      <c r="C1039" t="s">
        <v>820</v>
      </c>
      <c r="D1039" s="24">
        <f>VLOOKUP(Pag_Inicio_Corr_mas_casos[[#This Row],[Corregimiento]],Hoja3!$A$2:$D$676,4,0)</f>
        <v>30104</v>
      </c>
      <c r="E1039">
        <v>17</v>
      </c>
    </row>
    <row r="1040" spans="1:5" x14ac:dyDescent="0.25">
      <c r="A1040" s="22">
        <v>44029</v>
      </c>
      <c r="B1040">
        <v>44029</v>
      </c>
      <c r="C1040" t="s">
        <v>793</v>
      </c>
      <c r="D1040" s="24">
        <f>VLOOKUP(Pag_Inicio_Corr_mas_casos[[#This Row],[Corregimiento]],Hoja3!$A$2:$D$676,4,0)</f>
        <v>130108</v>
      </c>
      <c r="E1040">
        <v>13</v>
      </c>
    </row>
    <row r="1041" spans="1:5" x14ac:dyDescent="0.25">
      <c r="A1041" s="22">
        <v>44029</v>
      </c>
      <c r="B1041">
        <v>44029</v>
      </c>
      <c r="C1041" t="s">
        <v>797</v>
      </c>
      <c r="D1041" s="24">
        <f>VLOOKUP(Pag_Inicio_Corr_mas_casos[[#This Row],[Corregimiento]],Hoja3!$A$2:$D$676,4,0)</f>
        <v>10201</v>
      </c>
      <c r="E1041">
        <v>38</v>
      </c>
    </row>
    <row r="1042" spans="1:5" x14ac:dyDescent="0.25">
      <c r="A1042" s="22">
        <v>44029</v>
      </c>
      <c r="B1042">
        <v>44029</v>
      </c>
      <c r="C1042" t="s">
        <v>795</v>
      </c>
      <c r="D1042" s="24">
        <f>VLOOKUP(Pag_Inicio_Corr_mas_casos[[#This Row],[Corregimiento]],Hoja3!$A$2:$D$676,4,0)</f>
        <v>30107</v>
      </c>
      <c r="E1042">
        <v>19</v>
      </c>
    </row>
    <row r="1043" spans="1:5" x14ac:dyDescent="0.25">
      <c r="A1043" s="22">
        <v>44029</v>
      </c>
      <c r="B1043">
        <v>44029</v>
      </c>
      <c r="C1043" t="s">
        <v>849</v>
      </c>
      <c r="D1043" s="24">
        <f>VLOOKUP(Pag_Inicio_Corr_mas_casos[[#This Row],[Corregimiento]],Hoja3!$A$2:$D$676,4,0)</f>
        <v>30115</v>
      </c>
      <c r="E1043">
        <v>18</v>
      </c>
    </row>
    <row r="1044" spans="1:5" x14ac:dyDescent="0.25">
      <c r="A1044" s="22">
        <v>44029</v>
      </c>
      <c r="B1044">
        <v>44029</v>
      </c>
      <c r="C1044" t="s">
        <v>809</v>
      </c>
      <c r="D1044" s="24">
        <f>VLOOKUP(Pag_Inicio_Corr_mas_casos[[#This Row],[Corregimiento]],Hoja3!$A$2:$D$676,4,0)</f>
        <v>80826</v>
      </c>
      <c r="E1044">
        <v>16</v>
      </c>
    </row>
    <row r="1045" spans="1:5" x14ac:dyDescent="0.25">
      <c r="A1045" s="22">
        <v>44029</v>
      </c>
      <c r="B1045">
        <v>44029</v>
      </c>
      <c r="C1045" t="s">
        <v>828</v>
      </c>
      <c r="D1045" s="24">
        <f>VLOOKUP(Pag_Inicio_Corr_mas_casos[[#This Row],[Corregimiento]],Hoja3!$A$2:$D$676,4,0)</f>
        <v>130706</v>
      </c>
      <c r="E1045">
        <v>11</v>
      </c>
    </row>
    <row r="1046" spans="1:5" x14ac:dyDescent="0.25">
      <c r="A1046" s="22">
        <v>44029</v>
      </c>
      <c r="B1046">
        <v>44029</v>
      </c>
      <c r="C1046" t="s">
        <v>784</v>
      </c>
      <c r="D1046" s="24">
        <f>VLOOKUP(Pag_Inicio_Corr_mas_casos[[#This Row],[Corregimiento]],Hoja3!$A$2:$D$676,4,0)</f>
        <v>80823</v>
      </c>
      <c r="E1046">
        <v>17</v>
      </c>
    </row>
    <row r="1047" spans="1:5" x14ac:dyDescent="0.25">
      <c r="A1047" s="22">
        <v>44029</v>
      </c>
      <c r="B1047">
        <v>44029</v>
      </c>
      <c r="C1047" t="s">
        <v>818</v>
      </c>
      <c r="D1047" s="24">
        <f>VLOOKUP(Pag_Inicio_Corr_mas_casos[[#This Row],[Corregimiento]],Hoja3!$A$2:$D$676,4,0)</f>
        <v>81003</v>
      </c>
      <c r="E1047">
        <v>18</v>
      </c>
    </row>
    <row r="1048" spans="1:5" x14ac:dyDescent="0.25">
      <c r="A1048" s="22">
        <v>44029</v>
      </c>
      <c r="B1048">
        <v>44029</v>
      </c>
      <c r="C1048" t="s">
        <v>777</v>
      </c>
      <c r="D1048" s="24">
        <f>VLOOKUP(Pag_Inicio_Corr_mas_casos[[#This Row],[Corregimiento]],Hoja3!$A$2:$D$676,4,0)</f>
        <v>130102</v>
      </c>
      <c r="E1048">
        <v>24</v>
      </c>
    </row>
    <row r="1049" spans="1:5" x14ac:dyDescent="0.25">
      <c r="A1049" s="22">
        <v>44029</v>
      </c>
      <c r="B1049">
        <v>44029</v>
      </c>
      <c r="C1049" t="s">
        <v>789</v>
      </c>
      <c r="D1049" s="24">
        <f>VLOOKUP(Pag_Inicio_Corr_mas_casos[[#This Row],[Corregimiento]],Hoja3!$A$2:$D$676,4,0)</f>
        <v>80812</v>
      </c>
      <c r="E1049">
        <v>18</v>
      </c>
    </row>
    <row r="1050" spans="1:5" x14ac:dyDescent="0.25">
      <c r="A1050" s="22">
        <v>44029</v>
      </c>
      <c r="B1050">
        <v>44029</v>
      </c>
      <c r="C1050" t="s">
        <v>781</v>
      </c>
      <c r="D1050" s="24">
        <f>VLOOKUP(Pag_Inicio_Corr_mas_casos[[#This Row],[Corregimiento]],Hoja3!$A$2:$D$676,4,0)</f>
        <v>80816</v>
      </c>
      <c r="E1050">
        <v>23</v>
      </c>
    </row>
    <row r="1051" spans="1:5" x14ac:dyDescent="0.25">
      <c r="A1051" s="22">
        <v>44029</v>
      </c>
      <c r="B1051">
        <v>44029</v>
      </c>
      <c r="C1051" t="s">
        <v>803</v>
      </c>
      <c r="D1051" s="24">
        <f>VLOOKUP(Pag_Inicio_Corr_mas_casos[[#This Row],[Corregimiento]],Hoja3!$A$2:$D$676,4,0)</f>
        <v>80820</v>
      </c>
      <c r="E1051">
        <v>20</v>
      </c>
    </row>
    <row r="1052" spans="1:5" x14ac:dyDescent="0.25">
      <c r="A1052" s="22">
        <v>44029</v>
      </c>
      <c r="B1052">
        <v>44029</v>
      </c>
      <c r="C1052" t="s">
        <v>782</v>
      </c>
      <c r="D1052" s="24">
        <f>VLOOKUP(Pag_Inicio_Corr_mas_casos[[#This Row],[Corregimiento]],Hoja3!$A$2:$D$676,4,0)</f>
        <v>80817</v>
      </c>
      <c r="E1052">
        <v>36</v>
      </c>
    </row>
    <row r="1053" spans="1:5" x14ac:dyDescent="0.25">
      <c r="A1053" s="22">
        <v>44029</v>
      </c>
      <c r="B1053">
        <v>44029</v>
      </c>
      <c r="C1053" t="s">
        <v>799</v>
      </c>
      <c r="D1053" s="24">
        <f>VLOOKUP(Pag_Inicio_Corr_mas_casos[[#This Row],[Corregimiento]],Hoja3!$A$2:$D$676,4,0)</f>
        <v>80813</v>
      </c>
      <c r="E1053">
        <v>45</v>
      </c>
    </row>
    <row r="1054" spans="1:5" x14ac:dyDescent="0.25">
      <c r="A1054" s="22">
        <v>44029</v>
      </c>
      <c r="B1054">
        <v>44029</v>
      </c>
      <c r="C1054" t="s">
        <v>817</v>
      </c>
      <c r="D1054" s="24">
        <f>VLOOKUP(Pag_Inicio_Corr_mas_casos[[#This Row],[Corregimiento]],Hoja3!$A$2:$D$676,4,0)</f>
        <v>130717</v>
      </c>
      <c r="E1054">
        <v>12</v>
      </c>
    </row>
    <row r="1055" spans="1:5" x14ac:dyDescent="0.25">
      <c r="A1055" s="22">
        <v>44029</v>
      </c>
      <c r="B1055">
        <v>44029</v>
      </c>
      <c r="C1055" t="s">
        <v>868</v>
      </c>
      <c r="D1055" s="24">
        <f>VLOOKUP(Pag_Inicio_Corr_mas_casos[[#This Row],[Corregimiento]],Hoja3!$A$2:$D$676,4,0)</f>
        <v>81009</v>
      </c>
      <c r="E1055">
        <v>19</v>
      </c>
    </row>
    <row r="1056" spans="1:5" x14ac:dyDescent="0.25">
      <c r="A1056" s="22">
        <v>44029</v>
      </c>
      <c r="B1056">
        <v>44029</v>
      </c>
      <c r="C1056" t="s">
        <v>814</v>
      </c>
      <c r="D1056" s="24">
        <f>VLOOKUP(Pag_Inicio_Corr_mas_casos[[#This Row],[Corregimiento]],Hoja3!$A$2:$D$676,4,0)</f>
        <v>80809</v>
      </c>
      <c r="E1056">
        <v>26</v>
      </c>
    </row>
    <row r="1057" spans="1:5" x14ac:dyDescent="0.25">
      <c r="A1057" s="22">
        <v>44029</v>
      </c>
      <c r="B1057">
        <v>44029</v>
      </c>
      <c r="C1057" t="s">
        <v>786</v>
      </c>
      <c r="D1057" s="24">
        <f>VLOOKUP(Pag_Inicio_Corr_mas_casos[[#This Row],[Corregimiento]],Hoja3!$A$2:$D$676,4,0)</f>
        <v>80819</v>
      </c>
      <c r="E1057">
        <v>31</v>
      </c>
    </row>
    <row r="1058" spans="1:5" x14ac:dyDescent="0.25">
      <c r="A1058" s="22">
        <v>44029</v>
      </c>
      <c r="B1058">
        <v>44029</v>
      </c>
      <c r="C1058" t="s">
        <v>812</v>
      </c>
      <c r="D1058" s="24">
        <f>VLOOKUP(Pag_Inicio_Corr_mas_casos[[#This Row],[Corregimiento]],Hoja3!$A$2:$D$676,4,0)</f>
        <v>130105</v>
      </c>
      <c r="E1058">
        <v>15</v>
      </c>
    </row>
    <row r="1059" spans="1:5" x14ac:dyDescent="0.25">
      <c r="A1059" s="22">
        <v>44029</v>
      </c>
      <c r="B1059">
        <v>44029</v>
      </c>
      <c r="C1059" t="s">
        <v>775</v>
      </c>
      <c r="D1059" s="24">
        <f>VLOOKUP(Pag_Inicio_Corr_mas_casos[[#This Row],[Corregimiento]],Hoja3!$A$2:$D$676,4,0)</f>
        <v>130106</v>
      </c>
      <c r="E1059">
        <v>40</v>
      </c>
    </row>
    <row r="1060" spans="1:5" x14ac:dyDescent="0.25">
      <c r="A1060" s="22">
        <v>44030</v>
      </c>
      <c r="B1060">
        <v>44030</v>
      </c>
      <c r="C1060" t="s">
        <v>778</v>
      </c>
      <c r="D1060" s="24">
        <f>VLOOKUP(Pag_Inicio_Corr_mas_casos[[#This Row],[Corregimiento]],Hoja3!$A$2:$D$676,4,0)</f>
        <v>80821</v>
      </c>
      <c r="E1060">
        <v>17</v>
      </c>
    </row>
    <row r="1061" spans="1:5" x14ac:dyDescent="0.25">
      <c r="A1061" s="22">
        <v>44030</v>
      </c>
      <c r="B1061">
        <v>44030</v>
      </c>
      <c r="C1061" t="s">
        <v>773</v>
      </c>
      <c r="D1061" s="24">
        <f>VLOOKUP(Pag_Inicio_Corr_mas_casos[[#This Row],[Corregimiento]],Hoja3!$A$2:$D$676,4,0)</f>
        <v>130101</v>
      </c>
      <c r="E1061">
        <v>32</v>
      </c>
    </row>
    <row r="1062" spans="1:5" x14ac:dyDescent="0.25">
      <c r="A1062" s="22">
        <v>44030</v>
      </c>
      <c r="B1062">
        <v>44030</v>
      </c>
      <c r="C1062" t="s">
        <v>869</v>
      </c>
      <c r="D1062" s="24">
        <f>VLOOKUP(Pag_Inicio_Corr_mas_casos[[#This Row],[Corregimiento]],Hoja3!$A$2:$D$676,4,0)</f>
        <v>10403</v>
      </c>
      <c r="E1062">
        <v>12</v>
      </c>
    </row>
    <row r="1063" spans="1:5" x14ac:dyDescent="0.25">
      <c r="A1063" s="22">
        <v>44030</v>
      </c>
      <c r="B1063">
        <v>44030</v>
      </c>
      <c r="C1063" t="s">
        <v>779</v>
      </c>
      <c r="D1063" s="24">
        <f>VLOOKUP(Pag_Inicio_Corr_mas_casos[[#This Row],[Corregimiento]],Hoja3!$A$2:$D$676,4,0)</f>
        <v>81007</v>
      </c>
      <c r="E1063">
        <v>12</v>
      </c>
    </row>
    <row r="1064" spans="1:5" x14ac:dyDescent="0.25">
      <c r="A1064" s="22">
        <v>44030</v>
      </c>
      <c r="B1064">
        <v>44030</v>
      </c>
      <c r="C1064" t="s">
        <v>846</v>
      </c>
      <c r="D1064" s="24">
        <f>VLOOKUP(Pag_Inicio_Corr_mas_casos[[#This Row],[Corregimiento]],Hoja3!$A$2:$D$676,4,0)</f>
        <v>120601</v>
      </c>
      <c r="E1064">
        <v>15</v>
      </c>
    </row>
    <row r="1065" spans="1:5" x14ac:dyDescent="0.25">
      <c r="A1065" s="22">
        <v>44030</v>
      </c>
      <c r="B1065">
        <v>44030</v>
      </c>
      <c r="C1065" t="s">
        <v>856</v>
      </c>
      <c r="D1065" s="24">
        <f>VLOOKUP(Pag_Inicio_Corr_mas_casos[[#This Row],[Corregimiento]],Hoja3!$A$2:$D$676,4,0)</f>
        <v>30103</v>
      </c>
      <c r="E1065">
        <v>17</v>
      </c>
    </row>
    <row r="1066" spans="1:5" x14ac:dyDescent="0.25">
      <c r="A1066" s="22">
        <v>44030</v>
      </c>
      <c r="B1066">
        <v>44030</v>
      </c>
      <c r="C1066" t="s">
        <v>801</v>
      </c>
      <c r="D1066" s="24">
        <f>VLOOKUP(Pag_Inicio_Corr_mas_casos[[#This Row],[Corregimiento]],Hoja3!$A$2:$D$676,4,0)</f>
        <v>80501</v>
      </c>
      <c r="E1066">
        <v>26</v>
      </c>
    </row>
    <row r="1067" spans="1:5" x14ac:dyDescent="0.25">
      <c r="A1067" s="22">
        <v>44030</v>
      </c>
      <c r="B1067">
        <v>44030</v>
      </c>
      <c r="C1067" t="s">
        <v>795</v>
      </c>
      <c r="D1067" s="24">
        <f>VLOOKUP(Pag_Inicio_Corr_mas_casos[[#This Row],[Corregimiento]],Hoja3!$A$2:$D$676,4,0)</f>
        <v>30107</v>
      </c>
      <c r="E1067">
        <v>13</v>
      </c>
    </row>
    <row r="1068" spans="1:5" x14ac:dyDescent="0.25">
      <c r="A1068" s="22">
        <v>44030</v>
      </c>
      <c r="B1068">
        <v>44030</v>
      </c>
      <c r="C1068" t="s">
        <v>809</v>
      </c>
      <c r="D1068" s="24">
        <f>VLOOKUP(Pag_Inicio_Corr_mas_casos[[#This Row],[Corregimiento]],Hoja3!$A$2:$D$676,4,0)</f>
        <v>80826</v>
      </c>
      <c r="E1068">
        <v>14</v>
      </c>
    </row>
    <row r="1069" spans="1:5" x14ac:dyDescent="0.25">
      <c r="A1069" s="22">
        <v>44030</v>
      </c>
      <c r="B1069">
        <v>44030</v>
      </c>
      <c r="C1069" t="s">
        <v>784</v>
      </c>
      <c r="D1069" s="24">
        <f>VLOOKUP(Pag_Inicio_Corr_mas_casos[[#This Row],[Corregimiento]],Hoja3!$A$2:$D$676,4,0)</f>
        <v>80823</v>
      </c>
      <c r="E1069">
        <v>12</v>
      </c>
    </row>
    <row r="1070" spans="1:5" x14ac:dyDescent="0.25">
      <c r="A1070" s="22">
        <v>44030</v>
      </c>
      <c r="B1070">
        <v>44030</v>
      </c>
      <c r="C1070" t="s">
        <v>777</v>
      </c>
      <c r="D1070" s="24">
        <f>VLOOKUP(Pag_Inicio_Corr_mas_casos[[#This Row],[Corregimiento]],Hoja3!$A$2:$D$676,4,0)</f>
        <v>130102</v>
      </c>
      <c r="E1070">
        <v>14</v>
      </c>
    </row>
    <row r="1071" spans="1:5" x14ac:dyDescent="0.25">
      <c r="A1071" s="22">
        <v>44030</v>
      </c>
      <c r="B1071">
        <v>44030</v>
      </c>
      <c r="C1071" t="s">
        <v>789</v>
      </c>
      <c r="D1071" s="24">
        <f>VLOOKUP(Pag_Inicio_Corr_mas_casos[[#This Row],[Corregimiento]],Hoja3!$A$2:$D$676,4,0)</f>
        <v>80812</v>
      </c>
      <c r="E1071">
        <v>13</v>
      </c>
    </row>
    <row r="1072" spans="1:5" x14ac:dyDescent="0.25">
      <c r="A1072" s="22">
        <v>44030</v>
      </c>
      <c r="B1072">
        <v>44030</v>
      </c>
      <c r="C1072" t="s">
        <v>870</v>
      </c>
      <c r="D1072" s="24">
        <f>VLOOKUP(Pag_Inicio_Corr_mas_casos[[#This Row],[Corregimiento]],Hoja3!$A$2:$D$676,4,0)</f>
        <v>10207</v>
      </c>
      <c r="E1072">
        <v>14</v>
      </c>
    </row>
    <row r="1073" spans="1:5" x14ac:dyDescent="0.25">
      <c r="A1073" s="22">
        <v>44030</v>
      </c>
      <c r="B1073">
        <v>44030</v>
      </c>
      <c r="C1073" t="s">
        <v>782</v>
      </c>
      <c r="D1073" s="24">
        <f>VLOOKUP(Pag_Inicio_Corr_mas_casos[[#This Row],[Corregimiento]],Hoja3!$A$2:$D$676,4,0)</f>
        <v>80817</v>
      </c>
      <c r="E1073">
        <v>28</v>
      </c>
    </row>
    <row r="1074" spans="1:5" x14ac:dyDescent="0.25">
      <c r="A1074" s="22">
        <v>44030</v>
      </c>
      <c r="B1074">
        <v>44030</v>
      </c>
      <c r="C1074" t="s">
        <v>799</v>
      </c>
      <c r="D1074" s="24">
        <f>VLOOKUP(Pag_Inicio_Corr_mas_casos[[#This Row],[Corregimiento]],Hoja3!$A$2:$D$676,4,0)</f>
        <v>80813</v>
      </c>
      <c r="E1074">
        <v>14</v>
      </c>
    </row>
    <row r="1075" spans="1:5" x14ac:dyDescent="0.25">
      <c r="A1075" s="22">
        <v>44030</v>
      </c>
      <c r="B1075">
        <v>44030</v>
      </c>
      <c r="C1075" t="s">
        <v>817</v>
      </c>
      <c r="D1075" s="24">
        <f>VLOOKUP(Pag_Inicio_Corr_mas_casos[[#This Row],[Corregimiento]],Hoja3!$A$2:$D$676,4,0)</f>
        <v>130717</v>
      </c>
      <c r="E1075">
        <v>14</v>
      </c>
    </row>
    <row r="1076" spans="1:5" x14ac:dyDescent="0.25">
      <c r="A1076" s="22">
        <v>44030</v>
      </c>
      <c r="B1076">
        <v>44030</v>
      </c>
      <c r="C1076" t="s">
        <v>806</v>
      </c>
      <c r="D1076" s="24">
        <f>VLOOKUP(Pag_Inicio_Corr_mas_casos[[#This Row],[Corregimiento]],Hoja3!$A$2:$D$676,4,0)</f>
        <v>80811</v>
      </c>
      <c r="E1076">
        <v>11</v>
      </c>
    </row>
    <row r="1077" spans="1:5" x14ac:dyDescent="0.25">
      <c r="A1077" s="22">
        <v>44030</v>
      </c>
      <c r="B1077">
        <v>44030</v>
      </c>
      <c r="C1077" t="s">
        <v>827</v>
      </c>
      <c r="D1077" s="24">
        <f>VLOOKUP(Pag_Inicio_Corr_mas_casos[[#This Row],[Corregimiento]],Hoja3!$A$2:$D$676,4,0)</f>
        <v>30111</v>
      </c>
      <c r="E1077">
        <v>16</v>
      </c>
    </row>
    <row r="1078" spans="1:5" x14ac:dyDescent="0.25">
      <c r="A1078" s="22">
        <v>44030</v>
      </c>
      <c r="B1078">
        <v>44030</v>
      </c>
      <c r="C1078" t="s">
        <v>814</v>
      </c>
      <c r="D1078" s="24">
        <f>VLOOKUP(Pag_Inicio_Corr_mas_casos[[#This Row],[Corregimiento]],Hoja3!$A$2:$D$676,4,0)</f>
        <v>80809</v>
      </c>
      <c r="E1078">
        <v>19</v>
      </c>
    </row>
    <row r="1079" spans="1:5" x14ac:dyDescent="0.25">
      <c r="A1079" s="22">
        <v>44030</v>
      </c>
      <c r="B1079">
        <v>44030</v>
      </c>
      <c r="C1079" t="s">
        <v>786</v>
      </c>
      <c r="D1079" s="24">
        <f>VLOOKUP(Pag_Inicio_Corr_mas_casos[[#This Row],[Corregimiento]],Hoja3!$A$2:$D$676,4,0)</f>
        <v>80819</v>
      </c>
      <c r="E1079">
        <v>40</v>
      </c>
    </row>
    <row r="1080" spans="1:5" x14ac:dyDescent="0.25">
      <c r="A1080" s="22">
        <v>44030</v>
      </c>
      <c r="B1080">
        <v>44030</v>
      </c>
      <c r="C1080" t="s">
        <v>775</v>
      </c>
      <c r="D1080" s="24">
        <f>VLOOKUP(Pag_Inicio_Corr_mas_casos[[#This Row],[Corregimiento]],Hoja3!$A$2:$D$676,4,0)</f>
        <v>130106</v>
      </c>
      <c r="E1080">
        <v>44</v>
      </c>
    </row>
    <row r="1081" spans="1:5" x14ac:dyDescent="0.25">
      <c r="A1081" s="22">
        <v>44031</v>
      </c>
      <c r="B1081">
        <v>44031</v>
      </c>
      <c r="C1081" t="s">
        <v>778</v>
      </c>
      <c r="D1081" s="24">
        <f>VLOOKUP(Pag_Inicio_Corr_mas_casos[[#This Row],[Corregimiento]],Hoja3!$A$2:$D$676,4,0)</f>
        <v>80821</v>
      </c>
      <c r="E1081">
        <v>28</v>
      </c>
    </row>
    <row r="1082" spans="1:5" x14ac:dyDescent="0.25">
      <c r="A1082" s="22">
        <v>44031</v>
      </c>
      <c r="B1082">
        <v>44031</v>
      </c>
      <c r="C1082" t="s">
        <v>783</v>
      </c>
      <c r="D1082" s="24">
        <f>VLOOKUP(Pag_Inicio_Corr_mas_casos[[#This Row],[Corregimiento]],Hoja3!$A$2:$D$676,4,0)</f>
        <v>80822</v>
      </c>
      <c r="E1082">
        <v>25</v>
      </c>
    </row>
    <row r="1083" spans="1:5" x14ac:dyDescent="0.25">
      <c r="A1083" s="22">
        <v>44031</v>
      </c>
      <c r="B1083">
        <v>44031</v>
      </c>
      <c r="C1083" t="s">
        <v>785</v>
      </c>
      <c r="D1083" s="24">
        <f>VLOOKUP(Pag_Inicio_Corr_mas_casos[[#This Row],[Corregimiento]],Hoja3!$A$2:$D$676,4,0)</f>
        <v>81001</v>
      </c>
      <c r="E1083">
        <v>19</v>
      </c>
    </row>
    <row r="1084" spans="1:5" x14ac:dyDescent="0.25">
      <c r="A1084" s="22">
        <v>44031</v>
      </c>
      <c r="B1084">
        <v>44031</v>
      </c>
      <c r="C1084" t="s">
        <v>825</v>
      </c>
      <c r="D1084" s="24">
        <f>VLOOKUP(Pag_Inicio_Corr_mas_casos[[#This Row],[Corregimiento]],Hoja3!$A$2:$D$676,4,0)</f>
        <v>80814</v>
      </c>
      <c r="E1084">
        <v>13</v>
      </c>
    </row>
    <row r="1085" spans="1:5" x14ac:dyDescent="0.25">
      <c r="A1085" s="22">
        <v>44031</v>
      </c>
      <c r="B1085">
        <v>44031</v>
      </c>
      <c r="C1085" t="s">
        <v>788</v>
      </c>
      <c r="D1085" s="24">
        <f>VLOOKUP(Pag_Inicio_Corr_mas_casos[[#This Row],[Corregimiento]],Hoja3!$A$2:$D$676,4,0)</f>
        <v>81006</v>
      </c>
      <c r="E1085">
        <v>18</v>
      </c>
    </row>
    <row r="1086" spans="1:5" x14ac:dyDescent="0.25">
      <c r="A1086" s="22">
        <v>44031</v>
      </c>
      <c r="B1086">
        <v>44031</v>
      </c>
      <c r="C1086" t="s">
        <v>773</v>
      </c>
      <c r="D1086" s="24">
        <f>VLOOKUP(Pag_Inicio_Corr_mas_casos[[#This Row],[Corregimiento]],Hoja3!$A$2:$D$676,4,0)</f>
        <v>130101</v>
      </c>
      <c r="E1086">
        <v>55</v>
      </c>
    </row>
    <row r="1087" spans="1:5" x14ac:dyDescent="0.25">
      <c r="A1087" s="22">
        <v>44031</v>
      </c>
      <c r="B1087">
        <v>44031</v>
      </c>
      <c r="C1087" t="s">
        <v>790</v>
      </c>
      <c r="D1087" s="24">
        <f>VLOOKUP(Pag_Inicio_Corr_mas_casos[[#This Row],[Corregimiento]],Hoja3!$A$2:$D$676,4,0)</f>
        <v>130702</v>
      </c>
      <c r="E1087">
        <v>20</v>
      </c>
    </row>
    <row r="1088" spans="1:5" x14ac:dyDescent="0.25">
      <c r="A1088" s="22">
        <v>44031</v>
      </c>
      <c r="B1088">
        <v>44031</v>
      </c>
      <c r="C1088" t="s">
        <v>779</v>
      </c>
      <c r="D1088" s="24">
        <f>VLOOKUP(Pag_Inicio_Corr_mas_casos[[#This Row],[Corregimiento]],Hoja3!$A$2:$D$676,4,0)</f>
        <v>81007</v>
      </c>
      <c r="E1088">
        <v>21</v>
      </c>
    </row>
    <row r="1089" spans="1:5" x14ac:dyDescent="0.25">
      <c r="A1089" s="22">
        <v>44031</v>
      </c>
      <c r="B1089">
        <v>44031</v>
      </c>
      <c r="C1089" t="s">
        <v>774</v>
      </c>
      <c r="D1089" s="24">
        <f>VLOOKUP(Pag_Inicio_Corr_mas_casos[[#This Row],[Corregimiento]],Hoja3!$A$2:$D$676,4,0)</f>
        <v>81002</v>
      </c>
      <c r="E1089">
        <v>19</v>
      </c>
    </row>
    <row r="1090" spans="1:5" x14ac:dyDescent="0.25">
      <c r="A1090" s="22">
        <v>44031</v>
      </c>
      <c r="B1090">
        <v>44031</v>
      </c>
      <c r="C1090" t="s">
        <v>792</v>
      </c>
      <c r="D1090" s="24">
        <f>VLOOKUP(Pag_Inicio_Corr_mas_casos[[#This Row],[Corregimiento]],Hoja3!$A$2:$D$676,4,0)</f>
        <v>80806</v>
      </c>
      <c r="E1090">
        <v>15</v>
      </c>
    </row>
    <row r="1091" spans="1:5" x14ac:dyDescent="0.25">
      <c r="A1091" s="22">
        <v>44031</v>
      </c>
      <c r="B1091">
        <v>44031</v>
      </c>
      <c r="C1091" t="s">
        <v>787</v>
      </c>
      <c r="D1091" s="24">
        <f>VLOOKUP(Pag_Inicio_Corr_mas_casos[[#This Row],[Corregimiento]],Hoja3!$A$2:$D$676,4,0)</f>
        <v>130107</v>
      </c>
      <c r="E1091">
        <v>13</v>
      </c>
    </row>
    <row r="1092" spans="1:5" x14ac:dyDescent="0.25">
      <c r="A1092" s="22">
        <v>44031</v>
      </c>
      <c r="B1092">
        <v>44031</v>
      </c>
      <c r="C1092" t="s">
        <v>804</v>
      </c>
      <c r="D1092" s="24">
        <f>VLOOKUP(Pag_Inicio_Corr_mas_casos[[#This Row],[Corregimiento]],Hoja3!$A$2:$D$676,4,0)</f>
        <v>80815</v>
      </c>
      <c r="E1092">
        <v>21</v>
      </c>
    </row>
    <row r="1093" spans="1:5" x14ac:dyDescent="0.25">
      <c r="A1093" s="22">
        <v>44031</v>
      </c>
      <c r="B1093">
        <v>44031</v>
      </c>
      <c r="C1093" t="s">
        <v>820</v>
      </c>
      <c r="D1093" s="24">
        <f>VLOOKUP(Pag_Inicio_Corr_mas_casos[[#This Row],[Corregimiento]],Hoja3!$A$2:$D$676,4,0)</f>
        <v>30104</v>
      </c>
      <c r="E1093">
        <v>14</v>
      </c>
    </row>
    <row r="1094" spans="1:5" x14ac:dyDescent="0.25">
      <c r="A1094" s="22">
        <v>44031</v>
      </c>
      <c r="B1094">
        <v>44031</v>
      </c>
      <c r="C1094" t="s">
        <v>797</v>
      </c>
      <c r="D1094" s="24">
        <f>VLOOKUP(Pag_Inicio_Corr_mas_casos[[#This Row],[Corregimiento]],Hoja3!$A$2:$D$676,4,0)</f>
        <v>10201</v>
      </c>
      <c r="E1094">
        <v>11</v>
      </c>
    </row>
    <row r="1095" spans="1:5" x14ac:dyDescent="0.25">
      <c r="A1095" s="22">
        <v>44031</v>
      </c>
      <c r="B1095">
        <v>44031</v>
      </c>
      <c r="C1095" t="s">
        <v>801</v>
      </c>
      <c r="D1095" s="24">
        <f>VLOOKUP(Pag_Inicio_Corr_mas_casos[[#This Row],[Corregimiento]],Hoja3!$A$2:$D$676,4,0)</f>
        <v>80501</v>
      </c>
      <c r="E1095">
        <v>19</v>
      </c>
    </row>
    <row r="1096" spans="1:5" x14ac:dyDescent="0.25">
      <c r="A1096" s="22">
        <v>44031</v>
      </c>
      <c r="B1096">
        <v>44031</v>
      </c>
      <c r="C1096" t="s">
        <v>795</v>
      </c>
      <c r="D1096" s="24">
        <f>VLOOKUP(Pag_Inicio_Corr_mas_casos[[#This Row],[Corregimiento]],Hoja3!$A$2:$D$676,4,0)</f>
        <v>30107</v>
      </c>
      <c r="E1096">
        <v>23</v>
      </c>
    </row>
    <row r="1097" spans="1:5" x14ac:dyDescent="0.25">
      <c r="A1097" s="22">
        <v>44031</v>
      </c>
      <c r="B1097">
        <v>44031</v>
      </c>
      <c r="C1097" t="s">
        <v>849</v>
      </c>
      <c r="D1097" s="24">
        <f>VLOOKUP(Pag_Inicio_Corr_mas_casos[[#This Row],[Corregimiento]],Hoja3!$A$2:$D$676,4,0)</f>
        <v>30115</v>
      </c>
      <c r="E1097">
        <v>15</v>
      </c>
    </row>
    <row r="1098" spans="1:5" x14ac:dyDescent="0.25">
      <c r="A1098" s="22">
        <v>44031</v>
      </c>
      <c r="B1098">
        <v>44031</v>
      </c>
      <c r="C1098" t="s">
        <v>809</v>
      </c>
      <c r="D1098" s="24">
        <f>VLOOKUP(Pag_Inicio_Corr_mas_casos[[#This Row],[Corregimiento]],Hoja3!$A$2:$D$676,4,0)</f>
        <v>80826</v>
      </c>
      <c r="E1098">
        <v>20</v>
      </c>
    </row>
    <row r="1099" spans="1:5" x14ac:dyDescent="0.25">
      <c r="A1099" s="22">
        <v>44031</v>
      </c>
      <c r="B1099">
        <v>44031</v>
      </c>
      <c r="C1099" t="s">
        <v>776</v>
      </c>
      <c r="D1099" s="24">
        <f>VLOOKUP(Pag_Inicio_Corr_mas_casos[[#This Row],[Corregimiento]],Hoja3!$A$2:$D$676,4,0)</f>
        <v>80802</v>
      </c>
      <c r="E1099">
        <v>12</v>
      </c>
    </row>
    <row r="1100" spans="1:5" x14ac:dyDescent="0.25">
      <c r="A1100" s="22">
        <v>44031</v>
      </c>
      <c r="B1100">
        <v>44031</v>
      </c>
      <c r="C1100" t="s">
        <v>784</v>
      </c>
      <c r="D1100" s="24">
        <f>VLOOKUP(Pag_Inicio_Corr_mas_casos[[#This Row],[Corregimiento]],Hoja3!$A$2:$D$676,4,0)</f>
        <v>80823</v>
      </c>
      <c r="E1100">
        <v>36</v>
      </c>
    </row>
    <row r="1101" spans="1:5" x14ac:dyDescent="0.25">
      <c r="A1101" s="22">
        <v>44031</v>
      </c>
      <c r="B1101">
        <v>44031</v>
      </c>
      <c r="C1101" t="s">
        <v>808</v>
      </c>
      <c r="D1101" s="24">
        <f>VLOOKUP(Pag_Inicio_Corr_mas_casos[[#This Row],[Corregimiento]],Hoja3!$A$2:$D$676,4,0)</f>
        <v>130708</v>
      </c>
      <c r="E1101">
        <v>19</v>
      </c>
    </row>
    <row r="1102" spans="1:5" x14ac:dyDescent="0.25">
      <c r="A1102" s="22">
        <v>44031</v>
      </c>
      <c r="B1102">
        <v>44031</v>
      </c>
      <c r="C1102" t="s">
        <v>818</v>
      </c>
      <c r="D1102" s="24">
        <f>VLOOKUP(Pag_Inicio_Corr_mas_casos[[#This Row],[Corregimiento]],Hoja3!$A$2:$D$676,4,0)</f>
        <v>81003</v>
      </c>
      <c r="E1102">
        <v>17</v>
      </c>
    </row>
    <row r="1103" spans="1:5" x14ac:dyDescent="0.25">
      <c r="A1103" s="22">
        <v>44031</v>
      </c>
      <c r="B1103">
        <v>44031</v>
      </c>
      <c r="C1103" t="s">
        <v>777</v>
      </c>
      <c r="D1103" s="24">
        <f>VLOOKUP(Pag_Inicio_Corr_mas_casos[[#This Row],[Corregimiento]],Hoja3!$A$2:$D$676,4,0)</f>
        <v>130102</v>
      </c>
      <c r="E1103">
        <v>23</v>
      </c>
    </row>
    <row r="1104" spans="1:5" x14ac:dyDescent="0.25">
      <c r="A1104" s="22">
        <v>44031</v>
      </c>
      <c r="B1104">
        <v>44031</v>
      </c>
      <c r="C1104" t="s">
        <v>789</v>
      </c>
      <c r="D1104" s="24">
        <f>VLOOKUP(Pag_Inicio_Corr_mas_casos[[#This Row],[Corregimiento]],Hoja3!$A$2:$D$676,4,0)</f>
        <v>80812</v>
      </c>
      <c r="E1104">
        <v>24</v>
      </c>
    </row>
    <row r="1105" spans="1:5" x14ac:dyDescent="0.25">
      <c r="A1105" s="22">
        <v>44031</v>
      </c>
      <c r="B1105">
        <v>44031</v>
      </c>
      <c r="C1105" t="s">
        <v>781</v>
      </c>
      <c r="D1105" s="24">
        <f>VLOOKUP(Pag_Inicio_Corr_mas_casos[[#This Row],[Corregimiento]],Hoja3!$A$2:$D$676,4,0)</f>
        <v>80816</v>
      </c>
      <c r="E1105">
        <v>25</v>
      </c>
    </row>
    <row r="1106" spans="1:5" x14ac:dyDescent="0.25">
      <c r="A1106" s="22">
        <v>44031</v>
      </c>
      <c r="B1106">
        <v>44031</v>
      </c>
      <c r="C1106" t="s">
        <v>803</v>
      </c>
      <c r="D1106" s="24">
        <f>VLOOKUP(Pag_Inicio_Corr_mas_casos[[#This Row],[Corregimiento]],Hoja3!$A$2:$D$676,4,0)</f>
        <v>80820</v>
      </c>
      <c r="E1106">
        <v>25</v>
      </c>
    </row>
    <row r="1107" spans="1:5" x14ac:dyDescent="0.25">
      <c r="A1107" s="22">
        <v>44031</v>
      </c>
      <c r="B1107">
        <v>44031</v>
      </c>
      <c r="C1107" t="s">
        <v>780</v>
      </c>
      <c r="D1107" s="24">
        <f>VLOOKUP(Pag_Inicio_Corr_mas_casos[[#This Row],[Corregimiento]],Hoja3!$A$2:$D$676,4,0)</f>
        <v>81008</v>
      </c>
      <c r="E1107">
        <v>27</v>
      </c>
    </row>
    <row r="1108" spans="1:5" x14ac:dyDescent="0.25">
      <c r="A1108" s="22">
        <v>44031</v>
      </c>
      <c r="B1108">
        <v>44031</v>
      </c>
      <c r="C1108" t="s">
        <v>782</v>
      </c>
      <c r="D1108" s="24">
        <f>VLOOKUP(Pag_Inicio_Corr_mas_casos[[#This Row],[Corregimiento]],Hoja3!$A$2:$D$676,4,0)</f>
        <v>80817</v>
      </c>
      <c r="E1108">
        <v>24</v>
      </c>
    </row>
    <row r="1109" spans="1:5" x14ac:dyDescent="0.25">
      <c r="A1109" s="22">
        <v>44031</v>
      </c>
      <c r="B1109">
        <v>44031</v>
      </c>
      <c r="C1109" t="s">
        <v>799</v>
      </c>
      <c r="D1109" s="24">
        <f>VLOOKUP(Pag_Inicio_Corr_mas_casos[[#This Row],[Corregimiento]],Hoja3!$A$2:$D$676,4,0)</f>
        <v>80813</v>
      </c>
      <c r="E1109">
        <v>44</v>
      </c>
    </row>
    <row r="1110" spans="1:5" x14ac:dyDescent="0.25">
      <c r="A1110" s="22">
        <v>44031</v>
      </c>
      <c r="B1110">
        <v>44031</v>
      </c>
      <c r="C1110" t="s">
        <v>817</v>
      </c>
      <c r="D1110" s="24">
        <f>VLOOKUP(Pag_Inicio_Corr_mas_casos[[#This Row],[Corregimiento]],Hoja3!$A$2:$D$676,4,0)</f>
        <v>130717</v>
      </c>
      <c r="E1110">
        <v>18</v>
      </c>
    </row>
    <row r="1111" spans="1:5" x14ac:dyDescent="0.25">
      <c r="A1111" s="22">
        <v>44031</v>
      </c>
      <c r="B1111">
        <v>44031</v>
      </c>
      <c r="C1111" t="s">
        <v>814</v>
      </c>
      <c r="D1111" s="24">
        <f>VLOOKUP(Pag_Inicio_Corr_mas_casos[[#This Row],[Corregimiento]],Hoja3!$A$2:$D$676,4,0)</f>
        <v>80809</v>
      </c>
      <c r="E1111">
        <v>13</v>
      </c>
    </row>
    <row r="1112" spans="1:5" x14ac:dyDescent="0.25">
      <c r="A1112" s="22">
        <v>44031</v>
      </c>
      <c r="B1112">
        <v>44031</v>
      </c>
      <c r="C1112" t="s">
        <v>796</v>
      </c>
      <c r="D1112" s="24">
        <f>VLOOKUP(Pag_Inicio_Corr_mas_casos[[#This Row],[Corregimiento]],Hoja3!$A$2:$D$676,4,0)</f>
        <v>30113</v>
      </c>
      <c r="E1112">
        <v>21</v>
      </c>
    </row>
    <row r="1113" spans="1:5" x14ac:dyDescent="0.25">
      <c r="A1113" s="22">
        <v>44031</v>
      </c>
      <c r="B1113">
        <v>44031</v>
      </c>
      <c r="C1113" t="s">
        <v>786</v>
      </c>
      <c r="D1113" s="24">
        <f>VLOOKUP(Pag_Inicio_Corr_mas_casos[[#This Row],[Corregimiento]],Hoja3!$A$2:$D$676,4,0)</f>
        <v>80819</v>
      </c>
      <c r="E1113">
        <v>31</v>
      </c>
    </row>
    <row r="1114" spans="1:5" x14ac:dyDescent="0.25">
      <c r="A1114" s="22">
        <v>44031</v>
      </c>
      <c r="B1114">
        <v>44031</v>
      </c>
      <c r="C1114" t="s">
        <v>864</v>
      </c>
      <c r="D1114" s="24">
        <f>VLOOKUP(Pag_Inicio_Corr_mas_casos[[#This Row],[Corregimiento]],Hoja3!$A$2:$D$676,4,0)</f>
        <v>120805</v>
      </c>
      <c r="E1114">
        <v>11</v>
      </c>
    </row>
    <row r="1115" spans="1:5" x14ac:dyDescent="0.25">
      <c r="A1115" s="22">
        <v>44031</v>
      </c>
      <c r="B1115">
        <v>44031</v>
      </c>
      <c r="C1115" t="s">
        <v>775</v>
      </c>
      <c r="D1115" s="24">
        <f>VLOOKUP(Pag_Inicio_Corr_mas_casos[[#This Row],[Corregimiento]],Hoja3!$A$2:$D$676,4,0)</f>
        <v>130106</v>
      </c>
      <c r="E1115">
        <v>64</v>
      </c>
    </row>
    <row r="1116" spans="1:5" x14ac:dyDescent="0.25">
      <c r="A1116" s="22">
        <v>44032</v>
      </c>
      <c r="B1116">
        <v>44032</v>
      </c>
      <c r="C1116" t="s">
        <v>778</v>
      </c>
      <c r="D1116" s="24">
        <f>VLOOKUP(Pag_Inicio_Corr_mas_casos[[#This Row],[Corregimiento]],Hoja3!$A$2:$D$676,4,0)</f>
        <v>80821</v>
      </c>
      <c r="E1116">
        <v>42</v>
      </c>
    </row>
    <row r="1117" spans="1:5" x14ac:dyDescent="0.25">
      <c r="A1117" s="22">
        <v>44032</v>
      </c>
      <c r="B1117">
        <v>44032</v>
      </c>
      <c r="C1117" t="s">
        <v>783</v>
      </c>
      <c r="D1117" s="24">
        <f>VLOOKUP(Pag_Inicio_Corr_mas_casos[[#This Row],[Corregimiento]],Hoja3!$A$2:$D$676,4,0)</f>
        <v>80822</v>
      </c>
      <c r="E1117">
        <v>30</v>
      </c>
    </row>
    <row r="1118" spans="1:5" x14ac:dyDescent="0.25">
      <c r="A1118" s="22">
        <v>44032</v>
      </c>
      <c r="B1118">
        <v>44032</v>
      </c>
      <c r="C1118" t="s">
        <v>785</v>
      </c>
      <c r="D1118" s="24">
        <f>VLOOKUP(Pag_Inicio_Corr_mas_casos[[#This Row],[Corregimiento]],Hoja3!$A$2:$D$676,4,0)</f>
        <v>81001</v>
      </c>
      <c r="E1118">
        <v>18</v>
      </c>
    </row>
    <row r="1119" spans="1:5" x14ac:dyDescent="0.25">
      <c r="A1119" s="22">
        <v>44032</v>
      </c>
      <c r="B1119">
        <v>44032</v>
      </c>
      <c r="C1119" t="s">
        <v>825</v>
      </c>
      <c r="D1119" s="24">
        <f>VLOOKUP(Pag_Inicio_Corr_mas_casos[[#This Row],[Corregimiento]],Hoja3!$A$2:$D$676,4,0)</f>
        <v>80814</v>
      </c>
      <c r="E1119">
        <v>19</v>
      </c>
    </row>
    <row r="1120" spans="1:5" x14ac:dyDescent="0.25">
      <c r="A1120" s="22">
        <v>44032</v>
      </c>
      <c r="B1120">
        <v>44032</v>
      </c>
      <c r="C1120" t="s">
        <v>773</v>
      </c>
      <c r="D1120" s="24">
        <f>VLOOKUP(Pag_Inicio_Corr_mas_casos[[#This Row],[Corregimiento]],Hoja3!$A$2:$D$676,4,0)</f>
        <v>130101</v>
      </c>
      <c r="E1120">
        <v>33</v>
      </c>
    </row>
    <row r="1121" spans="1:5" x14ac:dyDescent="0.25">
      <c r="A1121" s="22">
        <v>44032</v>
      </c>
      <c r="B1121">
        <v>44032</v>
      </c>
      <c r="C1121" t="s">
        <v>821</v>
      </c>
      <c r="D1121" s="24">
        <f>VLOOKUP(Pag_Inicio_Corr_mas_casos[[#This Row],[Corregimiento]],Hoja3!$A$2:$D$676,4,0)</f>
        <v>130701</v>
      </c>
      <c r="E1121">
        <v>14</v>
      </c>
    </row>
    <row r="1122" spans="1:5" x14ac:dyDescent="0.25">
      <c r="A1122" s="22">
        <v>44032</v>
      </c>
      <c r="B1122">
        <v>44032</v>
      </c>
      <c r="C1122" t="s">
        <v>779</v>
      </c>
      <c r="D1122" s="24">
        <f>VLOOKUP(Pag_Inicio_Corr_mas_casos[[#This Row],[Corregimiento]],Hoja3!$A$2:$D$676,4,0)</f>
        <v>81007</v>
      </c>
      <c r="E1122">
        <v>26</v>
      </c>
    </row>
    <row r="1123" spans="1:5" x14ac:dyDescent="0.25">
      <c r="A1123" s="22">
        <v>44032</v>
      </c>
      <c r="B1123">
        <v>44032</v>
      </c>
      <c r="C1123" t="s">
        <v>774</v>
      </c>
      <c r="D1123" s="24">
        <f>VLOOKUP(Pag_Inicio_Corr_mas_casos[[#This Row],[Corregimiento]],Hoja3!$A$2:$D$676,4,0)</f>
        <v>81002</v>
      </c>
      <c r="E1123">
        <v>28</v>
      </c>
    </row>
    <row r="1124" spans="1:5" x14ac:dyDescent="0.25">
      <c r="A1124" s="22">
        <v>44032</v>
      </c>
      <c r="B1124">
        <v>44032</v>
      </c>
      <c r="C1124" t="s">
        <v>871</v>
      </c>
      <c r="D1124" s="24">
        <f>VLOOKUP(Pag_Inicio_Corr_mas_casos[[#This Row],[Corregimiento]],Hoja3!$A$2:$D$676,4,0)</f>
        <v>10101</v>
      </c>
      <c r="E1124">
        <v>12</v>
      </c>
    </row>
    <row r="1125" spans="1:5" x14ac:dyDescent="0.25">
      <c r="A1125" s="22">
        <v>44032</v>
      </c>
      <c r="B1125">
        <v>44032</v>
      </c>
      <c r="C1125" t="s">
        <v>787</v>
      </c>
      <c r="D1125" s="24">
        <f>VLOOKUP(Pag_Inicio_Corr_mas_casos[[#This Row],[Corregimiento]],Hoja3!$A$2:$D$676,4,0)</f>
        <v>130107</v>
      </c>
      <c r="E1125">
        <v>23</v>
      </c>
    </row>
    <row r="1126" spans="1:5" x14ac:dyDescent="0.25">
      <c r="A1126" s="22">
        <v>44032</v>
      </c>
      <c r="B1126">
        <v>44032</v>
      </c>
      <c r="C1126" t="s">
        <v>797</v>
      </c>
      <c r="D1126" s="24">
        <f>VLOOKUP(Pag_Inicio_Corr_mas_casos[[#This Row],[Corregimiento]],Hoja3!$A$2:$D$676,4,0)</f>
        <v>10201</v>
      </c>
      <c r="E1126">
        <v>14</v>
      </c>
    </row>
    <row r="1127" spans="1:5" x14ac:dyDescent="0.25">
      <c r="A1127" s="22">
        <v>44032</v>
      </c>
      <c r="B1127">
        <v>44032</v>
      </c>
      <c r="C1127" t="s">
        <v>801</v>
      </c>
      <c r="D1127" s="24">
        <f>VLOOKUP(Pag_Inicio_Corr_mas_casos[[#This Row],[Corregimiento]],Hoja3!$A$2:$D$676,4,0)</f>
        <v>80501</v>
      </c>
      <c r="E1127">
        <v>13</v>
      </c>
    </row>
    <row r="1128" spans="1:5" x14ac:dyDescent="0.25">
      <c r="A1128" s="22">
        <v>44032</v>
      </c>
      <c r="B1128">
        <v>44032</v>
      </c>
      <c r="C1128" t="s">
        <v>849</v>
      </c>
      <c r="D1128" s="24">
        <f>VLOOKUP(Pag_Inicio_Corr_mas_casos[[#This Row],[Corregimiento]],Hoja3!$A$2:$D$676,4,0)</f>
        <v>30115</v>
      </c>
      <c r="E1128">
        <v>11</v>
      </c>
    </row>
    <row r="1129" spans="1:5" x14ac:dyDescent="0.25">
      <c r="A1129" s="22">
        <v>44032</v>
      </c>
      <c r="B1129">
        <v>44032</v>
      </c>
      <c r="C1129" t="s">
        <v>791</v>
      </c>
      <c r="D1129" s="24">
        <f>VLOOKUP(Pag_Inicio_Corr_mas_casos[[#This Row],[Corregimiento]],Hoja3!$A$2:$D$676,4,0)</f>
        <v>40601</v>
      </c>
      <c r="E1129">
        <v>15</v>
      </c>
    </row>
    <row r="1130" spans="1:5" x14ac:dyDescent="0.25">
      <c r="A1130" s="22">
        <v>44032</v>
      </c>
      <c r="B1130">
        <v>44032</v>
      </c>
      <c r="C1130" t="s">
        <v>809</v>
      </c>
      <c r="D1130" s="24">
        <f>VLOOKUP(Pag_Inicio_Corr_mas_casos[[#This Row],[Corregimiento]],Hoja3!$A$2:$D$676,4,0)</f>
        <v>80826</v>
      </c>
      <c r="E1130">
        <v>18</v>
      </c>
    </row>
    <row r="1131" spans="1:5" x14ac:dyDescent="0.25">
      <c r="A1131" s="22">
        <v>44032</v>
      </c>
      <c r="B1131">
        <v>44032</v>
      </c>
      <c r="C1131" t="s">
        <v>828</v>
      </c>
      <c r="D1131" s="24">
        <f>VLOOKUP(Pag_Inicio_Corr_mas_casos[[#This Row],[Corregimiento]],Hoja3!$A$2:$D$676,4,0)</f>
        <v>130706</v>
      </c>
      <c r="E1131">
        <v>11</v>
      </c>
    </row>
    <row r="1132" spans="1:5" x14ac:dyDescent="0.25">
      <c r="A1132" s="22">
        <v>44032</v>
      </c>
      <c r="B1132">
        <v>44032</v>
      </c>
      <c r="C1132" t="s">
        <v>854</v>
      </c>
      <c r="D1132" s="24">
        <f>VLOOKUP(Pag_Inicio_Corr_mas_casos[[#This Row],[Corregimiento]],Hoja3!$A$2:$D$676,4,0)</f>
        <v>10206</v>
      </c>
      <c r="E1132">
        <v>30</v>
      </c>
    </row>
    <row r="1133" spans="1:5" x14ac:dyDescent="0.25">
      <c r="A1133" s="22">
        <v>44032</v>
      </c>
      <c r="B1133">
        <v>44032</v>
      </c>
      <c r="C1133" t="s">
        <v>784</v>
      </c>
      <c r="D1133" s="24">
        <f>VLOOKUP(Pag_Inicio_Corr_mas_casos[[#This Row],[Corregimiento]],Hoja3!$A$2:$D$676,4,0)</f>
        <v>80823</v>
      </c>
      <c r="E1133">
        <v>15</v>
      </c>
    </row>
    <row r="1134" spans="1:5" x14ac:dyDescent="0.25">
      <c r="A1134" s="22">
        <v>44032</v>
      </c>
      <c r="B1134">
        <v>44032</v>
      </c>
      <c r="C1134" t="s">
        <v>777</v>
      </c>
      <c r="D1134" s="24">
        <f>VLOOKUP(Pag_Inicio_Corr_mas_casos[[#This Row],[Corregimiento]],Hoja3!$A$2:$D$676,4,0)</f>
        <v>130102</v>
      </c>
      <c r="E1134">
        <v>11</v>
      </c>
    </row>
    <row r="1135" spans="1:5" x14ac:dyDescent="0.25">
      <c r="A1135" s="22">
        <v>44032</v>
      </c>
      <c r="B1135">
        <v>44032</v>
      </c>
      <c r="C1135" t="s">
        <v>789</v>
      </c>
      <c r="D1135" s="24">
        <f>VLOOKUP(Pag_Inicio_Corr_mas_casos[[#This Row],[Corregimiento]],Hoja3!$A$2:$D$676,4,0)</f>
        <v>80812</v>
      </c>
      <c r="E1135">
        <v>13</v>
      </c>
    </row>
    <row r="1136" spans="1:5" x14ac:dyDescent="0.25">
      <c r="A1136" s="22">
        <v>44032</v>
      </c>
      <c r="B1136">
        <v>44032</v>
      </c>
      <c r="C1136" t="s">
        <v>781</v>
      </c>
      <c r="D1136" s="24">
        <f>VLOOKUP(Pag_Inicio_Corr_mas_casos[[#This Row],[Corregimiento]],Hoja3!$A$2:$D$676,4,0)</f>
        <v>80816</v>
      </c>
      <c r="E1136">
        <v>21</v>
      </c>
    </row>
    <row r="1137" spans="1:5" x14ac:dyDescent="0.25">
      <c r="A1137" s="22">
        <v>44032</v>
      </c>
      <c r="B1137">
        <v>44032</v>
      </c>
      <c r="C1137" t="s">
        <v>803</v>
      </c>
      <c r="D1137" s="24">
        <f>VLOOKUP(Pag_Inicio_Corr_mas_casos[[#This Row],[Corregimiento]],Hoja3!$A$2:$D$676,4,0)</f>
        <v>80820</v>
      </c>
      <c r="E1137">
        <v>20</v>
      </c>
    </row>
    <row r="1138" spans="1:5" x14ac:dyDescent="0.25">
      <c r="A1138" s="22">
        <v>44032</v>
      </c>
      <c r="B1138">
        <v>44032</v>
      </c>
      <c r="C1138" t="s">
        <v>870</v>
      </c>
      <c r="D1138" s="24">
        <f>VLOOKUP(Pag_Inicio_Corr_mas_casos[[#This Row],[Corregimiento]],Hoja3!$A$2:$D$676,4,0)</f>
        <v>10207</v>
      </c>
      <c r="E1138">
        <v>13</v>
      </c>
    </row>
    <row r="1139" spans="1:5" x14ac:dyDescent="0.25">
      <c r="A1139" s="22">
        <v>44032</v>
      </c>
      <c r="B1139">
        <v>44032</v>
      </c>
      <c r="C1139" t="s">
        <v>780</v>
      </c>
      <c r="D1139" s="24">
        <f>VLOOKUP(Pag_Inicio_Corr_mas_casos[[#This Row],[Corregimiento]],Hoja3!$A$2:$D$676,4,0)</f>
        <v>81008</v>
      </c>
      <c r="E1139">
        <v>14</v>
      </c>
    </row>
    <row r="1140" spans="1:5" x14ac:dyDescent="0.25">
      <c r="A1140" s="22">
        <v>44032</v>
      </c>
      <c r="B1140">
        <v>44032</v>
      </c>
      <c r="C1140" t="s">
        <v>782</v>
      </c>
      <c r="D1140" s="24">
        <f>VLOOKUP(Pag_Inicio_Corr_mas_casos[[#This Row],[Corregimiento]],Hoja3!$A$2:$D$676,4,0)</f>
        <v>80817</v>
      </c>
      <c r="E1140">
        <v>25</v>
      </c>
    </row>
    <row r="1141" spans="1:5" x14ac:dyDescent="0.25">
      <c r="A1141" s="22">
        <v>44032</v>
      </c>
      <c r="B1141">
        <v>44032</v>
      </c>
      <c r="C1141" t="s">
        <v>799</v>
      </c>
      <c r="D1141" s="24">
        <f>VLOOKUP(Pag_Inicio_Corr_mas_casos[[#This Row],[Corregimiento]],Hoja3!$A$2:$D$676,4,0)</f>
        <v>80813</v>
      </c>
      <c r="E1141">
        <v>20</v>
      </c>
    </row>
    <row r="1142" spans="1:5" x14ac:dyDescent="0.25">
      <c r="A1142" s="22">
        <v>44032</v>
      </c>
      <c r="B1142">
        <v>44032</v>
      </c>
      <c r="C1142" t="s">
        <v>786</v>
      </c>
      <c r="D1142" s="24">
        <f>VLOOKUP(Pag_Inicio_Corr_mas_casos[[#This Row],[Corregimiento]],Hoja3!$A$2:$D$676,4,0)</f>
        <v>80819</v>
      </c>
      <c r="E1142">
        <v>34</v>
      </c>
    </row>
    <row r="1143" spans="1:5" x14ac:dyDescent="0.25">
      <c r="A1143" s="22">
        <v>44032</v>
      </c>
      <c r="B1143">
        <v>44032</v>
      </c>
      <c r="C1143" t="s">
        <v>775</v>
      </c>
      <c r="D1143" s="24">
        <f>VLOOKUP(Pag_Inicio_Corr_mas_casos[[#This Row],[Corregimiento]],Hoja3!$A$2:$D$676,4,0)</f>
        <v>130106</v>
      </c>
      <c r="E1143">
        <v>21</v>
      </c>
    </row>
    <row r="1144" spans="1:5" x14ac:dyDescent="0.25">
      <c r="A1144" s="22">
        <v>44033</v>
      </c>
      <c r="B1144">
        <v>44033</v>
      </c>
      <c r="C1144" t="s">
        <v>778</v>
      </c>
      <c r="D1144" s="24">
        <f>VLOOKUP(Pag_Inicio_Corr_mas_casos[[#This Row],[Corregimiento]],Hoja3!$A$2:$D$676,4,0)</f>
        <v>80821</v>
      </c>
      <c r="E1144">
        <v>13</v>
      </c>
    </row>
    <row r="1145" spans="1:5" x14ac:dyDescent="0.25">
      <c r="A1145" s="22">
        <v>44033</v>
      </c>
      <c r="B1145">
        <v>44033</v>
      </c>
      <c r="C1145" t="s">
        <v>872</v>
      </c>
      <c r="D1145" s="24">
        <f>VLOOKUP(Pag_Inicio_Corr_mas_casos[[#This Row],[Corregimiento]],Hoja3!$A$2:$D$676,4,0)</f>
        <v>100102</v>
      </c>
      <c r="E1145">
        <v>30</v>
      </c>
    </row>
    <row r="1146" spans="1:5" x14ac:dyDescent="0.25">
      <c r="A1146" s="22">
        <v>44033</v>
      </c>
      <c r="B1146">
        <v>44033</v>
      </c>
      <c r="C1146" t="s">
        <v>825</v>
      </c>
      <c r="D1146" s="24">
        <f>VLOOKUP(Pag_Inicio_Corr_mas_casos[[#This Row],[Corregimiento]],Hoja3!$A$2:$D$676,4,0)</f>
        <v>80814</v>
      </c>
      <c r="E1146">
        <v>12</v>
      </c>
    </row>
    <row r="1147" spans="1:5" x14ac:dyDescent="0.25">
      <c r="A1147" s="22">
        <v>44033</v>
      </c>
      <c r="B1147">
        <v>44033</v>
      </c>
      <c r="C1147" t="s">
        <v>773</v>
      </c>
      <c r="D1147" s="24">
        <f>VLOOKUP(Pag_Inicio_Corr_mas_casos[[#This Row],[Corregimiento]],Hoja3!$A$2:$D$676,4,0)</f>
        <v>130101</v>
      </c>
      <c r="E1147">
        <v>16</v>
      </c>
    </row>
    <row r="1148" spans="1:5" x14ac:dyDescent="0.25">
      <c r="A1148" s="22">
        <v>44033</v>
      </c>
      <c r="B1148">
        <v>44033</v>
      </c>
      <c r="C1148" t="s">
        <v>779</v>
      </c>
      <c r="D1148" s="24">
        <f>VLOOKUP(Pag_Inicio_Corr_mas_casos[[#This Row],[Corregimiento]],Hoja3!$A$2:$D$676,4,0)</f>
        <v>81007</v>
      </c>
      <c r="E1148">
        <v>12</v>
      </c>
    </row>
    <row r="1149" spans="1:5" x14ac:dyDescent="0.25">
      <c r="A1149" s="22">
        <v>44033</v>
      </c>
      <c r="B1149">
        <v>44033</v>
      </c>
      <c r="C1149" t="s">
        <v>774</v>
      </c>
      <c r="D1149" s="24">
        <f>VLOOKUP(Pag_Inicio_Corr_mas_casos[[#This Row],[Corregimiento]],Hoja3!$A$2:$D$676,4,0)</f>
        <v>81002</v>
      </c>
      <c r="E1149">
        <v>16</v>
      </c>
    </row>
    <row r="1150" spans="1:5" x14ac:dyDescent="0.25">
      <c r="A1150" s="22">
        <v>44033</v>
      </c>
      <c r="B1150">
        <v>44033</v>
      </c>
      <c r="C1150" t="s">
        <v>824</v>
      </c>
      <c r="D1150" s="24">
        <f>VLOOKUP(Pag_Inicio_Corr_mas_casos[[#This Row],[Corregimiento]],Hoja3!$A$2:$D$676,4,0)</f>
        <v>80807</v>
      </c>
      <c r="E1150">
        <v>28</v>
      </c>
    </row>
    <row r="1151" spans="1:5" x14ac:dyDescent="0.25">
      <c r="A1151" s="22">
        <v>44033</v>
      </c>
      <c r="B1151">
        <v>44033</v>
      </c>
      <c r="C1151" t="s">
        <v>804</v>
      </c>
      <c r="D1151" s="24">
        <f>VLOOKUP(Pag_Inicio_Corr_mas_casos[[#This Row],[Corregimiento]],Hoja3!$A$2:$D$676,4,0)</f>
        <v>80815</v>
      </c>
      <c r="E1151">
        <v>21</v>
      </c>
    </row>
    <row r="1152" spans="1:5" x14ac:dyDescent="0.25">
      <c r="A1152" s="22">
        <v>44033</v>
      </c>
      <c r="B1152">
        <v>44033</v>
      </c>
      <c r="C1152" t="s">
        <v>795</v>
      </c>
      <c r="D1152" s="24">
        <f>VLOOKUP(Pag_Inicio_Corr_mas_casos[[#This Row],[Corregimiento]],Hoja3!$A$2:$D$676,4,0)</f>
        <v>30107</v>
      </c>
      <c r="E1152">
        <v>15</v>
      </c>
    </row>
    <row r="1153" spans="1:5" x14ac:dyDescent="0.25">
      <c r="A1153" s="22">
        <v>44033</v>
      </c>
      <c r="B1153">
        <v>44033</v>
      </c>
      <c r="C1153" t="s">
        <v>849</v>
      </c>
      <c r="D1153" s="24">
        <f>VLOOKUP(Pag_Inicio_Corr_mas_casos[[#This Row],[Corregimiento]],Hoja3!$A$2:$D$676,4,0)</f>
        <v>30115</v>
      </c>
      <c r="E1153">
        <v>11</v>
      </c>
    </row>
    <row r="1154" spans="1:5" x14ac:dyDescent="0.25">
      <c r="A1154" s="22">
        <v>44033</v>
      </c>
      <c r="B1154">
        <v>44033</v>
      </c>
      <c r="C1154" t="s">
        <v>784</v>
      </c>
      <c r="D1154" s="24">
        <f>VLOOKUP(Pag_Inicio_Corr_mas_casos[[#This Row],[Corregimiento]],Hoja3!$A$2:$D$676,4,0)</f>
        <v>80823</v>
      </c>
      <c r="E1154">
        <v>10</v>
      </c>
    </row>
    <row r="1155" spans="1:5" x14ac:dyDescent="0.25">
      <c r="A1155" s="22">
        <v>44033</v>
      </c>
      <c r="B1155">
        <v>44033</v>
      </c>
      <c r="C1155" t="s">
        <v>789</v>
      </c>
      <c r="D1155" s="24">
        <f>VLOOKUP(Pag_Inicio_Corr_mas_casos[[#This Row],[Corregimiento]],Hoja3!$A$2:$D$676,4,0)</f>
        <v>80812</v>
      </c>
      <c r="E1155">
        <v>18</v>
      </c>
    </row>
    <row r="1156" spans="1:5" x14ac:dyDescent="0.25">
      <c r="A1156" s="22">
        <v>44033</v>
      </c>
      <c r="B1156">
        <v>44033</v>
      </c>
      <c r="C1156" t="s">
        <v>850</v>
      </c>
      <c r="D1156" s="24">
        <f>VLOOKUP(Pag_Inicio_Corr_mas_casos[[#This Row],[Corregimiento]],Hoja3!$A$2:$D$676,4,0)</f>
        <v>120701</v>
      </c>
      <c r="E1156">
        <v>10</v>
      </c>
    </row>
    <row r="1157" spans="1:5" x14ac:dyDescent="0.25">
      <c r="A1157" s="22">
        <v>44033</v>
      </c>
      <c r="B1157">
        <v>44033</v>
      </c>
      <c r="C1157" t="s">
        <v>781</v>
      </c>
      <c r="D1157" s="24">
        <f>VLOOKUP(Pag_Inicio_Corr_mas_casos[[#This Row],[Corregimiento]],Hoja3!$A$2:$D$676,4,0)</f>
        <v>80816</v>
      </c>
      <c r="E1157">
        <v>16</v>
      </c>
    </row>
    <row r="1158" spans="1:5" x14ac:dyDescent="0.25">
      <c r="A1158" s="22">
        <v>44033</v>
      </c>
      <c r="B1158">
        <v>44033</v>
      </c>
      <c r="C1158" t="s">
        <v>803</v>
      </c>
      <c r="D1158" s="24">
        <f>VLOOKUP(Pag_Inicio_Corr_mas_casos[[#This Row],[Corregimiento]],Hoja3!$A$2:$D$676,4,0)</f>
        <v>80820</v>
      </c>
      <c r="E1158">
        <v>10</v>
      </c>
    </row>
    <row r="1159" spans="1:5" x14ac:dyDescent="0.25">
      <c r="A1159" s="22">
        <v>44033</v>
      </c>
      <c r="B1159">
        <v>44033</v>
      </c>
      <c r="C1159" t="s">
        <v>780</v>
      </c>
      <c r="D1159" s="24">
        <f>VLOOKUP(Pag_Inicio_Corr_mas_casos[[#This Row],[Corregimiento]],Hoja3!$A$2:$D$676,4,0)</f>
        <v>81008</v>
      </c>
      <c r="E1159">
        <v>11</v>
      </c>
    </row>
    <row r="1160" spans="1:5" x14ac:dyDescent="0.25">
      <c r="A1160" s="22">
        <v>44033</v>
      </c>
      <c r="B1160">
        <v>44033</v>
      </c>
      <c r="C1160" t="s">
        <v>782</v>
      </c>
      <c r="D1160" s="24">
        <f>VLOOKUP(Pag_Inicio_Corr_mas_casos[[#This Row],[Corregimiento]],Hoja3!$A$2:$D$676,4,0)</f>
        <v>80817</v>
      </c>
      <c r="E1160">
        <v>34</v>
      </c>
    </row>
    <row r="1161" spans="1:5" x14ac:dyDescent="0.25">
      <c r="A1161" s="22">
        <v>44033</v>
      </c>
      <c r="B1161">
        <v>44033</v>
      </c>
      <c r="C1161" t="s">
        <v>786</v>
      </c>
      <c r="D1161" s="24">
        <f>VLOOKUP(Pag_Inicio_Corr_mas_casos[[#This Row],[Corregimiento]],Hoja3!$A$2:$D$676,4,0)</f>
        <v>80819</v>
      </c>
      <c r="E1161">
        <v>20</v>
      </c>
    </row>
    <row r="1162" spans="1:5" x14ac:dyDescent="0.25">
      <c r="A1162" s="22">
        <v>44033</v>
      </c>
      <c r="B1162">
        <v>44033</v>
      </c>
      <c r="C1162" t="s">
        <v>812</v>
      </c>
      <c r="D1162" s="24">
        <f>VLOOKUP(Pag_Inicio_Corr_mas_casos[[#This Row],[Corregimiento]],Hoja3!$A$2:$D$676,4,0)</f>
        <v>130105</v>
      </c>
      <c r="E1162">
        <v>45</v>
      </c>
    </row>
    <row r="1163" spans="1:5" x14ac:dyDescent="0.25">
      <c r="A1163" s="22">
        <v>44034</v>
      </c>
      <c r="B1163">
        <v>44034</v>
      </c>
      <c r="C1163" t="s">
        <v>783</v>
      </c>
      <c r="D1163" s="24">
        <f>VLOOKUP(Pag_Inicio_Corr_mas_casos[[#This Row],[Corregimiento]],Hoja3!$A$2:$D$676,4,0)</f>
        <v>80822</v>
      </c>
      <c r="E1163">
        <v>12</v>
      </c>
    </row>
    <row r="1164" spans="1:5" x14ac:dyDescent="0.25">
      <c r="A1164" s="22">
        <v>44034</v>
      </c>
      <c r="B1164">
        <v>44034</v>
      </c>
      <c r="C1164" t="s">
        <v>825</v>
      </c>
      <c r="D1164" s="24">
        <f>VLOOKUP(Pag_Inicio_Corr_mas_casos[[#This Row],[Corregimiento]],Hoja3!$A$2:$D$676,4,0)</f>
        <v>80814</v>
      </c>
      <c r="E1164">
        <v>11</v>
      </c>
    </row>
    <row r="1165" spans="1:5" x14ac:dyDescent="0.25">
      <c r="A1165" s="22">
        <v>44034</v>
      </c>
      <c r="B1165">
        <v>44034</v>
      </c>
      <c r="C1165" t="s">
        <v>773</v>
      </c>
      <c r="D1165" s="24">
        <f>VLOOKUP(Pag_Inicio_Corr_mas_casos[[#This Row],[Corregimiento]],Hoja3!$A$2:$D$676,4,0)</f>
        <v>130101</v>
      </c>
      <c r="E1165">
        <v>21</v>
      </c>
    </row>
    <row r="1166" spans="1:5" x14ac:dyDescent="0.25">
      <c r="A1166" s="22">
        <v>44034</v>
      </c>
      <c r="B1166">
        <v>44034</v>
      </c>
      <c r="C1166" t="s">
        <v>779</v>
      </c>
      <c r="D1166" s="24">
        <f>VLOOKUP(Pag_Inicio_Corr_mas_casos[[#This Row],[Corregimiento]],Hoja3!$A$2:$D$676,4,0)</f>
        <v>81007</v>
      </c>
      <c r="E1166">
        <v>20</v>
      </c>
    </row>
    <row r="1167" spans="1:5" x14ac:dyDescent="0.25">
      <c r="A1167" s="22">
        <v>44034</v>
      </c>
      <c r="B1167">
        <v>44034</v>
      </c>
      <c r="C1167" t="s">
        <v>774</v>
      </c>
      <c r="D1167" s="24">
        <f>VLOOKUP(Pag_Inicio_Corr_mas_casos[[#This Row],[Corregimiento]],Hoja3!$A$2:$D$676,4,0)</f>
        <v>81002</v>
      </c>
      <c r="E1167">
        <v>17</v>
      </c>
    </row>
    <row r="1168" spans="1:5" x14ac:dyDescent="0.25">
      <c r="A1168" s="22">
        <v>44034</v>
      </c>
      <c r="B1168">
        <v>44034</v>
      </c>
      <c r="C1168" t="s">
        <v>804</v>
      </c>
      <c r="D1168" s="24">
        <f>VLOOKUP(Pag_Inicio_Corr_mas_casos[[#This Row],[Corregimiento]],Hoja3!$A$2:$D$676,4,0)</f>
        <v>80815</v>
      </c>
      <c r="E1168">
        <v>13</v>
      </c>
    </row>
    <row r="1169" spans="1:5" x14ac:dyDescent="0.25">
      <c r="A1169" s="22">
        <v>44034</v>
      </c>
      <c r="B1169">
        <v>44034</v>
      </c>
      <c r="C1169" t="s">
        <v>820</v>
      </c>
      <c r="D1169" s="24">
        <f>VLOOKUP(Pag_Inicio_Corr_mas_casos[[#This Row],[Corregimiento]],Hoja3!$A$2:$D$676,4,0)</f>
        <v>30104</v>
      </c>
      <c r="E1169">
        <v>11</v>
      </c>
    </row>
    <row r="1170" spans="1:5" x14ac:dyDescent="0.25">
      <c r="A1170" s="22">
        <v>44034</v>
      </c>
      <c r="B1170">
        <v>44034</v>
      </c>
      <c r="C1170" t="s">
        <v>858</v>
      </c>
      <c r="D1170" s="24">
        <f>VLOOKUP(Pag_Inicio_Corr_mas_casos[[#This Row],[Corregimiento]],Hoja3!$A$2:$D$676,4,0)</f>
        <v>41402</v>
      </c>
      <c r="E1170">
        <v>27</v>
      </c>
    </row>
    <row r="1171" spans="1:5" x14ac:dyDescent="0.25">
      <c r="A1171" s="22">
        <v>44034</v>
      </c>
      <c r="B1171">
        <v>44034</v>
      </c>
      <c r="C1171" t="s">
        <v>797</v>
      </c>
      <c r="D1171" s="24">
        <f>VLOOKUP(Pag_Inicio_Corr_mas_casos[[#This Row],[Corregimiento]],Hoja3!$A$2:$D$676,4,0)</f>
        <v>10201</v>
      </c>
      <c r="E1171">
        <v>19</v>
      </c>
    </row>
    <row r="1172" spans="1:5" x14ac:dyDescent="0.25">
      <c r="A1172" s="22">
        <v>44034</v>
      </c>
      <c r="B1172">
        <v>44034</v>
      </c>
      <c r="C1172" t="s">
        <v>801</v>
      </c>
      <c r="D1172" s="24">
        <f>VLOOKUP(Pag_Inicio_Corr_mas_casos[[#This Row],[Corregimiento]],Hoja3!$A$2:$D$676,4,0)</f>
        <v>80501</v>
      </c>
      <c r="E1172">
        <v>11</v>
      </c>
    </row>
    <row r="1173" spans="1:5" x14ac:dyDescent="0.25">
      <c r="A1173" s="22">
        <v>44034</v>
      </c>
      <c r="B1173">
        <v>44034</v>
      </c>
      <c r="C1173" t="s">
        <v>849</v>
      </c>
      <c r="D1173" s="24">
        <f>VLOOKUP(Pag_Inicio_Corr_mas_casos[[#This Row],[Corregimiento]],Hoja3!$A$2:$D$676,4,0)</f>
        <v>30115</v>
      </c>
      <c r="E1173">
        <v>12</v>
      </c>
    </row>
    <row r="1174" spans="1:5" x14ac:dyDescent="0.25">
      <c r="A1174" s="22">
        <v>44034</v>
      </c>
      <c r="B1174">
        <v>44034</v>
      </c>
      <c r="C1174" t="s">
        <v>791</v>
      </c>
      <c r="D1174" s="24">
        <f>VLOOKUP(Pag_Inicio_Corr_mas_casos[[#This Row],[Corregimiento]],Hoja3!$A$2:$D$676,4,0)</f>
        <v>40601</v>
      </c>
      <c r="E1174">
        <v>18</v>
      </c>
    </row>
    <row r="1175" spans="1:5" x14ac:dyDescent="0.25">
      <c r="A1175" s="22">
        <v>44034</v>
      </c>
      <c r="B1175">
        <v>44034</v>
      </c>
      <c r="C1175" t="s">
        <v>784</v>
      </c>
      <c r="D1175" s="24">
        <f>VLOOKUP(Pag_Inicio_Corr_mas_casos[[#This Row],[Corregimiento]],Hoja3!$A$2:$D$676,4,0)</f>
        <v>80823</v>
      </c>
      <c r="E1175">
        <v>12</v>
      </c>
    </row>
    <row r="1176" spans="1:5" x14ac:dyDescent="0.25">
      <c r="A1176" s="22">
        <v>44034</v>
      </c>
      <c r="B1176">
        <v>44034</v>
      </c>
      <c r="C1176" t="s">
        <v>789</v>
      </c>
      <c r="D1176" s="24">
        <f>VLOOKUP(Pag_Inicio_Corr_mas_casos[[#This Row],[Corregimiento]],Hoja3!$A$2:$D$676,4,0)</f>
        <v>80812</v>
      </c>
      <c r="E1176">
        <v>22</v>
      </c>
    </row>
    <row r="1177" spans="1:5" x14ac:dyDescent="0.25">
      <c r="A1177" s="22">
        <v>44034</v>
      </c>
      <c r="B1177">
        <v>44034</v>
      </c>
      <c r="C1177" t="s">
        <v>781</v>
      </c>
      <c r="D1177" s="24">
        <f>VLOOKUP(Pag_Inicio_Corr_mas_casos[[#This Row],[Corregimiento]],Hoja3!$A$2:$D$676,4,0)</f>
        <v>80816</v>
      </c>
      <c r="E1177">
        <v>11</v>
      </c>
    </row>
    <row r="1178" spans="1:5" x14ac:dyDescent="0.25">
      <c r="A1178" s="22">
        <v>44034</v>
      </c>
      <c r="B1178">
        <v>44034</v>
      </c>
      <c r="C1178" t="s">
        <v>803</v>
      </c>
      <c r="D1178" s="24">
        <f>VLOOKUP(Pag_Inicio_Corr_mas_casos[[#This Row],[Corregimiento]],Hoja3!$A$2:$D$676,4,0)</f>
        <v>80820</v>
      </c>
      <c r="E1178">
        <v>13</v>
      </c>
    </row>
    <row r="1179" spans="1:5" x14ac:dyDescent="0.25">
      <c r="A1179" s="22">
        <v>44034</v>
      </c>
      <c r="B1179">
        <v>44034</v>
      </c>
      <c r="C1179" t="s">
        <v>780</v>
      </c>
      <c r="D1179" s="24">
        <f>VLOOKUP(Pag_Inicio_Corr_mas_casos[[#This Row],[Corregimiento]],Hoja3!$A$2:$D$676,4,0)</f>
        <v>81008</v>
      </c>
      <c r="E1179">
        <v>19</v>
      </c>
    </row>
    <row r="1180" spans="1:5" x14ac:dyDescent="0.25">
      <c r="A1180" s="22">
        <v>44034</v>
      </c>
      <c r="B1180">
        <v>44034</v>
      </c>
      <c r="C1180" t="s">
        <v>782</v>
      </c>
      <c r="D1180" s="24">
        <f>VLOOKUP(Pag_Inicio_Corr_mas_casos[[#This Row],[Corregimiento]],Hoja3!$A$2:$D$676,4,0)</f>
        <v>80817</v>
      </c>
      <c r="E1180">
        <v>14</v>
      </c>
    </row>
    <row r="1181" spans="1:5" x14ac:dyDescent="0.25">
      <c r="A1181" s="22">
        <v>44034</v>
      </c>
      <c r="B1181">
        <v>44034</v>
      </c>
      <c r="C1181" t="s">
        <v>815</v>
      </c>
      <c r="D1181" s="24">
        <f>VLOOKUP(Pag_Inicio_Corr_mas_casos[[#This Row],[Corregimiento]],Hoja3!$A$2:$D$676,4,0)</f>
        <v>40201</v>
      </c>
      <c r="E1181">
        <v>11</v>
      </c>
    </row>
    <row r="1182" spans="1:5" x14ac:dyDescent="0.25">
      <c r="A1182" s="22">
        <v>44034</v>
      </c>
      <c r="B1182">
        <v>44034</v>
      </c>
      <c r="C1182" t="s">
        <v>806</v>
      </c>
      <c r="D1182" s="24">
        <f>VLOOKUP(Pag_Inicio_Corr_mas_casos[[#This Row],[Corregimiento]],Hoja3!$A$2:$D$676,4,0)</f>
        <v>80811</v>
      </c>
      <c r="E1182">
        <v>15</v>
      </c>
    </row>
    <row r="1183" spans="1:5" x14ac:dyDescent="0.25">
      <c r="A1183" s="22">
        <v>44034</v>
      </c>
      <c r="B1183">
        <v>44034</v>
      </c>
      <c r="C1183" t="s">
        <v>814</v>
      </c>
      <c r="D1183" s="24">
        <f>VLOOKUP(Pag_Inicio_Corr_mas_casos[[#This Row],[Corregimiento]],Hoja3!$A$2:$D$676,4,0)</f>
        <v>80809</v>
      </c>
      <c r="E1183">
        <v>15</v>
      </c>
    </row>
    <row r="1184" spans="1:5" x14ac:dyDescent="0.25">
      <c r="A1184" s="22">
        <v>44034</v>
      </c>
      <c r="B1184">
        <v>44034</v>
      </c>
      <c r="C1184" t="s">
        <v>873</v>
      </c>
      <c r="D1184" s="24">
        <f>VLOOKUP(Pag_Inicio_Corr_mas_casos[[#This Row],[Corregimiento]],Hoja3!$A$2:$D$676,4,0)</f>
        <v>81101</v>
      </c>
      <c r="E1184">
        <v>12</v>
      </c>
    </row>
    <row r="1185" spans="1:5" x14ac:dyDescent="0.25">
      <c r="A1185" s="22">
        <v>44034</v>
      </c>
      <c r="B1185">
        <v>44034</v>
      </c>
      <c r="C1185" t="s">
        <v>786</v>
      </c>
      <c r="D1185" s="24">
        <f>VLOOKUP(Pag_Inicio_Corr_mas_casos[[#This Row],[Corregimiento]],Hoja3!$A$2:$D$676,4,0)</f>
        <v>80819</v>
      </c>
      <c r="E1185">
        <v>20</v>
      </c>
    </row>
    <row r="1186" spans="1:5" x14ac:dyDescent="0.25">
      <c r="A1186" s="22">
        <v>44034</v>
      </c>
      <c r="B1186">
        <v>44034</v>
      </c>
      <c r="C1186" t="s">
        <v>775</v>
      </c>
      <c r="D1186" s="24">
        <f>VLOOKUP(Pag_Inicio_Corr_mas_casos[[#This Row],[Corregimiento]],Hoja3!$A$2:$D$676,4,0)</f>
        <v>130106</v>
      </c>
      <c r="E1186">
        <v>20</v>
      </c>
    </row>
    <row r="1187" spans="1:5" x14ac:dyDescent="0.25">
      <c r="A1187" s="22">
        <v>44035</v>
      </c>
      <c r="B1187">
        <v>44035</v>
      </c>
      <c r="C1187" t="s">
        <v>778</v>
      </c>
      <c r="D1187" s="24">
        <f>VLOOKUP(Pag_Inicio_Corr_mas_casos[[#This Row],[Corregimiento]],Hoja3!$A$2:$D$676,4,0)</f>
        <v>80821</v>
      </c>
      <c r="E1187">
        <v>20</v>
      </c>
    </row>
    <row r="1188" spans="1:5" x14ac:dyDescent="0.25">
      <c r="A1188" s="22">
        <v>44035</v>
      </c>
      <c r="B1188">
        <v>44035</v>
      </c>
      <c r="C1188" t="s">
        <v>872</v>
      </c>
      <c r="D1188" s="24">
        <f>VLOOKUP(Pag_Inicio_Corr_mas_casos[[#This Row],[Corregimiento]],Hoja3!$A$2:$D$676,4,0)</f>
        <v>100102</v>
      </c>
      <c r="E1188">
        <v>25</v>
      </c>
    </row>
    <row r="1189" spans="1:5" x14ac:dyDescent="0.25">
      <c r="A1189" s="22">
        <v>44035</v>
      </c>
      <c r="B1189">
        <v>44035</v>
      </c>
      <c r="C1189" t="s">
        <v>825</v>
      </c>
      <c r="D1189" s="24">
        <f>VLOOKUP(Pag_Inicio_Corr_mas_casos[[#This Row],[Corregimiento]],Hoja3!$A$2:$D$676,4,0)</f>
        <v>80814</v>
      </c>
      <c r="E1189">
        <v>15</v>
      </c>
    </row>
    <row r="1190" spans="1:5" x14ac:dyDescent="0.25">
      <c r="A1190" s="22">
        <v>44035</v>
      </c>
      <c r="B1190">
        <v>44035</v>
      </c>
      <c r="C1190" t="s">
        <v>773</v>
      </c>
      <c r="D1190" s="24">
        <f>VLOOKUP(Pag_Inicio_Corr_mas_casos[[#This Row],[Corregimiento]],Hoja3!$A$2:$D$676,4,0)</f>
        <v>130101</v>
      </c>
      <c r="E1190">
        <v>19</v>
      </c>
    </row>
    <row r="1191" spans="1:5" x14ac:dyDescent="0.25">
      <c r="A1191" s="22">
        <v>44035</v>
      </c>
      <c r="B1191">
        <v>44035</v>
      </c>
      <c r="C1191" t="s">
        <v>874</v>
      </c>
      <c r="D1191" s="24">
        <f>VLOOKUP(Pag_Inicio_Corr_mas_casos[[#This Row],[Corregimiento]],Hoja3!$A$2:$D$676,4,0)</f>
        <v>91102</v>
      </c>
      <c r="E1191">
        <v>33</v>
      </c>
    </row>
    <row r="1192" spans="1:5" x14ac:dyDescent="0.25">
      <c r="A1192" s="22">
        <v>44035</v>
      </c>
      <c r="B1192">
        <v>44035</v>
      </c>
      <c r="C1192" t="s">
        <v>790</v>
      </c>
      <c r="D1192" s="24">
        <f>VLOOKUP(Pag_Inicio_Corr_mas_casos[[#This Row],[Corregimiento]],Hoja3!$A$2:$D$676,4,0)</f>
        <v>130702</v>
      </c>
      <c r="E1192">
        <v>13</v>
      </c>
    </row>
    <row r="1193" spans="1:5" x14ac:dyDescent="0.25">
      <c r="A1193" s="22">
        <v>44035</v>
      </c>
      <c r="B1193">
        <v>44035</v>
      </c>
      <c r="C1193" t="s">
        <v>779</v>
      </c>
      <c r="D1193" s="24">
        <f>VLOOKUP(Pag_Inicio_Corr_mas_casos[[#This Row],[Corregimiento]],Hoja3!$A$2:$D$676,4,0)</f>
        <v>81007</v>
      </c>
      <c r="E1193">
        <v>14</v>
      </c>
    </row>
    <row r="1194" spans="1:5" x14ac:dyDescent="0.25">
      <c r="A1194" s="22">
        <v>44035</v>
      </c>
      <c r="B1194">
        <v>44035</v>
      </c>
      <c r="C1194" t="s">
        <v>774</v>
      </c>
      <c r="D1194" s="24">
        <f>VLOOKUP(Pag_Inicio_Corr_mas_casos[[#This Row],[Corregimiento]],Hoja3!$A$2:$D$676,4,0)</f>
        <v>81002</v>
      </c>
      <c r="E1194">
        <v>27</v>
      </c>
    </row>
    <row r="1195" spans="1:5" x14ac:dyDescent="0.25">
      <c r="A1195" s="22">
        <v>44035</v>
      </c>
      <c r="B1195">
        <v>44035</v>
      </c>
      <c r="C1195" t="s">
        <v>804</v>
      </c>
      <c r="D1195" s="24">
        <f>VLOOKUP(Pag_Inicio_Corr_mas_casos[[#This Row],[Corregimiento]],Hoja3!$A$2:$D$676,4,0)</f>
        <v>80815</v>
      </c>
      <c r="E1195">
        <v>16</v>
      </c>
    </row>
    <row r="1196" spans="1:5" x14ac:dyDescent="0.25">
      <c r="A1196" s="22">
        <v>44035</v>
      </c>
      <c r="B1196">
        <v>44035</v>
      </c>
      <c r="C1196" t="s">
        <v>875</v>
      </c>
      <c r="D1196" s="24">
        <f>VLOOKUP(Pag_Inicio_Corr_mas_casos[[#This Row],[Corregimiento]],Hoja3!$A$2:$D$676,4,0)</f>
        <v>90301</v>
      </c>
      <c r="E1196">
        <v>11</v>
      </c>
    </row>
    <row r="1197" spans="1:5" x14ac:dyDescent="0.25">
      <c r="A1197" s="22">
        <v>44035</v>
      </c>
      <c r="B1197">
        <v>44035</v>
      </c>
      <c r="C1197" t="s">
        <v>801</v>
      </c>
      <c r="D1197" s="24">
        <f>VLOOKUP(Pag_Inicio_Corr_mas_casos[[#This Row],[Corregimiento]],Hoja3!$A$2:$D$676,4,0)</f>
        <v>80501</v>
      </c>
      <c r="E1197">
        <v>13</v>
      </c>
    </row>
    <row r="1198" spans="1:5" x14ac:dyDescent="0.25">
      <c r="A1198" s="22">
        <v>44035</v>
      </c>
      <c r="B1198">
        <v>44035</v>
      </c>
      <c r="C1198" t="s">
        <v>791</v>
      </c>
      <c r="D1198" s="24">
        <f>VLOOKUP(Pag_Inicio_Corr_mas_casos[[#This Row],[Corregimiento]],Hoja3!$A$2:$D$676,4,0)</f>
        <v>40601</v>
      </c>
      <c r="E1198">
        <v>27</v>
      </c>
    </row>
    <row r="1199" spans="1:5" x14ac:dyDescent="0.25">
      <c r="A1199" s="22">
        <v>44035</v>
      </c>
      <c r="B1199">
        <v>44035</v>
      </c>
      <c r="C1199" t="s">
        <v>857</v>
      </c>
      <c r="D1199" s="24">
        <f>VLOOKUP(Pag_Inicio_Corr_mas_casos[[#This Row],[Corregimiento]],Hoja3!$A$2:$D$676,4,0)</f>
        <v>40701</v>
      </c>
      <c r="E1199">
        <v>11</v>
      </c>
    </row>
    <row r="1200" spans="1:5" x14ac:dyDescent="0.25">
      <c r="A1200" s="22">
        <v>44035</v>
      </c>
      <c r="B1200">
        <v>44035</v>
      </c>
      <c r="C1200" t="s">
        <v>809</v>
      </c>
      <c r="D1200" s="24">
        <f>VLOOKUP(Pag_Inicio_Corr_mas_casos[[#This Row],[Corregimiento]],Hoja3!$A$2:$D$676,4,0)</f>
        <v>80826</v>
      </c>
      <c r="E1200">
        <v>15</v>
      </c>
    </row>
    <row r="1201" spans="1:5" x14ac:dyDescent="0.25">
      <c r="A1201" s="22">
        <v>44035</v>
      </c>
      <c r="B1201">
        <v>44035</v>
      </c>
      <c r="C1201" t="s">
        <v>776</v>
      </c>
      <c r="D1201" s="24">
        <f>VLOOKUP(Pag_Inicio_Corr_mas_casos[[#This Row],[Corregimiento]],Hoja3!$A$2:$D$676,4,0)</f>
        <v>80802</v>
      </c>
      <c r="E1201">
        <v>12</v>
      </c>
    </row>
    <row r="1202" spans="1:5" x14ac:dyDescent="0.25">
      <c r="A1202" s="22">
        <v>44035</v>
      </c>
      <c r="B1202">
        <v>44035</v>
      </c>
      <c r="C1202" t="s">
        <v>862</v>
      </c>
      <c r="D1202" s="24">
        <f>VLOOKUP(Pag_Inicio_Corr_mas_casos[[#This Row],[Corregimiento]],Hoja3!$A$2:$D$676,4,0)</f>
        <v>120507</v>
      </c>
      <c r="E1202">
        <v>11</v>
      </c>
    </row>
    <row r="1203" spans="1:5" x14ac:dyDescent="0.25">
      <c r="A1203" s="22">
        <v>44035</v>
      </c>
      <c r="B1203">
        <v>44035</v>
      </c>
      <c r="C1203" t="s">
        <v>784</v>
      </c>
      <c r="D1203" s="24">
        <f>VLOOKUP(Pag_Inicio_Corr_mas_casos[[#This Row],[Corregimiento]],Hoja3!$A$2:$D$676,4,0)</f>
        <v>80823</v>
      </c>
      <c r="E1203">
        <v>19</v>
      </c>
    </row>
    <row r="1204" spans="1:5" x14ac:dyDescent="0.25">
      <c r="A1204" s="22">
        <v>44035</v>
      </c>
      <c r="B1204">
        <v>44035</v>
      </c>
      <c r="C1204" t="s">
        <v>808</v>
      </c>
      <c r="D1204" s="24">
        <f>VLOOKUP(Pag_Inicio_Corr_mas_casos[[#This Row],[Corregimiento]],Hoja3!$A$2:$D$676,4,0)</f>
        <v>130708</v>
      </c>
      <c r="E1204">
        <v>11</v>
      </c>
    </row>
    <row r="1205" spans="1:5" x14ac:dyDescent="0.25">
      <c r="A1205" s="22">
        <v>44035</v>
      </c>
      <c r="B1205">
        <v>44035</v>
      </c>
      <c r="C1205" t="s">
        <v>765</v>
      </c>
      <c r="D1205" s="24">
        <f>VLOOKUP(Pag_Inicio_Corr_mas_casos[[#This Row],[Corregimiento]],Hoja3!$A$2:$D$676,4,0)</f>
        <v>130709</v>
      </c>
      <c r="E1205">
        <v>14</v>
      </c>
    </row>
    <row r="1206" spans="1:5" x14ac:dyDescent="0.25">
      <c r="A1206" s="22">
        <v>44035</v>
      </c>
      <c r="B1206">
        <v>44035</v>
      </c>
      <c r="C1206" t="s">
        <v>777</v>
      </c>
      <c r="D1206" s="24">
        <f>VLOOKUP(Pag_Inicio_Corr_mas_casos[[#This Row],[Corregimiento]],Hoja3!$A$2:$D$676,4,0)</f>
        <v>130102</v>
      </c>
      <c r="E1206">
        <v>15</v>
      </c>
    </row>
    <row r="1207" spans="1:5" x14ac:dyDescent="0.25">
      <c r="A1207" s="22">
        <v>44035</v>
      </c>
      <c r="B1207">
        <v>44035</v>
      </c>
      <c r="C1207" t="s">
        <v>789</v>
      </c>
      <c r="D1207" s="24">
        <f>VLOOKUP(Pag_Inicio_Corr_mas_casos[[#This Row],[Corregimiento]],Hoja3!$A$2:$D$676,4,0)</f>
        <v>80812</v>
      </c>
      <c r="E1207">
        <v>14</v>
      </c>
    </row>
    <row r="1208" spans="1:5" x14ac:dyDescent="0.25">
      <c r="A1208" s="22">
        <v>44035</v>
      </c>
      <c r="B1208">
        <v>44035</v>
      </c>
      <c r="C1208" t="s">
        <v>781</v>
      </c>
      <c r="D1208" s="24">
        <f>VLOOKUP(Pag_Inicio_Corr_mas_casos[[#This Row],[Corregimiento]],Hoja3!$A$2:$D$676,4,0)</f>
        <v>80816</v>
      </c>
      <c r="E1208">
        <v>15</v>
      </c>
    </row>
    <row r="1209" spans="1:5" x14ac:dyDescent="0.25">
      <c r="A1209" s="22">
        <v>44035</v>
      </c>
      <c r="B1209">
        <v>44035</v>
      </c>
      <c r="C1209" t="s">
        <v>876</v>
      </c>
      <c r="D1209" s="24">
        <f>VLOOKUP(Pag_Inicio_Corr_mas_casos[[#This Row],[Corregimiento]],Hoja3!$A$2:$D$676,4,0)</f>
        <v>40606</v>
      </c>
      <c r="E1209">
        <v>11</v>
      </c>
    </row>
    <row r="1210" spans="1:5" x14ac:dyDescent="0.25">
      <c r="A1210" s="22">
        <v>44035</v>
      </c>
      <c r="B1210">
        <v>44035</v>
      </c>
      <c r="C1210" t="s">
        <v>782</v>
      </c>
      <c r="D1210" s="24">
        <f>VLOOKUP(Pag_Inicio_Corr_mas_casos[[#This Row],[Corregimiento]],Hoja3!$A$2:$D$676,4,0)</f>
        <v>80817</v>
      </c>
      <c r="E1210">
        <v>19</v>
      </c>
    </row>
    <row r="1211" spans="1:5" x14ac:dyDescent="0.25">
      <c r="A1211" s="22">
        <v>44035</v>
      </c>
      <c r="B1211">
        <v>44035</v>
      </c>
      <c r="C1211" t="s">
        <v>799</v>
      </c>
      <c r="D1211" s="24">
        <f>VLOOKUP(Pag_Inicio_Corr_mas_casos[[#This Row],[Corregimiento]],Hoja3!$A$2:$D$676,4,0)</f>
        <v>80813</v>
      </c>
      <c r="E1211">
        <v>12</v>
      </c>
    </row>
    <row r="1212" spans="1:5" x14ac:dyDescent="0.25">
      <c r="A1212" s="22">
        <v>44035</v>
      </c>
      <c r="B1212">
        <v>44035</v>
      </c>
      <c r="C1212" t="s">
        <v>836</v>
      </c>
      <c r="D1212" s="24">
        <f>VLOOKUP(Pag_Inicio_Corr_mas_casos[[#This Row],[Corregimiento]],Hoja3!$A$2:$D$676,4,0)</f>
        <v>130716</v>
      </c>
      <c r="E1212">
        <v>11</v>
      </c>
    </row>
    <row r="1213" spans="1:5" x14ac:dyDescent="0.25">
      <c r="A1213" s="22">
        <v>44035</v>
      </c>
      <c r="B1213">
        <v>44035</v>
      </c>
      <c r="C1213" t="s">
        <v>859</v>
      </c>
      <c r="D1213" s="24">
        <f>VLOOKUP(Pag_Inicio_Corr_mas_casos[[#This Row],[Corregimiento]],Hoja3!$A$2:$D$676,4,0)</f>
        <v>40203</v>
      </c>
      <c r="E1213">
        <v>12</v>
      </c>
    </row>
    <row r="1214" spans="1:5" x14ac:dyDescent="0.25">
      <c r="A1214" s="22">
        <v>44035</v>
      </c>
      <c r="B1214">
        <v>44035</v>
      </c>
      <c r="C1214" t="s">
        <v>814</v>
      </c>
      <c r="D1214" s="24">
        <f>VLOOKUP(Pag_Inicio_Corr_mas_casos[[#This Row],[Corregimiento]],Hoja3!$A$2:$D$676,4,0)</f>
        <v>80809</v>
      </c>
      <c r="E1214">
        <v>14</v>
      </c>
    </row>
    <row r="1215" spans="1:5" x14ac:dyDescent="0.25">
      <c r="A1215" s="22">
        <v>44035</v>
      </c>
      <c r="B1215">
        <v>44035</v>
      </c>
      <c r="C1215" t="s">
        <v>829</v>
      </c>
      <c r="D1215" s="24">
        <f>VLOOKUP(Pag_Inicio_Corr_mas_casos[[#This Row],[Corregimiento]],Hoja3!$A$2:$D$676,4,0)</f>
        <v>91001</v>
      </c>
      <c r="E1215">
        <v>11</v>
      </c>
    </row>
    <row r="1216" spans="1:5" x14ac:dyDescent="0.25">
      <c r="A1216" s="22">
        <v>44035</v>
      </c>
      <c r="B1216">
        <v>44035</v>
      </c>
      <c r="C1216" t="s">
        <v>786</v>
      </c>
      <c r="D1216" s="24">
        <f>VLOOKUP(Pag_Inicio_Corr_mas_casos[[#This Row],[Corregimiento]],Hoja3!$A$2:$D$676,4,0)</f>
        <v>80819</v>
      </c>
      <c r="E1216">
        <v>25</v>
      </c>
    </row>
    <row r="1217" spans="1:5" x14ac:dyDescent="0.25">
      <c r="A1217" s="22">
        <v>44035</v>
      </c>
      <c r="B1217">
        <v>44035</v>
      </c>
      <c r="C1217" t="s">
        <v>775</v>
      </c>
      <c r="D1217" s="24">
        <f>VLOOKUP(Pag_Inicio_Corr_mas_casos[[#This Row],[Corregimiento]],Hoja3!$A$2:$D$676,4,0)</f>
        <v>130106</v>
      </c>
      <c r="E1217">
        <v>12</v>
      </c>
    </row>
    <row r="1218" spans="1:5" x14ac:dyDescent="0.25">
      <c r="A1218" s="22">
        <v>44036</v>
      </c>
      <c r="B1218">
        <v>44036</v>
      </c>
      <c r="C1218" t="s">
        <v>778</v>
      </c>
      <c r="D1218" s="24">
        <f>VLOOKUP(Pag_Inicio_Corr_mas_casos[[#This Row],[Corregimiento]],Hoja3!$A$2:$D$676,4,0)</f>
        <v>80821</v>
      </c>
      <c r="E1218">
        <v>40</v>
      </c>
    </row>
    <row r="1219" spans="1:5" x14ac:dyDescent="0.25">
      <c r="A1219" s="22">
        <v>44036</v>
      </c>
      <c r="B1219">
        <v>44036</v>
      </c>
      <c r="C1219" t="s">
        <v>783</v>
      </c>
      <c r="D1219" s="24">
        <f>VLOOKUP(Pag_Inicio_Corr_mas_casos[[#This Row],[Corregimiento]],Hoja3!$A$2:$D$676,4,0)</f>
        <v>80822</v>
      </c>
      <c r="E1219">
        <v>18</v>
      </c>
    </row>
    <row r="1220" spans="1:5" x14ac:dyDescent="0.25">
      <c r="A1220" s="22">
        <v>44036</v>
      </c>
      <c r="B1220">
        <v>44036</v>
      </c>
      <c r="C1220" t="s">
        <v>773</v>
      </c>
      <c r="D1220" s="24">
        <f>VLOOKUP(Pag_Inicio_Corr_mas_casos[[#This Row],[Corregimiento]],Hoja3!$A$2:$D$676,4,0)</f>
        <v>130101</v>
      </c>
      <c r="E1220">
        <v>30</v>
      </c>
    </row>
    <row r="1221" spans="1:5" x14ac:dyDescent="0.25">
      <c r="A1221" s="22">
        <v>44036</v>
      </c>
      <c r="B1221">
        <v>44036</v>
      </c>
      <c r="C1221" t="s">
        <v>821</v>
      </c>
      <c r="D1221" s="24">
        <f>VLOOKUP(Pag_Inicio_Corr_mas_casos[[#This Row],[Corregimiento]],Hoja3!$A$2:$D$676,4,0)</f>
        <v>130701</v>
      </c>
      <c r="E1221">
        <v>20</v>
      </c>
    </row>
    <row r="1222" spans="1:5" x14ac:dyDescent="0.25">
      <c r="A1222" s="22">
        <v>44036</v>
      </c>
      <c r="B1222">
        <v>44036</v>
      </c>
      <c r="C1222" t="s">
        <v>790</v>
      </c>
      <c r="D1222" s="24">
        <f>VLOOKUP(Pag_Inicio_Corr_mas_casos[[#This Row],[Corregimiento]],Hoja3!$A$2:$D$676,4,0)</f>
        <v>130702</v>
      </c>
      <c r="E1222">
        <v>13</v>
      </c>
    </row>
    <row r="1223" spans="1:5" x14ac:dyDescent="0.25">
      <c r="A1223" s="22">
        <v>44036</v>
      </c>
      <c r="B1223">
        <v>44036</v>
      </c>
      <c r="C1223" t="s">
        <v>855</v>
      </c>
      <c r="D1223" s="24">
        <f>VLOOKUP(Pag_Inicio_Corr_mas_casos[[#This Row],[Corregimiento]],Hoja3!$A$2:$D$676,4,0)</f>
        <v>30101</v>
      </c>
      <c r="E1223">
        <v>11</v>
      </c>
    </row>
    <row r="1224" spans="1:5" x14ac:dyDescent="0.25">
      <c r="A1224" s="22">
        <v>44036</v>
      </c>
      <c r="B1224">
        <v>44036</v>
      </c>
      <c r="C1224" t="s">
        <v>779</v>
      </c>
      <c r="D1224" s="24">
        <f>VLOOKUP(Pag_Inicio_Corr_mas_casos[[#This Row],[Corregimiento]],Hoja3!$A$2:$D$676,4,0)</f>
        <v>81007</v>
      </c>
      <c r="E1224">
        <v>15</v>
      </c>
    </row>
    <row r="1225" spans="1:5" x14ac:dyDescent="0.25">
      <c r="A1225" s="22">
        <v>44036</v>
      </c>
      <c r="B1225">
        <v>44036</v>
      </c>
      <c r="C1225" t="s">
        <v>774</v>
      </c>
      <c r="D1225" s="24">
        <f>VLOOKUP(Pag_Inicio_Corr_mas_casos[[#This Row],[Corregimiento]],Hoja3!$A$2:$D$676,4,0)</f>
        <v>81002</v>
      </c>
      <c r="E1225">
        <v>12</v>
      </c>
    </row>
    <row r="1226" spans="1:5" x14ac:dyDescent="0.25">
      <c r="A1226" s="22">
        <v>44036</v>
      </c>
      <c r="B1226">
        <v>44036</v>
      </c>
      <c r="C1226" t="s">
        <v>787</v>
      </c>
      <c r="D1226" s="24">
        <f>VLOOKUP(Pag_Inicio_Corr_mas_casos[[#This Row],[Corregimiento]],Hoja3!$A$2:$D$676,4,0)</f>
        <v>130107</v>
      </c>
      <c r="E1226">
        <v>27</v>
      </c>
    </row>
    <row r="1227" spans="1:5" x14ac:dyDescent="0.25">
      <c r="A1227" s="22">
        <v>44036</v>
      </c>
      <c r="B1227">
        <v>44036</v>
      </c>
      <c r="C1227" t="s">
        <v>804</v>
      </c>
      <c r="D1227" s="24">
        <f>VLOOKUP(Pag_Inicio_Corr_mas_casos[[#This Row],[Corregimiento]],Hoja3!$A$2:$D$676,4,0)</f>
        <v>80815</v>
      </c>
      <c r="E1227">
        <v>12</v>
      </c>
    </row>
    <row r="1228" spans="1:5" x14ac:dyDescent="0.25">
      <c r="A1228" s="22">
        <v>44036</v>
      </c>
      <c r="B1228">
        <v>44036</v>
      </c>
      <c r="C1228" t="s">
        <v>820</v>
      </c>
      <c r="D1228" s="24">
        <f>VLOOKUP(Pag_Inicio_Corr_mas_casos[[#This Row],[Corregimiento]],Hoja3!$A$2:$D$676,4,0)</f>
        <v>30104</v>
      </c>
      <c r="E1228">
        <v>23</v>
      </c>
    </row>
    <row r="1229" spans="1:5" x14ac:dyDescent="0.25">
      <c r="A1229" s="22">
        <v>44036</v>
      </c>
      <c r="B1229">
        <v>44036</v>
      </c>
      <c r="C1229" t="s">
        <v>801</v>
      </c>
      <c r="D1229" s="24">
        <f>VLOOKUP(Pag_Inicio_Corr_mas_casos[[#This Row],[Corregimiento]],Hoja3!$A$2:$D$676,4,0)</f>
        <v>80501</v>
      </c>
      <c r="E1229">
        <v>11</v>
      </c>
    </row>
    <row r="1230" spans="1:5" x14ac:dyDescent="0.25">
      <c r="A1230" s="22">
        <v>44036</v>
      </c>
      <c r="B1230">
        <v>44036</v>
      </c>
      <c r="C1230" t="s">
        <v>795</v>
      </c>
      <c r="D1230" s="24">
        <f>VLOOKUP(Pag_Inicio_Corr_mas_casos[[#This Row],[Corregimiento]],Hoja3!$A$2:$D$676,4,0)</f>
        <v>30107</v>
      </c>
      <c r="E1230">
        <v>25</v>
      </c>
    </row>
    <row r="1231" spans="1:5" x14ac:dyDescent="0.25">
      <c r="A1231" s="22">
        <v>44036</v>
      </c>
      <c r="B1231">
        <v>44036</v>
      </c>
      <c r="C1231" t="s">
        <v>849</v>
      </c>
      <c r="D1231" s="24">
        <f>VLOOKUP(Pag_Inicio_Corr_mas_casos[[#This Row],[Corregimiento]],Hoja3!$A$2:$D$676,4,0)</f>
        <v>30115</v>
      </c>
      <c r="E1231">
        <v>14</v>
      </c>
    </row>
    <row r="1232" spans="1:5" x14ac:dyDescent="0.25">
      <c r="A1232" s="22">
        <v>44036</v>
      </c>
      <c r="B1232">
        <v>44036</v>
      </c>
      <c r="C1232" t="s">
        <v>791</v>
      </c>
      <c r="D1232" s="24">
        <f>VLOOKUP(Pag_Inicio_Corr_mas_casos[[#This Row],[Corregimiento]],Hoja3!$A$2:$D$676,4,0)</f>
        <v>40601</v>
      </c>
      <c r="E1232">
        <v>14</v>
      </c>
    </row>
    <row r="1233" spans="1:5" x14ac:dyDescent="0.25">
      <c r="A1233" s="22">
        <v>44036</v>
      </c>
      <c r="B1233">
        <v>44036</v>
      </c>
      <c r="C1233" t="s">
        <v>809</v>
      </c>
      <c r="D1233" s="24">
        <f>VLOOKUP(Pag_Inicio_Corr_mas_casos[[#This Row],[Corregimiento]],Hoja3!$A$2:$D$676,4,0)</f>
        <v>80826</v>
      </c>
      <c r="E1233">
        <v>16</v>
      </c>
    </row>
    <row r="1234" spans="1:5" x14ac:dyDescent="0.25">
      <c r="A1234" s="22">
        <v>44036</v>
      </c>
      <c r="B1234">
        <v>44036</v>
      </c>
      <c r="C1234" t="s">
        <v>828</v>
      </c>
      <c r="D1234" s="24">
        <f>VLOOKUP(Pag_Inicio_Corr_mas_casos[[#This Row],[Corregimiento]],Hoja3!$A$2:$D$676,4,0)</f>
        <v>130706</v>
      </c>
      <c r="E1234">
        <v>12</v>
      </c>
    </row>
    <row r="1235" spans="1:5" x14ac:dyDescent="0.25">
      <c r="A1235" s="22">
        <v>44036</v>
      </c>
      <c r="B1235">
        <v>44036</v>
      </c>
      <c r="C1235" t="s">
        <v>784</v>
      </c>
      <c r="D1235" s="24">
        <f>VLOOKUP(Pag_Inicio_Corr_mas_casos[[#This Row],[Corregimiento]],Hoja3!$A$2:$D$676,4,0)</f>
        <v>80823</v>
      </c>
      <c r="E1235">
        <v>11</v>
      </c>
    </row>
    <row r="1236" spans="1:5" x14ac:dyDescent="0.25">
      <c r="A1236" s="22">
        <v>44036</v>
      </c>
      <c r="B1236">
        <v>44036</v>
      </c>
      <c r="C1236" t="s">
        <v>808</v>
      </c>
      <c r="D1236" s="24">
        <f>VLOOKUP(Pag_Inicio_Corr_mas_casos[[#This Row],[Corregimiento]],Hoja3!$A$2:$D$676,4,0)</f>
        <v>130708</v>
      </c>
      <c r="E1236">
        <v>20</v>
      </c>
    </row>
    <row r="1237" spans="1:5" x14ac:dyDescent="0.25">
      <c r="A1237" s="22">
        <v>44036</v>
      </c>
      <c r="B1237">
        <v>44036</v>
      </c>
      <c r="C1237" t="s">
        <v>765</v>
      </c>
      <c r="D1237" s="24">
        <f>VLOOKUP(Pag_Inicio_Corr_mas_casos[[#This Row],[Corregimiento]],Hoja3!$A$2:$D$676,4,0)</f>
        <v>130709</v>
      </c>
      <c r="E1237">
        <v>16</v>
      </c>
    </row>
    <row r="1238" spans="1:5" x14ac:dyDescent="0.25">
      <c r="A1238" s="22">
        <v>44036</v>
      </c>
      <c r="B1238">
        <v>44036</v>
      </c>
      <c r="C1238" t="s">
        <v>777</v>
      </c>
      <c r="D1238" s="24">
        <f>VLOOKUP(Pag_Inicio_Corr_mas_casos[[#This Row],[Corregimiento]],Hoja3!$A$2:$D$676,4,0)</f>
        <v>130102</v>
      </c>
      <c r="E1238">
        <v>24</v>
      </c>
    </row>
    <row r="1239" spans="1:5" x14ac:dyDescent="0.25">
      <c r="A1239" s="22">
        <v>44036</v>
      </c>
      <c r="B1239">
        <v>44036</v>
      </c>
      <c r="C1239" t="s">
        <v>789</v>
      </c>
      <c r="D1239" s="24">
        <f>VLOOKUP(Pag_Inicio_Corr_mas_casos[[#This Row],[Corregimiento]],Hoja3!$A$2:$D$676,4,0)</f>
        <v>80812</v>
      </c>
      <c r="E1239">
        <v>32</v>
      </c>
    </row>
    <row r="1240" spans="1:5" x14ac:dyDescent="0.25">
      <c r="A1240" s="22">
        <v>44036</v>
      </c>
      <c r="B1240">
        <v>44036</v>
      </c>
      <c r="C1240" t="s">
        <v>781</v>
      </c>
      <c r="D1240" s="24">
        <f>VLOOKUP(Pag_Inicio_Corr_mas_casos[[#This Row],[Corregimiento]],Hoja3!$A$2:$D$676,4,0)</f>
        <v>80816</v>
      </c>
      <c r="E1240">
        <v>21</v>
      </c>
    </row>
    <row r="1241" spans="1:5" x14ac:dyDescent="0.25">
      <c r="A1241" s="22">
        <v>44036</v>
      </c>
      <c r="B1241">
        <v>44036</v>
      </c>
      <c r="C1241" t="s">
        <v>803</v>
      </c>
      <c r="D1241" s="24">
        <f>VLOOKUP(Pag_Inicio_Corr_mas_casos[[#This Row],[Corregimiento]],Hoja3!$A$2:$D$676,4,0)</f>
        <v>80820</v>
      </c>
      <c r="E1241">
        <v>26</v>
      </c>
    </row>
    <row r="1242" spans="1:5" x14ac:dyDescent="0.25">
      <c r="A1242" s="22">
        <v>44036</v>
      </c>
      <c r="B1242">
        <v>44036</v>
      </c>
      <c r="C1242" t="s">
        <v>870</v>
      </c>
      <c r="D1242" s="24">
        <f>VLOOKUP(Pag_Inicio_Corr_mas_casos[[#This Row],[Corregimiento]],Hoja3!$A$2:$D$676,4,0)</f>
        <v>10207</v>
      </c>
      <c r="E1242">
        <v>12</v>
      </c>
    </row>
    <row r="1243" spans="1:5" x14ac:dyDescent="0.25">
      <c r="A1243" s="22">
        <v>44036</v>
      </c>
      <c r="B1243">
        <v>44036</v>
      </c>
      <c r="C1243" t="s">
        <v>782</v>
      </c>
      <c r="D1243" s="24">
        <f>VLOOKUP(Pag_Inicio_Corr_mas_casos[[#This Row],[Corregimiento]],Hoja3!$A$2:$D$676,4,0)</f>
        <v>80817</v>
      </c>
      <c r="E1243">
        <v>29</v>
      </c>
    </row>
    <row r="1244" spans="1:5" x14ac:dyDescent="0.25">
      <c r="A1244" s="22">
        <v>44036</v>
      </c>
      <c r="B1244">
        <v>44036</v>
      </c>
      <c r="C1244" t="s">
        <v>799</v>
      </c>
      <c r="D1244" s="24">
        <f>VLOOKUP(Pag_Inicio_Corr_mas_casos[[#This Row],[Corregimiento]],Hoja3!$A$2:$D$676,4,0)</f>
        <v>80813</v>
      </c>
      <c r="E1244">
        <v>33</v>
      </c>
    </row>
    <row r="1245" spans="1:5" x14ac:dyDescent="0.25">
      <c r="A1245" s="22">
        <v>44036</v>
      </c>
      <c r="B1245">
        <v>44036</v>
      </c>
      <c r="C1245" t="s">
        <v>817</v>
      </c>
      <c r="D1245" s="24">
        <f>VLOOKUP(Pag_Inicio_Corr_mas_casos[[#This Row],[Corregimiento]],Hoja3!$A$2:$D$676,4,0)</f>
        <v>130717</v>
      </c>
      <c r="E1245">
        <v>15</v>
      </c>
    </row>
    <row r="1246" spans="1:5" x14ac:dyDescent="0.25">
      <c r="A1246" s="22">
        <v>44036</v>
      </c>
      <c r="B1246">
        <v>44036</v>
      </c>
      <c r="C1246" t="s">
        <v>806</v>
      </c>
      <c r="D1246" s="24">
        <f>VLOOKUP(Pag_Inicio_Corr_mas_casos[[#This Row],[Corregimiento]],Hoja3!$A$2:$D$676,4,0)</f>
        <v>80811</v>
      </c>
      <c r="E1246">
        <v>35</v>
      </c>
    </row>
    <row r="1247" spans="1:5" x14ac:dyDescent="0.25">
      <c r="A1247" s="22">
        <v>44036</v>
      </c>
      <c r="B1247">
        <v>44036</v>
      </c>
      <c r="C1247" t="s">
        <v>827</v>
      </c>
      <c r="D1247" s="24">
        <f>VLOOKUP(Pag_Inicio_Corr_mas_casos[[#This Row],[Corregimiento]],Hoja3!$A$2:$D$676,4,0)</f>
        <v>30111</v>
      </c>
      <c r="E1247">
        <v>32</v>
      </c>
    </row>
    <row r="1248" spans="1:5" x14ac:dyDescent="0.25">
      <c r="A1248" s="22">
        <v>44036</v>
      </c>
      <c r="B1248">
        <v>44036</v>
      </c>
      <c r="C1248" t="s">
        <v>814</v>
      </c>
      <c r="D1248" s="24">
        <f>VLOOKUP(Pag_Inicio_Corr_mas_casos[[#This Row],[Corregimiento]],Hoja3!$A$2:$D$676,4,0)</f>
        <v>80809</v>
      </c>
      <c r="E1248">
        <v>11</v>
      </c>
    </row>
    <row r="1249" spans="1:5" x14ac:dyDescent="0.25">
      <c r="A1249" s="22">
        <v>44036</v>
      </c>
      <c r="B1249">
        <v>44036</v>
      </c>
      <c r="C1249" t="s">
        <v>834</v>
      </c>
      <c r="D1249" s="24">
        <f>VLOOKUP(Pag_Inicio_Corr_mas_casos[[#This Row],[Corregimiento]],Hoja3!$A$2:$D$676,4,0)</f>
        <v>80818</v>
      </c>
      <c r="E1249">
        <v>13</v>
      </c>
    </row>
    <row r="1250" spans="1:5" x14ac:dyDescent="0.25">
      <c r="A1250" s="22">
        <v>44036</v>
      </c>
      <c r="B1250">
        <v>44036</v>
      </c>
      <c r="C1250" t="s">
        <v>786</v>
      </c>
      <c r="D1250" s="24">
        <f>VLOOKUP(Pag_Inicio_Corr_mas_casos[[#This Row],[Corregimiento]],Hoja3!$A$2:$D$676,4,0)</f>
        <v>80819</v>
      </c>
      <c r="E1250">
        <v>46</v>
      </c>
    </row>
    <row r="1251" spans="1:5" x14ac:dyDescent="0.25">
      <c r="A1251" s="22">
        <v>44036</v>
      </c>
      <c r="B1251">
        <v>44036</v>
      </c>
      <c r="C1251" t="s">
        <v>812</v>
      </c>
      <c r="D1251" s="24">
        <f>VLOOKUP(Pag_Inicio_Corr_mas_casos[[#This Row],[Corregimiento]],Hoja3!$A$2:$D$676,4,0)</f>
        <v>130105</v>
      </c>
      <c r="E1251">
        <v>14</v>
      </c>
    </row>
    <row r="1252" spans="1:5" x14ac:dyDescent="0.25">
      <c r="A1252" s="22">
        <v>44036</v>
      </c>
      <c r="B1252">
        <v>44036</v>
      </c>
      <c r="C1252" t="s">
        <v>775</v>
      </c>
      <c r="D1252" s="24">
        <f>VLOOKUP(Pag_Inicio_Corr_mas_casos[[#This Row],[Corregimiento]],Hoja3!$A$2:$D$676,4,0)</f>
        <v>130106</v>
      </c>
      <c r="E1252">
        <v>21</v>
      </c>
    </row>
    <row r="1253" spans="1:5" x14ac:dyDescent="0.25">
      <c r="A1253" s="22">
        <v>44037</v>
      </c>
      <c r="B1253">
        <v>44037</v>
      </c>
      <c r="C1253" t="s">
        <v>778</v>
      </c>
      <c r="D1253" s="24">
        <f>VLOOKUP(Pag_Inicio_Corr_mas_casos[[#This Row],[Corregimiento]],Hoja3!$A$2:$D$676,4,0)</f>
        <v>80821</v>
      </c>
      <c r="E1253">
        <v>12</v>
      </c>
    </row>
    <row r="1254" spans="1:5" x14ac:dyDescent="0.25">
      <c r="A1254" s="22">
        <v>44037</v>
      </c>
      <c r="B1254">
        <v>44037</v>
      </c>
      <c r="C1254" t="s">
        <v>783</v>
      </c>
      <c r="D1254" s="24">
        <f>VLOOKUP(Pag_Inicio_Corr_mas_casos[[#This Row],[Corregimiento]],Hoja3!$A$2:$D$676,4,0)</f>
        <v>80822</v>
      </c>
      <c r="E1254">
        <v>23</v>
      </c>
    </row>
    <row r="1255" spans="1:5" x14ac:dyDescent="0.25">
      <c r="A1255" s="22">
        <v>44037</v>
      </c>
      <c r="B1255">
        <v>44037</v>
      </c>
      <c r="C1255" t="s">
        <v>779</v>
      </c>
      <c r="D1255" s="24">
        <f>VLOOKUP(Pag_Inicio_Corr_mas_casos[[#This Row],[Corregimiento]],Hoja3!$A$2:$D$676,4,0)</f>
        <v>81007</v>
      </c>
      <c r="E1255">
        <v>24</v>
      </c>
    </row>
    <row r="1256" spans="1:5" x14ac:dyDescent="0.25">
      <c r="A1256" s="22">
        <v>44037</v>
      </c>
      <c r="B1256">
        <v>44037</v>
      </c>
      <c r="C1256" t="s">
        <v>774</v>
      </c>
      <c r="D1256" s="24">
        <f>VLOOKUP(Pag_Inicio_Corr_mas_casos[[#This Row],[Corregimiento]],Hoja3!$A$2:$D$676,4,0)</f>
        <v>81002</v>
      </c>
      <c r="E1256">
        <v>15</v>
      </c>
    </row>
    <row r="1257" spans="1:5" x14ac:dyDescent="0.25">
      <c r="A1257" s="22">
        <v>44037</v>
      </c>
      <c r="B1257">
        <v>44037</v>
      </c>
      <c r="C1257" t="s">
        <v>824</v>
      </c>
      <c r="D1257" s="24">
        <f>VLOOKUP(Pag_Inicio_Corr_mas_casos[[#This Row],[Corregimiento]],Hoja3!$A$2:$D$676,4,0)</f>
        <v>80807</v>
      </c>
      <c r="E1257">
        <v>12</v>
      </c>
    </row>
    <row r="1258" spans="1:5" x14ac:dyDescent="0.25">
      <c r="A1258" s="22">
        <v>44037</v>
      </c>
      <c r="B1258">
        <v>44037</v>
      </c>
      <c r="C1258" t="s">
        <v>843</v>
      </c>
      <c r="D1258" s="24">
        <f>VLOOKUP(Pag_Inicio_Corr_mas_casos[[#This Row],[Corregimiento]],Hoja3!$A$2:$D$676,4,0)</f>
        <v>40503</v>
      </c>
      <c r="E1258">
        <v>17</v>
      </c>
    </row>
    <row r="1259" spans="1:5" x14ac:dyDescent="0.25">
      <c r="A1259" s="22">
        <v>44037</v>
      </c>
      <c r="B1259">
        <v>44037</v>
      </c>
      <c r="C1259" t="s">
        <v>804</v>
      </c>
      <c r="D1259" s="24">
        <f>VLOOKUP(Pag_Inicio_Corr_mas_casos[[#This Row],[Corregimiento]],Hoja3!$A$2:$D$676,4,0)</f>
        <v>80815</v>
      </c>
      <c r="E1259">
        <v>13</v>
      </c>
    </row>
    <row r="1260" spans="1:5" x14ac:dyDescent="0.25">
      <c r="A1260" s="22">
        <v>44037</v>
      </c>
      <c r="B1260">
        <v>44037</v>
      </c>
      <c r="C1260" t="s">
        <v>820</v>
      </c>
      <c r="D1260" s="24">
        <f>VLOOKUP(Pag_Inicio_Corr_mas_casos[[#This Row],[Corregimiento]],Hoja3!$A$2:$D$676,4,0)</f>
        <v>30104</v>
      </c>
      <c r="E1260">
        <v>11</v>
      </c>
    </row>
    <row r="1261" spans="1:5" x14ac:dyDescent="0.25">
      <c r="A1261" s="22">
        <v>44037</v>
      </c>
      <c r="B1261">
        <v>44037</v>
      </c>
      <c r="C1261" t="s">
        <v>797</v>
      </c>
      <c r="D1261" s="24">
        <f>VLOOKUP(Pag_Inicio_Corr_mas_casos[[#This Row],[Corregimiento]],Hoja3!$A$2:$D$676,4,0)</f>
        <v>10201</v>
      </c>
      <c r="E1261">
        <v>43</v>
      </c>
    </row>
    <row r="1262" spans="1:5" x14ac:dyDescent="0.25">
      <c r="A1262" s="22">
        <v>44037</v>
      </c>
      <c r="B1262">
        <v>44037</v>
      </c>
      <c r="C1262" t="s">
        <v>801</v>
      </c>
      <c r="D1262" s="24">
        <f>VLOOKUP(Pag_Inicio_Corr_mas_casos[[#This Row],[Corregimiento]],Hoja3!$A$2:$D$676,4,0)</f>
        <v>80501</v>
      </c>
      <c r="E1262">
        <v>12</v>
      </c>
    </row>
    <row r="1263" spans="1:5" x14ac:dyDescent="0.25">
      <c r="A1263" s="22">
        <v>44037</v>
      </c>
      <c r="B1263">
        <v>44037</v>
      </c>
      <c r="C1263" t="s">
        <v>795</v>
      </c>
      <c r="D1263" s="24">
        <f>VLOOKUP(Pag_Inicio_Corr_mas_casos[[#This Row],[Corregimiento]],Hoja3!$A$2:$D$676,4,0)</f>
        <v>30107</v>
      </c>
      <c r="E1263">
        <v>19</v>
      </c>
    </row>
    <row r="1264" spans="1:5" x14ac:dyDescent="0.25">
      <c r="A1264" s="22">
        <v>44037</v>
      </c>
      <c r="B1264">
        <v>44037</v>
      </c>
      <c r="C1264" t="s">
        <v>791</v>
      </c>
      <c r="D1264" s="24">
        <f>VLOOKUP(Pag_Inicio_Corr_mas_casos[[#This Row],[Corregimiento]],Hoja3!$A$2:$D$676,4,0)</f>
        <v>40601</v>
      </c>
      <c r="E1264">
        <v>39</v>
      </c>
    </row>
    <row r="1265" spans="1:5" x14ac:dyDescent="0.25">
      <c r="A1265" s="22">
        <v>44037</v>
      </c>
      <c r="B1265">
        <v>44037</v>
      </c>
      <c r="C1265" t="s">
        <v>809</v>
      </c>
      <c r="D1265" s="24">
        <f>VLOOKUP(Pag_Inicio_Corr_mas_casos[[#This Row],[Corregimiento]],Hoja3!$A$2:$D$676,4,0)</f>
        <v>80826</v>
      </c>
      <c r="E1265">
        <v>11</v>
      </c>
    </row>
    <row r="1266" spans="1:5" x14ac:dyDescent="0.25">
      <c r="A1266" s="22">
        <v>44037</v>
      </c>
      <c r="B1266">
        <v>44037</v>
      </c>
      <c r="C1266" t="s">
        <v>784</v>
      </c>
      <c r="D1266" s="24">
        <f>VLOOKUP(Pag_Inicio_Corr_mas_casos[[#This Row],[Corregimiento]],Hoja3!$A$2:$D$676,4,0)</f>
        <v>80823</v>
      </c>
      <c r="E1266">
        <v>13</v>
      </c>
    </row>
    <row r="1267" spans="1:5" x14ac:dyDescent="0.25">
      <c r="A1267" s="22">
        <v>44037</v>
      </c>
      <c r="B1267">
        <v>44037</v>
      </c>
      <c r="C1267" t="s">
        <v>789</v>
      </c>
      <c r="D1267" s="24">
        <f>VLOOKUP(Pag_Inicio_Corr_mas_casos[[#This Row],[Corregimiento]],Hoja3!$A$2:$D$676,4,0)</f>
        <v>80812</v>
      </c>
      <c r="E1267">
        <v>15</v>
      </c>
    </row>
    <row r="1268" spans="1:5" x14ac:dyDescent="0.25">
      <c r="A1268" s="22">
        <v>44037</v>
      </c>
      <c r="B1268">
        <v>44037</v>
      </c>
      <c r="C1268" t="s">
        <v>781</v>
      </c>
      <c r="D1268" s="24">
        <f>VLOOKUP(Pag_Inicio_Corr_mas_casos[[#This Row],[Corregimiento]],Hoja3!$A$2:$D$676,4,0)</f>
        <v>80816</v>
      </c>
      <c r="E1268">
        <v>24</v>
      </c>
    </row>
    <row r="1269" spans="1:5" x14ac:dyDescent="0.25">
      <c r="A1269" s="22">
        <v>44037</v>
      </c>
      <c r="B1269">
        <v>44037</v>
      </c>
      <c r="C1269" t="s">
        <v>803</v>
      </c>
      <c r="D1269" s="24">
        <f>VLOOKUP(Pag_Inicio_Corr_mas_casos[[#This Row],[Corregimiento]],Hoja3!$A$2:$D$676,4,0)</f>
        <v>80820</v>
      </c>
      <c r="E1269">
        <v>17</v>
      </c>
    </row>
    <row r="1270" spans="1:5" x14ac:dyDescent="0.25">
      <c r="A1270" s="22">
        <v>44037</v>
      </c>
      <c r="B1270">
        <v>44037</v>
      </c>
      <c r="C1270" t="s">
        <v>782</v>
      </c>
      <c r="D1270" s="24">
        <f>VLOOKUP(Pag_Inicio_Corr_mas_casos[[#This Row],[Corregimiento]],Hoja3!$A$2:$D$676,4,0)</f>
        <v>80817</v>
      </c>
      <c r="E1270">
        <v>24</v>
      </c>
    </row>
    <row r="1271" spans="1:5" x14ac:dyDescent="0.25">
      <c r="A1271" s="22">
        <v>44037</v>
      </c>
      <c r="B1271">
        <v>44037</v>
      </c>
      <c r="C1271" t="s">
        <v>877</v>
      </c>
      <c r="D1271" s="24">
        <f>VLOOKUP(Pag_Inicio_Corr_mas_casos[[#This Row],[Corregimiento]],Hoja3!$A$2:$D$676,4,0)</f>
        <v>20606</v>
      </c>
      <c r="E1271">
        <v>16</v>
      </c>
    </row>
    <row r="1272" spans="1:5" x14ac:dyDescent="0.25">
      <c r="A1272" s="22">
        <v>44037</v>
      </c>
      <c r="B1272">
        <v>44037</v>
      </c>
      <c r="C1272" t="s">
        <v>799</v>
      </c>
      <c r="D1272" s="24">
        <f>VLOOKUP(Pag_Inicio_Corr_mas_casos[[#This Row],[Corregimiento]],Hoja3!$A$2:$D$676,4,0)</f>
        <v>80813</v>
      </c>
      <c r="E1272">
        <v>19</v>
      </c>
    </row>
    <row r="1273" spans="1:5" x14ac:dyDescent="0.25">
      <c r="A1273" s="22">
        <v>44037</v>
      </c>
      <c r="B1273">
        <v>44037</v>
      </c>
      <c r="C1273" t="s">
        <v>815</v>
      </c>
      <c r="D1273" s="24">
        <f>VLOOKUP(Pag_Inicio_Corr_mas_casos[[#This Row],[Corregimiento]],Hoja3!$A$2:$D$676,4,0)</f>
        <v>40201</v>
      </c>
      <c r="E1273">
        <v>15</v>
      </c>
    </row>
    <row r="1274" spans="1:5" x14ac:dyDescent="0.25">
      <c r="A1274" s="22">
        <v>44037</v>
      </c>
      <c r="B1274">
        <v>44037</v>
      </c>
      <c r="C1274" t="s">
        <v>819</v>
      </c>
      <c r="D1274" s="24">
        <f>VLOOKUP(Pag_Inicio_Corr_mas_casos[[#This Row],[Corregimiento]],Hoja3!$A$2:$D$676,4,0)</f>
        <v>81009</v>
      </c>
      <c r="E1274">
        <v>11</v>
      </c>
    </row>
    <row r="1275" spans="1:5" x14ac:dyDescent="0.25">
      <c r="A1275" s="22">
        <v>44037</v>
      </c>
      <c r="B1275">
        <v>44037</v>
      </c>
      <c r="C1275" t="s">
        <v>814</v>
      </c>
      <c r="D1275" s="24">
        <f>VLOOKUP(Pag_Inicio_Corr_mas_casos[[#This Row],[Corregimiento]],Hoja3!$A$2:$D$676,4,0)</f>
        <v>80809</v>
      </c>
      <c r="E1275">
        <v>22</v>
      </c>
    </row>
    <row r="1276" spans="1:5" x14ac:dyDescent="0.25">
      <c r="A1276" s="22">
        <v>44037</v>
      </c>
      <c r="B1276">
        <v>44037</v>
      </c>
      <c r="C1276" t="s">
        <v>811</v>
      </c>
      <c r="D1276" s="24">
        <f>VLOOKUP(Pag_Inicio_Corr_mas_casos[[#This Row],[Corregimiento]],Hoja3!$A$2:$D$676,4,0)</f>
        <v>80803</v>
      </c>
      <c r="E1276">
        <v>11</v>
      </c>
    </row>
    <row r="1277" spans="1:5" x14ac:dyDescent="0.25">
      <c r="A1277" s="22">
        <v>44037</v>
      </c>
      <c r="B1277">
        <v>44037</v>
      </c>
      <c r="C1277" t="s">
        <v>786</v>
      </c>
      <c r="D1277" s="24">
        <f>VLOOKUP(Pag_Inicio_Corr_mas_casos[[#This Row],[Corregimiento]],Hoja3!$A$2:$D$676,4,0)</f>
        <v>80819</v>
      </c>
      <c r="E1277">
        <v>27</v>
      </c>
    </row>
    <row r="1278" spans="1:5" x14ac:dyDescent="0.25">
      <c r="A1278" s="22">
        <v>44037</v>
      </c>
      <c r="B1278">
        <v>44037</v>
      </c>
      <c r="C1278" t="s">
        <v>775</v>
      </c>
      <c r="D1278" s="24">
        <f>VLOOKUP(Pag_Inicio_Corr_mas_casos[[#This Row],[Corregimiento]],Hoja3!$A$2:$D$676,4,0)</f>
        <v>130106</v>
      </c>
      <c r="E1278">
        <v>18</v>
      </c>
    </row>
    <row r="1279" spans="1:5" x14ac:dyDescent="0.25">
      <c r="A1279" s="22">
        <v>44037</v>
      </c>
      <c r="B1279">
        <v>44037</v>
      </c>
      <c r="C1279" t="s">
        <v>878</v>
      </c>
      <c r="D1279" s="24">
        <f>VLOOKUP(Pag_Inicio_Corr_mas_casos[[#This Row],[Corregimiento]],Hoja3!$A$2:$D$676,4,0)</f>
        <v>41401</v>
      </c>
      <c r="E1279">
        <v>16</v>
      </c>
    </row>
    <row r="1280" spans="1:5" x14ac:dyDescent="0.25">
      <c r="A1280" s="22">
        <v>44038</v>
      </c>
      <c r="B1280">
        <v>44038</v>
      </c>
      <c r="C1280" t="s">
        <v>778</v>
      </c>
      <c r="D1280" s="24">
        <f>VLOOKUP(Pag_Inicio_Corr_mas_casos[[#This Row],[Corregimiento]],Hoja3!$A$2:$D$676,4,0)</f>
        <v>80821</v>
      </c>
      <c r="E1280">
        <v>41</v>
      </c>
    </row>
    <row r="1281" spans="1:5" x14ac:dyDescent="0.25">
      <c r="A1281" s="22">
        <v>44038</v>
      </c>
      <c r="B1281">
        <v>44038</v>
      </c>
      <c r="C1281" t="s">
        <v>872</v>
      </c>
      <c r="D1281" s="24">
        <f>VLOOKUP(Pag_Inicio_Corr_mas_casos[[#This Row],[Corregimiento]],Hoja3!$A$2:$D$676,4,0)</f>
        <v>100102</v>
      </c>
      <c r="E1281">
        <v>43</v>
      </c>
    </row>
    <row r="1282" spans="1:5" x14ac:dyDescent="0.25">
      <c r="A1282" s="22">
        <v>44038</v>
      </c>
      <c r="B1282">
        <v>44038</v>
      </c>
      <c r="C1282" t="s">
        <v>783</v>
      </c>
      <c r="D1282" s="24">
        <f>VLOOKUP(Pag_Inicio_Corr_mas_casos[[#This Row],[Corregimiento]],Hoja3!$A$2:$D$676,4,0)</f>
        <v>80822</v>
      </c>
      <c r="E1282">
        <v>30</v>
      </c>
    </row>
    <row r="1283" spans="1:5" x14ac:dyDescent="0.25">
      <c r="A1283" s="22">
        <v>44038</v>
      </c>
      <c r="B1283">
        <v>44038</v>
      </c>
      <c r="C1283" t="s">
        <v>785</v>
      </c>
      <c r="D1283" s="24">
        <f>VLOOKUP(Pag_Inicio_Corr_mas_casos[[#This Row],[Corregimiento]],Hoja3!$A$2:$D$676,4,0)</f>
        <v>81001</v>
      </c>
      <c r="E1283">
        <v>21</v>
      </c>
    </row>
    <row r="1284" spans="1:5" x14ac:dyDescent="0.25">
      <c r="A1284" s="22">
        <v>44038</v>
      </c>
      <c r="B1284">
        <v>44038</v>
      </c>
      <c r="C1284" t="s">
        <v>788</v>
      </c>
      <c r="D1284" s="24">
        <f>VLOOKUP(Pag_Inicio_Corr_mas_casos[[#This Row],[Corregimiento]],Hoja3!$A$2:$D$676,4,0)</f>
        <v>81006</v>
      </c>
      <c r="E1284">
        <v>11</v>
      </c>
    </row>
    <row r="1285" spans="1:5" x14ac:dyDescent="0.25">
      <c r="A1285" s="22">
        <v>44038</v>
      </c>
      <c r="B1285">
        <v>44038</v>
      </c>
      <c r="C1285" t="s">
        <v>773</v>
      </c>
      <c r="D1285" s="24">
        <f>VLOOKUP(Pag_Inicio_Corr_mas_casos[[#This Row],[Corregimiento]],Hoja3!$A$2:$D$676,4,0)</f>
        <v>130101</v>
      </c>
      <c r="E1285">
        <v>50</v>
      </c>
    </row>
    <row r="1286" spans="1:5" x14ac:dyDescent="0.25">
      <c r="A1286" s="22">
        <v>44038</v>
      </c>
      <c r="B1286">
        <v>44038</v>
      </c>
      <c r="C1286" t="s">
        <v>821</v>
      </c>
      <c r="D1286" s="24">
        <f>VLOOKUP(Pag_Inicio_Corr_mas_casos[[#This Row],[Corregimiento]],Hoja3!$A$2:$D$676,4,0)</f>
        <v>130701</v>
      </c>
      <c r="E1286">
        <v>13</v>
      </c>
    </row>
    <row r="1287" spans="1:5" x14ac:dyDescent="0.25">
      <c r="A1287" s="22">
        <v>44038</v>
      </c>
      <c r="B1287">
        <v>44038</v>
      </c>
      <c r="C1287" t="s">
        <v>790</v>
      </c>
      <c r="D1287" s="24">
        <f>VLOOKUP(Pag_Inicio_Corr_mas_casos[[#This Row],[Corregimiento]],Hoja3!$A$2:$D$676,4,0)</f>
        <v>130702</v>
      </c>
      <c r="E1287">
        <v>23</v>
      </c>
    </row>
    <row r="1288" spans="1:5" x14ac:dyDescent="0.25">
      <c r="A1288" s="22">
        <v>44038</v>
      </c>
      <c r="B1288">
        <v>44038</v>
      </c>
      <c r="C1288" t="s">
        <v>779</v>
      </c>
      <c r="D1288" s="24">
        <f>VLOOKUP(Pag_Inicio_Corr_mas_casos[[#This Row],[Corregimiento]],Hoja3!$A$2:$D$676,4,0)</f>
        <v>81007</v>
      </c>
      <c r="E1288">
        <v>26</v>
      </c>
    </row>
    <row r="1289" spans="1:5" x14ac:dyDescent="0.25">
      <c r="A1289" s="22">
        <v>44038</v>
      </c>
      <c r="B1289">
        <v>44038</v>
      </c>
      <c r="C1289" t="s">
        <v>774</v>
      </c>
      <c r="D1289" s="24">
        <f>VLOOKUP(Pag_Inicio_Corr_mas_casos[[#This Row],[Corregimiento]],Hoja3!$A$2:$D$676,4,0)</f>
        <v>81002</v>
      </c>
      <c r="E1289">
        <v>36</v>
      </c>
    </row>
    <row r="1290" spans="1:5" x14ac:dyDescent="0.25">
      <c r="A1290" s="22">
        <v>44038</v>
      </c>
      <c r="B1290">
        <v>44038</v>
      </c>
      <c r="C1290" t="s">
        <v>792</v>
      </c>
      <c r="D1290" s="24">
        <f>VLOOKUP(Pag_Inicio_Corr_mas_casos[[#This Row],[Corregimiento]],Hoja3!$A$2:$D$676,4,0)</f>
        <v>80806</v>
      </c>
      <c r="E1290">
        <v>26</v>
      </c>
    </row>
    <row r="1291" spans="1:5" x14ac:dyDescent="0.25">
      <c r="A1291" s="22">
        <v>44038</v>
      </c>
      <c r="B1291">
        <v>44038</v>
      </c>
      <c r="C1291" t="s">
        <v>843</v>
      </c>
      <c r="D1291" s="24">
        <f>VLOOKUP(Pag_Inicio_Corr_mas_casos[[#This Row],[Corregimiento]],Hoja3!$A$2:$D$676,4,0)</f>
        <v>40503</v>
      </c>
      <c r="E1291">
        <v>15</v>
      </c>
    </row>
    <row r="1292" spans="1:5" x14ac:dyDescent="0.25">
      <c r="A1292" s="22">
        <v>44038</v>
      </c>
      <c r="B1292">
        <v>44038</v>
      </c>
      <c r="C1292" t="s">
        <v>787</v>
      </c>
      <c r="D1292" s="24">
        <f>VLOOKUP(Pag_Inicio_Corr_mas_casos[[#This Row],[Corregimiento]],Hoja3!$A$2:$D$676,4,0)</f>
        <v>130107</v>
      </c>
      <c r="E1292">
        <v>26</v>
      </c>
    </row>
    <row r="1293" spans="1:5" x14ac:dyDescent="0.25">
      <c r="A1293" s="22">
        <v>44038</v>
      </c>
      <c r="B1293">
        <v>44038</v>
      </c>
      <c r="C1293" t="s">
        <v>804</v>
      </c>
      <c r="D1293" s="24">
        <f>VLOOKUP(Pag_Inicio_Corr_mas_casos[[#This Row],[Corregimiento]],Hoja3!$A$2:$D$676,4,0)</f>
        <v>80815</v>
      </c>
      <c r="E1293">
        <v>34</v>
      </c>
    </row>
    <row r="1294" spans="1:5" x14ac:dyDescent="0.25">
      <c r="A1294" s="22">
        <v>44038</v>
      </c>
      <c r="B1294">
        <v>44038</v>
      </c>
      <c r="C1294" t="s">
        <v>820</v>
      </c>
      <c r="D1294" s="24">
        <f>VLOOKUP(Pag_Inicio_Corr_mas_casos[[#This Row],[Corregimiento]],Hoja3!$A$2:$D$676,4,0)</f>
        <v>30104</v>
      </c>
      <c r="E1294">
        <v>35</v>
      </c>
    </row>
    <row r="1295" spans="1:5" x14ac:dyDescent="0.25">
      <c r="A1295" s="22">
        <v>44038</v>
      </c>
      <c r="B1295">
        <v>44038</v>
      </c>
      <c r="C1295" t="s">
        <v>801</v>
      </c>
      <c r="D1295" s="24">
        <f>VLOOKUP(Pag_Inicio_Corr_mas_casos[[#This Row],[Corregimiento]],Hoja3!$A$2:$D$676,4,0)</f>
        <v>80501</v>
      </c>
      <c r="E1295">
        <v>22</v>
      </c>
    </row>
    <row r="1296" spans="1:5" x14ac:dyDescent="0.25">
      <c r="A1296" s="22">
        <v>44038</v>
      </c>
      <c r="B1296">
        <v>44038</v>
      </c>
      <c r="C1296" t="s">
        <v>795</v>
      </c>
      <c r="D1296" s="24">
        <f>VLOOKUP(Pag_Inicio_Corr_mas_casos[[#This Row],[Corregimiento]],Hoja3!$A$2:$D$676,4,0)</f>
        <v>30107</v>
      </c>
      <c r="E1296">
        <v>26</v>
      </c>
    </row>
    <row r="1297" spans="1:5" x14ac:dyDescent="0.25">
      <c r="A1297" s="22">
        <v>44038</v>
      </c>
      <c r="B1297">
        <v>44038</v>
      </c>
      <c r="C1297" t="s">
        <v>849</v>
      </c>
      <c r="D1297" s="24">
        <f>VLOOKUP(Pag_Inicio_Corr_mas_casos[[#This Row],[Corregimiento]],Hoja3!$A$2:$D$676,4,0)</f>
        <v>30115</v>
      </c>
      <c r="E1297">
        <v>21</v>
      </c>
    </row>
    <row r="1298" spans="1:5" x14ac:dyDescent="0.25">
      <c r="A1298" s="22">
        <v>44038</v>
      </c>
      <c r="B1298">
        <v>44038</v>
      </c>
      <c r="C1298" t="s">
        <v>791</v>
      </c>
      <c r="D1298" s="24">
        <f>VLOOKUP(Pag_Inicio_Corr_mas_casos[[#This Row],[Corregimiento]],Hoja3!$A$2:$D$676,4,0)</f>
        <v>40601</v>
      </c>
      <c r="E1298">
        <v>50</v>
      </c>
    </row>
    <row r="1299" spans="1:5" x14ac:dyDescent="0.25">
      <c r="A1299" s="22">
        <v>44038</v>
      </c>
      <c r="B1299">
        <v>44038</v>
      </c>
      <c r="C1299" t="s">
        <v>857</v>
      </c>
      <c r="D1299" s="24">
        <f>VLOOKUP(Pag_Inicio_Corr_mas_casos[[#This Row],[Corregimiento]],Hoja3!$A$2:$D$676,4,0)</f>
        <v>40701</v>
      </c>
      <c r="E1299">
        <v>15</v>
      </c>
    </row>
    <row r="1300" spans="1:5" x14ac:dyDescent="0.25">
      <c r="A1300" s="22">
        <v>44038</v>
      </c>
      <c r="B1300">
        <v>44038</v>
      </c>
      <c r="C1300" t="s">
        <v>809</v>
      </c>
      <c r="D1300" s="24">
        <f>VLOOKUP(Pag_Inicio_Corr_mas_casos[[#This Row],[Corregimiento]],Hoja3!$A$2:$D$676,4,0)</f>
        <v>80826</v>
      </c>
      <c r="E1300">
        <v>28</v>
      </c>
    </row>
    <row r="1301" spans="1:5" x14ac:dyDescent="0.25">
      <c r="A1301" s="22">
        <v>44038</v>
      </c>
      <c r="B1301">
        <v>44038</v>
      </c>
      <c r="C1301" t="s">
        <v>776</v>
      </c>
      <c r="D1301" s="24">
        <f>VLOOKUP(Pag_Inicio_Corr_mas_casos[[#This Row],[Corregimiento]],Hoja3!$A$2:$D$676,4,0)</f>
        <v>80802</v>
      </c>
      <c r="E1301">
        <v>11</v>
      </c>
    </row>
    <row r="1302" spans="1:5" x14ac:dyDescent="0.25">
      <c r="A1302" s="22">
        <v>44038</v>
      </c>
      <c r="B1302">
        <v>44038</v>
      </c>
      <c r="C1302" t="s">
        <v>784</v>
      </c>
      <c r="D1302" s="24">
        <f>VLOOKUP(Pag_Inicio_Corr_mas_casos[[#This Row],[Corregimiento]],Hoja3!$A$2:$D$676,4,0)</f>
        <v>80823</v>
      </c>
      <c r="E1302">
        <v>26</v>
      </c>
    </row>
    <row r="1303" spans="1:5" x14ac:dyDescent="0.25">
      <c r="A1303" s="22">
        <v>44038</v>
      </c>
      <c r="B1303">
        <v>44038</v>
      </c>
      <c r="C1303" t="s">
        <v>808</v>
      </c>
      <c r="D1303" s="24">
        <f>VLOOKUP(Pag_Inicio_Corr_mas_casos[[#This Row],[Corregimiento]],Hoja3!$A$2:$D$676,4,0)</f>
        <v>130708</v>
      </c>
      <c r="E1303">
        <v>25</v>
      </c>
    </row>
    <row r="1304" spans="1:5" x14ac:dyDescent="0.25">
      <c r="A1304" s="22">
        <v>44038</v>
      </c>
      <c r="B1304">
        <v>44038</v>
      </c>
      <c r="C1304" t="s">
        <v>765</v>
      </c>
      <c r="D1304" s="24">
        <f>VLOOKUP(Pag_Inicio_Corr_mas_casos[[#This Row],[Corregimiento]],Hoja3!$A$2:$D$676,4,0)</f>
        <v>130709</v>
      </c>
      <c r="E1304">
        <v>15</v>
      </c>
    </row>
    <row r="1305" spans="1:5" x14ac:dyDescent="0.25">
      <c r="A1305" s="22">
        <v>44038</v>
      </c>
      <c r="B1305">
        <v>44038</v>
      </c>
      <c r="C1305" t="s">
        <v>818</v>
      </c>
      <c r="D1305" s="24">
        <f>VLOOKUP(Pag_Inicio_Corr_mas_casos[[#This Row],[Corregimiento]],Hoja3!$A$2:$D$676,4,0)</f>
        <v>81003</v>
      </c>
      <c r="E1305">
        <v>11</v>
      </c>
    </row>
    <row r="1306" spans="1:5" x14ac:dyDescent="0.25">
      <c r="A1306" s="22">
        <v>44038</v>
      </c>
      <c r="B1306">
        <v>44038</v>
      </c>
      <c r="C1306" t="s">
        <v>777</v>
      </c>
      <c r="D1306" s="24">
        <f>VLOOKUP(Pag_Inicio_Corr_mas_casos[[#This Row],[Corregimiento]],Hoja3!$A$2:$D$676,4,0)</f>
        <v>130102</v>
      </c>
      <c r="E1306">
        <v>15</v>
      </c>
    </row>
    <row r="1307" spans="1:5" x14ac:dyDescent="0.25">
      <c r="A1307" s="22">
        <v>44038</v>
      </c>
      <c r="B1307">
        <v>44038</v>
      </c>
      <c r="C1307" t="s">
        <v>789</v>
      </c>
      <c r="D1307" s="24">
        <f>VLOOKUP(Pag_Inicio_Corr_mas_casos[[#This Row],[Corregimiento]],Hoja3!$A$2:$D$676,4,0)</f>
        <v>80812</v>
      </c>
      <c r="E1307">
        <v>27</v>
      </c>
    </row>
    <row r="1308" spans="1:5" x14ac:dyDescent="0.25">
      <c r="A1308" s="22">
        <v>44038</v>
      </c>
      <c r="B1308">
        <v>44038</v>
      </c>
      <c r="C1308" t="s">
        <v>781</v>
      </c>
      <c r="D1308" s="24">
        <f>VLOOKUP(Pag_Inicio_Corr_mas_casos[[#This Row],[Corregimiento]],Hoja3!$A$2:$D$676,4,0)</f>
        <v>80816</v>
      </c>
      <c r="E1308">
        <v>29</v>
      </c>
    </row>
    <row r="1309" spans="1:5" x14ac:dyDescent="0.25">
      <c r="A1309" s="22">
        <v>44038</v>
      </c>
      <c r="B1309">
        <v>44038</v>
      </c>
      <c r="C1309" t="s">
        <v>803</v>
      </c>
      <c r="D1309" s="24">
        <f>VLOOKUP(Pag_Inicio_Corr_mas_casos[[#This Row],[Corregimiento]],Hoja3!$A$2:$D$676,4,0)</f>
        <v>80820</v>
      </c>
      <c r="E1309">
        <v>23</v>
      </c>
    </row>
    <row r="1310" spans="1:5" x14ac:dyDescent="0.25">
      <c r="A1310" s="22">
        <v>44038</v>
      </c>
      <c r="B1310">
        <v>44038</v>
      </c>
      <c r="C1310" t="s">
        <v>780</v>
      </c>
      <c r="D1310" s="24">
        <f>VLOOKUP(Pag_Inicio_Corr_mas_casos[[#This Row],[Corregimiento]],Hoja3!$A$2:$D$676,4,0)</f>
        <v>81008</v>
      </c>
      <c r="E1310">
        <v>32</v>
      </c>
    </row>
    <row r="1311" spans="1:5" x14ac:dyDescent="0.25">
      <c r="A1311" s="22">
        <v>44038</v>
      </c>
      <c r="B1311">
        <v>44038</v>
      </c>
      <c r="C1311" t="s">
        <v>782</v>
      </c>
      <c r="D1311" s="24">
        <f>VLOOKUP(Pag_Inicio_Corr_mas_casos[[#This Row],[Corregimiento]],Hoja3!$A$2:$D$676,4,0)</f>
        <v>80817</v>
      </c>
      <c r="E1311">
        <v>26</v>
      </c>
    </row>
    <row r="1312" spans="1:5" x14ac:dyDescent="0.25">
      <c r="A1312" s="22">
        <v>44038</v>
      </c>
      <c r="B1312">
        <v>44038</v>
      </c>
      <c r="C1312" t="s">
        <v>799</v>
      </c>
      <c r="D1312" s="24">
        <f>VLOOKUP(Pag_Inicio_Corr_mas_casos[[#This Row],[Corregimiento]],Hoja3!$A$2:$D$676,4,0)</f>
        <v>80813</v>
      </c>
      <c r="E1312">
        <v>35</v>
      </c>
    </row>
    <row r="1313" spans="1:5" x14ac:dyDescent="0.25">
      <c r="A1313" s="22">
        <v>44038</v>
      </c>
      <c r="B1313">
        <v>44038</v>
      </c>
      <c r="C1313" t="s">
        <v>817</v>
      </c>
      <c r="D1313" s="24">
        <f>VLOOKUP(Pag_Inicio_Corr_mas_casos[[#This Row],[Corregimiento]],Hoja3!$A$2:$D$676,4,0)</f>
        <v>130717</v>
      </c>
      <c r="E1313">
        <v>14</v>
      </c>
    </row>
    <row r="1314" spans="1:5" x14ac:dyDescent="0.25">
      <c r="A1314" s="22">
        <v>44038</v>
      </c>
      <c r="B1314">
        <v>44038</v>
      </c>
      <c r="C1314" t="s">
        <v>863</v>
      </c>
      <c r="D1314" s="24">
        <f>VLOOKUP(Pag_Inicio_Corr_mas_casos[[#This Row],[Corregimiento]],Hoja3!$A$2:$D$676,4,0)</f>
        <v>30110</v>
      </c>
      <c r="E1314">
        <v>11</v>
      </c>
    </row>
    <row r="1315" spans="1:5" x14ac:dyDescent="0.25">
      <c r="A1315" s="22">
        <v>44038</v>
      </c>
      <c r="B1315">
        <v>44038</v>
      </c>
      <c r="C1315" t="s">
        <v>827</v>
      </c>
      <c r="D1315" s="24">
        <f>VLOOKUP(Pag_Inicio_Corr_mas_casos[[#This Row],[Corregimiento]],Hoja3!$A$2:$D$676,4,0)</f>
        <v>30111</v>
      </c>
      <c r="E1315">
        <v>29</v>
      </c>
    </row>
    <row r="1316" spans="1:5" x14ac:dyDescent="0.25">
      <c r="A1316" s="22">
        <v>44038</v>
      </c>
      <c r="B1316">
        <v>44038</v>
      </c>
      <c r="C1316" t="s">
        <v>814</v>
      </c>
      <c r="D1316" s="24">
        <f>VLOOKUP(Pag_Inicio_Corr_mas_casos[[#This Row],[Corregimiento]],Hoja3!$A$2:$D$676,4,0)</f>
        <v>80809</v>
      </c>
      <c r="E1316">
        <v>27</v>
      </c>
    </row>
    <row r="1317" spans="1:5" x14ac:dyDescent="0.25">
      <c r="A1317" s="22">
        <v>44038</v>
      </c>
      <c r="B1317">
        <v>44038</v>
      </c>
      <c r="C1317" t="s">
        <v>796</v>
      </c>
      <c r="D1317" s="24">
        <f>VLOOKUP(Pag_Inicio_Corr_mas_casos[[#This Row],[Corregimiento]],Hoja3!$A$2:$D$676,4,0)</f>
        <v>30113</v>
      </c>
      <c r="E1317">
        <v>13</v>
      </c>
    </row>
    <row r="1318" spans="1:5" x14ac:dyDescent="0.25">
      <c r="A1318" s="22">
        <v>44038</v>
      </c>
      <c r="B1318">
        <v>44038</v>
      </c>
      <c r="C1318" t="s">
        <v>786</v>
      </c>
      <c r="D1318" s="24">
        <f>VLOOKUP(Pag_Inicio_Corr_mas_casos[[#This Row],[Corregimiento]],Hoja3!$A$2:$D$676,4,0)</f>
        <v>80819</v>
      </c>
      <c r="E1318">
        <v>48</v>
      </c>
    </row>
    <row r="1319" spans="1:5" x14ac:dyDescent="0.25">
      <c r="A1319" s="22">
        <v>44038</v>
      </c>
      <c r="B1319">
        <v>44038</v>
      </c>
      <c r="C1319" t="s">
        <v>775</v>
      </c>
      <c r="D1319" s="24">
        <f>VLOOKUP(Pag_Inicio_Corr_mas_casos[[#This Row],[Corregimiento]],Hoja3!$A$2:$D$676,4,0)</f>
        <v>130106</v>
      </c>
      <c r="E1319">
        <v>51</v>
      </c>
    </row>
    <row r="1320" spans="1:5" x14ac:dyDescent="0.25">
      <c r="A1320" s="22">
        <v>44039</v>
      </c>
      <c r="B1320">
        <v>44039</v>
      </c>
      <c r="C1320" t="s">
        <v>778</v>
      </c>
      <c r="D1320" s="24">
        <f>VLOOKUP(Pag_Inicio_Corr_mas_casos[[#This Row],[Corregimiento]],Hoja3!$A$2:$D$676,4,0)</f>
        <v>80821</v>
      </c>
      <c r="E1320">
        <v>23</v>
      </c>
    </row>
    <row r="1321" spans="1:5" x14ac:dyDescent="0.25">
      <c r="A1321" s="22">
        <v>44039</v>
      </c>
      <c r="B1321">
        <v>44039</v>
      </c>
      <c r="C1321" t="s">
        <v>783</v>
      </c>
      <c r="D1321" s="24">
        <f>VLOOKUP(Pag_Inicio_Corr_mas_casos[[#This Row],[Corregimiento]],Hoja3!$A$2:$D$676,4,0)</f>
        <v>80822</v>
      </c>
      <c r="E1321">
        <v>12</v>
      </c>
    </row>
    <row r="1322" spans="1:5" x14ac:dyDescent="0.25">
      <c r="A1322" s="22">
        <v>44039</v>
      </c>
      <c r="B1322">
        <v>44039</v>
      </c>
      <c r="C1322" t="s">
        <v>785</v>
      </c>
      <c r="D1322" s="24">
        <f>VLOOKUP(Pag_Inicio_Corr_mas_casos[[#This Row],[Corregimiento]],Hoja3!$A$2:$D$676,4,0)</f>
        <v>81001</v>
      </c>
      <c r="E1322">
        <v>13</v>
      </c>
    </row>
    <row r="1323" spans="1:5" x14ac:dyDescent="0.25">
      <c r="A1323" s="22">
        <v>44039</v>
      </c>
      <c r="B1323">
        <v>44039</v>
      </c>
      <c r="C1323" t="s">
        <v>788</v>
      </c>
      <c r="D1323" s="24">
        <f>VLOOKUP(Pag_Inicio_Corr_mas_casos[[#This Row],[Corregimiento]],Hoja3!$A$2:$D$676,4,0)</f>
        <v>81006</v>
      </c>
      <c r="E1323">
        <v>14</v>
      </c>
    </row>
    <row r="1324" spans="1:5" x14ac:dyDescent="0.25">
      <c r="A1324" s="22">
        <v>44039</v>
      </c>
      <c r="B1324">
        <v>44039</v>
      </c>
      <c r="C1324" t="s">
        <v>773</v>
      </c>
      <c r="D1324" s="24">
        <f>VLOOKUP(Pag_Inicio_Corr_mas_casos[[#This Row],[Corregimiento]],Hoja3!$A$2:$D$676,4,0)</f>
        <v>130101</v>
      </c>
      <c r="E1324">
        <v>42</v>
      </c>
    </row>
    <row r="1325" spans="1:5" x14ac:dyDescent="0.25">
      <c r="A1325" s="22">
        <v>44039</v>
      </c>
      <c r="B1325">
        <v>44039</v>
      </c>
      <c r="C1325" t="s">
        <v>821</v>
      </c>
      <c r="D1325" s="24">
        <f>VLOOKUP(Pag_Inicio_Corr_mas_casos[[#This Row],[Corregimiento]],Hoja3!$A$2:$D$676,4,0)</f>
        <v>130701</v>
      </c>
      <c r="E1325">
        <v>11</v>
      </c>
    </row>
    <row r="1326" spans="1:5" x14ac:dyDescent="0.25">
      <c r="A1326" s="22">
        <v>44039</v>
      </c>
      <c r="B1326">
        <v>44039</v>
      </c>
      <c r="C1326" t="s">
        <v>790</v>
      </c>
      <c r="D1326" s="24">
        <f>VLOOKUP(Pag_Inicio_Corr_mas_casos[[#This Row],[Corregimiento]],Hoja3!$A$2:$D$676,4,0)</f>
        <v>130702</v>
      </c>
      <c r="E1326">
        <v>24</v>
      </c>
    </row>
    <row r="1327" spans="1:5" x14ac:dyDescent="0.25">
      <c r="A1327" s="22">
        <v>44039</v>
      </c>
      <c r="B1327">
        <v>44039</v>
      </c>
      <c r="C1327" t="s">
        <v>779</v>
      </c>
      <c r="D1327" s="24">
        <f>VLOOKUP(Pag_Inicio_Corr_mas_casos[[#This Row],[Corregimiento]],Hoja3!$A$2:$D$676,4,0)</f>
        <v>81007</v>
      </c>
      <c r="E1327">
        <v>34</v>
      </c>
    </row>
    <row r="1328" spans="1:5" x14ac:dyDescent="0.25">
      <c r="A1328" s="22">
        <v>44039</v>
      </c>
      <c r="B1328">
        <v>44039</v>
      </c>
      <c r="C1328" t="s">
        <v>774</v>
      </c>
      <c r="D1328" s="24">
        <f>VLOOKUP(Pag_Inicio_Corr_mas_casos[[#This Row],[Corregimiento]],Hoja3!$A$2:$D$676,4,0)</f>
        <v>81002</v>
      </c>
      <c r="E1328">
        <v>50</v>
      </c>
    </row>
    <row r="1329" spans="1:5" x14ac:dyDescent="0.25">
      <c r="A1329" s="22">
        <v>44039</v>
      </c>
      <c r="B1329">
        <v>44039</v>
      </c>
      <c r="C1329" t="s">
        <v>856</v>
      </c>
      <c r="D1329" s="24">
        <f>VLOOKUP(Pag_Inicio_Corr_mas_casos[[#This Row],[Corregimiento]],Hoja3!$A$2:$D$676,4,0)</f>
        <v>30103</v>
      </c>
      <c r="E1329">
        <v>13</v>
      </c>
    </row>
    <row r="1330" spans="1:5" x14ac:dyDescent="0.25">
      <c r="A1330" s="22">
        <v>44039</v>
      </c>
      <c r="B1330">
        <v>44039</v>
      </c>
      <c r="C1330" t="s">
        <v>787</v>
      </c>
      <c r="D1330" s="24">
        <f>VLOOKUP(Pag_Inicio_Corr_mas_casos[[#This Row],[Corregimiento]],Hoja3!$A$2:$D$676,4,0)</f>
        <v>130107</v>
      </c>
      <c r="E1330">
        <v>18</v>
      </c>
    </row>
    <row r="1331" spans="1:5" x14ac:dyDescent="0.25">
      <c r="A1331" s="22">
        <v>44039</v>
      </c>
      <c r="B1331">
        <v>44039</v>
      </c>
      <c r="C1331" t="s">
        <v>804</v>
      </c>
      <c r="D1331" s="24">
        <f>VLOOKUP(Pag_Inicio_Corr_mas_casos[[#This Row],[Corregimiento]],Hoja3!$A$2:$D$676,4,0)</f>
        <v>80815</v>
      </c>
      <c r="E1331">
        <v>35</v>
      </c>
    </row>
    <row r="1332" spans="1:5" x14ac:dyDescent="0.25">
      <c r="A1332" s="22">
        <v>44039</v>
      </c>
      <c r="B1332">
        <v>44039</v>
      </c>
      <c r="C1332" t="s">
        <v>820</v>
      </c>
      <c r="D1332" s="24">
        <f>VLOOKUP(Pag_Inicio_Corr_mas_casos[[#This Row],[Corregimiento]],Hoja3!$A$2:$D$676,4,0)</f>
        <v>30104</v>
      </c>
      <c r="E1332">
        <v>14</v>
      </c>
    </row>
    <row r="1333" spans="1:5" x14ac:dyDescent="0.25">
      <c r="A1333" s="22">
        <v>44039</v>
      </c>
      <c r="B1333">
        <v>44039</v>
      </c>
      <c r="C1333" t="s">
        <v>793</v>
      </c>
      <c r="D1333" s="24">
        <f>VLOOKUP(Pag_Inicio_Corr_mas_casos[[#This Row],[Corregimiento]],Hoja3!$A$2:$D$676,4,0)</f>
        <v>130108</v>
      </c>
      <c r="E1333">
        <v>15</v>
      </c>
    </row>
    <row r="1334" spans="1:5" x14ac:dyDescent="0.25">
      <c r="A1334" s="22">
        <v>44039</v>
      </c>
      <c r="B1334">
        <v>44039</v>
      </c>
      <c r="C1334" t="s">
        <v>801</v>
      </c>
      <c r="D1334" s="24">
        <f>VLOOKUP(Pag_Inicio_Corr_mas_casos[[#This Row],[Corregimiento]],Hoja3!$A$2:$D$676,4,0)</f>
        <v>80501</v>
      </c>
      <c r="E1334">
        <v>25</v>
      </c>
    </row>
    <row r="1335" spans="1:5" x14ac:dyDescent="0.25">
      <c r="A1335" s="22">
        <v>44039</v>
      </c>
      <c r="B1335">
        <v>44039</v>
      </c>
      <c r="C1335" t="s">
        <v>795</v>
      </c>
      <c r="D1335" s="24">
        <f>VLOOKUP(Pag_Inicio_Corr_mas_casos[[#This Row],[Corregimiento]],Hoja3!$A$2:$D$676,4,0)</f>
        <v>30107</v>
      </c>
      <c r="E1335">
        <v>18</v>
      </c>
    </row>
    <row r="1336" spans="1:5" x14ac:dyDescent="0.25">
      <c r="A1336" s="22">
        <v>44039</v>
      </c>
      <c r="B1336">
        <v>44039</v>
      </c>
      <c r="C1336" t="s">
        <v>849</v>
      </c>
      <c r="D1336" s="24">
        <f>VLOOKUP(Pag_Inicio_Corr_mas_casos[[#This Row],[Corregimiento]],Hoja3!$A$2:$D$676,4,0)</f>
        <v>30115</v>
      </c>
      <c r="E1336">
        <v>14</v>
      </c>
    </row>
    <row r="1337" spans="1:5" x14ac:dyDescent="0.25">
      <c r="A1337" s="22">
        <v>44039</v>
      </c>
      <c r="B1337">
        <v>44039</v>
      </c>
      <c r="C1337" t="s">
        <v>809</v>
      </c>
      <c r="D1337" s="24">
        <f>VLOOKUP(Pag_Inicio_Corr_mas_casos[[#This Row],[Corregimiento]],Hoja3!$A$2:$D$676,4,0)</f>
        <v>80826</v>
      </c>
      <c r="E1337">
        <v>15</v>
      </c>
    </row>
    <row r="1338" spans="1:5" x14ac:dyDescent="0.25">
      <c r="A1338" s="22">
        <v>44039</v>
      </c>
      <c r="B1338">
        <v>44039</v>
      </c>
      <c r="C1338" t="s">
        <v>784</v>
      </c>
      <c r="D1338" s="24">
        <f>VLOOKUP(Pag_Inicio_Corr_mas_casos[[#This Row],[Corregimiento]],Hoja3!$A$2:$D$676,4,0)</f>
        <v>80823</v>
      </c>
      <c r="E1338">
        <v>20</v>
      </c>
    </row>
    <row r="1339" spans="1:5" x14ac:dyDescent="0.25">
      <c r="A1339" s="22">
        <v>44039</v>
      </c>
      <c r="B1339">
        <v>44039</v>
      </c>
      <c r="C1339" t="s">
        <v>808</v>
      </c>
      <c r="D1339" s="24">
        <f>VLOOKUP(Pag_Inicio_Corr_mas_casos[[#This Row],[Corregimiento]],Hoja3!$A$2:$D$676,4,0)</f>
        <v>130708</v>
      </c>
      <c r="E1339">
        <v>20</v>
      </c>
    </row>
    <row r="1340" spans="1:5" x14ac:dyDescent="0.25">
      <c r="A1340" s="22">
        <v>44039</v>
      </c>
      <c r="B1340">
        <v>44039</v>
      </c>
      <c r="C1340" t="s">
        <v>765</v>
      </c>
      <c r="D1340" s="24">
        <f>VLOOKUP(Pag_Inicio_Corr_mas_casos[[#This Row],[Corregimiento]],Hoja3!$A$2:$D$676,4,0)</f>
        <v>130709</v>
      </c>
      <c r="E1340">
        <v>13</v>
      </c>
    </row>
    <row r="1341" spans="1:5" x14ac:dyDescent="0.25">
      <c r="A1341" s="22">
        <v>44039</v>
      </c>
      <c r="B1341">
        <v>44039</v>
      </c>
      <c r="C1341" t="s">
        <v>818</v>
      </c>
      <c r="D1341" s="24">
        <f>VLOOKUP(Pag_Inicio_Corr_mas_casos[[#This Row],[Corregimiento]],Hoja3!$A$2:$D$676,4,0)</f>
        <v>81003</v>
      </c>
      <c r="E1341">
        <v>17</v>
      </c>
    </row>
    <row r="1342" spans="1:5" x14ac:dyDescent="0.25">
      <c r="A1342" s="22">
        <v>44039</v>
      </c>
      <c r="B1342">
        <v>44039</v>
      </c>
      <c r="C1342" t="s">
        <v>777</v>
      </c>
      <c r="D1342" s="24">
        <f>VLOOKUP(Pag_Inicio_Corr_mas_casos[[#This Row],[Corregimiento]],Hoja3!$A$2:$D$676,4,0)</f>
        <v>130102</v>
      </c>
      <c r="E1342">
        <v>20</v>
      </c>
    </row>
    <row r="1343" spans="1:5" x14ac:dyDescent="0.25">
      <c r="A1343" s="22">
        <v>44039</v>
      </c>
      <c r="B1343">
        <v>44039</v>
      </c>
      <c r="C1343" t="s">
        <v>789</v>
      </c>
      <c r="D1343" s="24">
        <f>VLOOKUP(Pag_Inicio_Corr_mas_casos[[#This Row],[Corregimiento]],Hoja3!$A$2:$D$676,4,0)</f>
        <v>80812</v>
      </c>
      <c r="E1343">
        <v>30</v>
      </c>
    </row>
    <row r="1344" spans="1:5" x14ac:dyDescent="0.25">
      <c r="A1344" s="22">
        <v>44039</v>
      </c>
      <c r="B1344">
        <v>44039</v>
      </c>
      <c r="C1344" t="s">
        <v>781</v>
      </c>
      <c r="D1344" s="24">
        <f>VLOOKUP(Pag_Inicio_Corr_mas_casos[[#This Row],[Corregimiento]],Hoja3!$A$2:$D$676,4,0)</f>
        <v>80816</v>
      </c>
      <c r="E1344">
        <v>16</v>
      </c>
    </row>
    <row r="1345" spans="1:5" x14ac:dyDescent="0.25">
      <c r="A1345" s="22">
        <v>44039</v>
      </c>
      <c r="B1345">
        <v>44039</v>
      </c>
      <c r="C1345" t="s">
        <v>803</v>
      </c>
      <c r="D1345" s="24">
        <f>VLOOKUP(Pag_Inicio_Corr_mas_casos[[#This Row],[Corregimiento]],Hoja3!$A$2:$D$676,4,0)</f>
        <v>80820</v>
      </c>
      <c r="E1345">
        <v>39</v>
      </c>
    </row>
    <row r="1346" spans="1:5" x14ac:dyDescent="0.25">
      <c r="A1346" s="22">
        <v>44039</v>
      </c>
      <c r="B1346">
        <v>44039</v>
      </c>
      <c r="C1346" t="s">
        <v>848</v>
      </c>
      <c r="D1346" s="24">
        <f>VLOOKUP(Pag_Inicio_Corr_mas_casos[[#This Row],[Corregimiento]],Hoja3!$A$2:$D$676,4,0)</f>
        <v>81004</v>
      </c>
      <c r="E1346">
        <v>15</v>
      </c>
    </row>
    <row r="1347" spans="1:5" x14ac:dyDescent="0.25">
      <c r="A1347" s="22">
        <v>44039</v>
      </c>
      <c r="B1347">
        <v>44039</v>
      </c>
      <c r="C1347" t="s">
        <v>780</v>
      </c>
      <c r="D1347" s="24">
        <f>VLOOKUP(Pag_Inicio_Corr_mas_casos[[#This Row],[Corregimiento]],Hoja3!$A$2:$D$676,4,0)</f>
        <v>81008</v>
      </c>
      <c r="E1347">
        <v>24</v>
      </c>
    </row>
    <row r="1348" spans="1:5" x14ac:dyDescent="0.25">
      <c r="A1348" s="22">
        <v>44039</v>
      </c>
      <c r="B1348">
        <v>44039</v>
      </c>
      <c r="C1348" t="s">
        <v>782</v>
      </c>
      <c r="D1348" s="24">
        <f>VLOOKUP(Pag_Inicio_Corr_mas_casos[[#This Row],[Corregimiento]],Hoja3!$A$2:$D$676,4,0)</f>
        <v>80817</v>
      </c>
      <c r="E1348">
        <v>22</v>
      </c>
    </row>
    <row r="1349" spans="1:5" x14ac:dyDescent="0.25">
      <c r="A1349" s="22">
        <v>44039</v>
      </c>
      <c r="B1349">
        <v>44039</v>
      </c>
      <c r="C1349" t="s">
        <v>794</v>
      </c>
      <c r="D1349" s="24">
        <f>VLOOKUP(Pag_Inicio_Corr_mas_casos[[#This Row],[Corregimiento]],Hoja3!$A$2:$D$676,4,0)</f>
        <v>80810</v>
      </c>
      <c r="E1349">
        <v>11</v>
      </c>
    </row>
    <row r="1350" spans="1:5" x14ac:dyDescent="0.25">
      <c r="A1350" s="22">
        <v>44039</v>
      </c>
      <c r="B1350">
        <v>44039</v>
      </c>
      <c r="C1350" t="s">
        <v>799</v>
      </c>
      <c r="D1350" s="24">
        <f>VLOOKUP(Pag_Inicio_Corr_mas_casos[[#This Row],[Corregimiento]],Hoja3!$A$2:$D$676,4,0)</f>
        <v>80813</v>
      </c>
      <c r="E1350">
        <v>23</v>
      </c>
    </row>
    <row r="1351" spans="1:5" x14ac:dyDescent="0.25">
      <c r="A1351" s="22">
        <v>44039</v>
      </c>
      <c r="B1351">
        <v>44039</v>
      </c>
      <c r="C1351" t="s">
        <v>836</v>
      </c>
      <c r="D1351" s="24">
        <f>VLOOKUP(Pag_Inicio_Corr_mas_casos[[#This Row],[Corregimiento]],Hoja3!$A$2:$D$676,4,0)</f>
        <v>130716</v>
      </c>
      <c r="E1351">
        <v>12</v>
      </c>
    </row>
    <row r="1352" spans="1:5" x14ac:dyDescent="0.25">
      <c r="A1352" s="22">
        <v>44039</v>
      </c>
      <c r="B1352">
        <v>44039</v>
      </c>
      <c r="C1352" t="s">
        <v>817</v>
      </c>
      <c r="D1352" s="24">
        <f>VLOOKUP(Pag_Inicio_Corr_mas_casos[[#This Row],[Corregimiento]],Hoja3!$A$2:$D$676,4,0)</f>
        <v>130717</v>
      </c>
      <c r="E1352">
        <v>19</v>
      </c>
    </row>
    <row r="1353" spans="1:5" x14ac:dyDescent="0.25">
      <c r="A1353" s="22">
        <v>44039</v>
      </c>
      <c r="B1353">
        <v>44039</v>
      </c>
      <c r="C1353" t="s">
        <v>819</v>
      </c>
      <c r="D1353" s="24">
        <f>VLOOKUP(Pag_Inicio_Corr_mas_casos[[#This Row],[Corregimiento]],Hoja3!$A$2:$D$676,4,0)</f>
        <v>81009</v>
      </c>
      <c r="E1353">
        <v>14</v>
      </c>
    </row>
    <row r="1354" spans="1:5" x14ac:dyDescent="0.25">
      <c r="A1354" s="22">
        <v>44039</v>
      </c>
      <c r="B1354">
        <v>44039</v>
      </c>
      <c r="C1354" t="s">
        <v>827</v>
      </c>
      <c r="D1354" s="24">
        <f>VLOOKUP(Pag_Inicio_Corr_mas_casos[[#This Row],[Corregimiento]],Hoja3!$A$2:$D$676,4,0)</f>
        <v>30111</v>
      </c>
      <c r="E1354">
        <v>31</v>
      </c>
    </row>
    <row r="1355" spans="1:5" x14ac:dyDescent="0.25">
      <c r="A1355" s="22">
        <v>44039</v>
      </c>
      <c r="B1355">
        <v>44039</v>
      </c>
      <c r="C1355" t="s">
        <v>786</v>
      </c>
      <c r="D1355" s="24">
        <f>VLOOKUP(Pag_Inicio_Corr_mas_casos[[#This Row],[Corregimiento]],Hoja3!$A$2:$D$676,4,0)</f>
        <v>80819</v>
      </c>
      <c r="E1355">
        <v>42</v>
      </c>
    </row>
    <row r="1356" spans="1:5" x14ac:dyDescent="0.25">
      <c r="A1356" s="22">
        <v>44039</v>
      </c>
      <c r="B1356">
        <v>44039</v>
      </c>
      <c r="C1356" t="s">
        <v>835</v>
      </c>
      <c r="D1356" s="24">
        <f>VLOOKUP(Pag_Inicio_Corr_mas_casos[[#This Row],[Corregimiento]],Hoja3!$A$2:$D$676,4,0)</f>
        <v>81005</v>
      </c>
      <c r="E1356">
        <v>16</v>
      </c>
    </row>
    <row r="1357" spans="1:5" x14ac:dyDescent="0.25">
      <c r="A1357" s="22">
        <v>44039</v>
      </c>
      <c r="B1357">
        <v>44039</v>
      </c>
      <c r="C1357" t="s">
        <v>775</v>
      </c>
      <c r="D1357" s="24">
        <f>VLOOKUP(Pag_Inicio_Corr_mas_casos[[#This Row],[Corregimiento]],Hoja3!$A$2:$D$676,4,0)</f>
        <v>130106</v>
      </c>
      <c r="E1357">
        <v>27</v>
      </c>
    </row>
    <row r="1358" spans="1:5" x14ac:dyDescent="0.25">
      <c r="A1358" s="22">
        <v>44040</v>
      </c>
      <c r="B1358">
        <v>44040</v>
      </c>
      <c r="C1358" t="s">
        <v>778</v>
      </c>
      <c r="D1358" s="24">
        <f>VLOOKUP(Pag_Inicio_Corr_mas_casos[[#This Row],[Corregimiento]],Hoja3!$A$2:$D$676,4,0)</f>
        <v>80821</v>
      </c>
      <c r="E1358">
        <v>11</v>
      </c>
    </row>
    <row r="1359" spans="1:5" x14ac:dyDescent="0.25">
      <c r="A1359" s="22">
        <v>44040</v>
      </c>
      <c r="B1359">
        <v>44040</v>
      </c>
      <c r="C1359" t="s">
        <v>773</v>
      </c>
      <c r="D1359" s="24">
        <f>VLOOKUP(Pag_Inicio_Corr_mas_casos[[#This Row],[Corregimiento]],Hoja3!$A$2:$D$676,4,0)</f>
        <v>130101</v>
      </c>
      <c r="E1359">
        <v>11</v>
      </c>
    </row>
    <row r="1360" spans="1:5" x14ac:dyDescent="0.25">
      <c r="A1360" s="22">
        <v>44040</v>
      </c>
      <c r="B1360">
        <v>44040</v>
      </c>
      <c r="C1360" t="s">
        <v>792</v>
      </c>
      <c r="D1360" s="24">
        <f>VLOOKUP(Pag_Inicio_Corr_mas_casos[[#This Row],[Corregimiento]],Hoja3!$A$2:$D$676,4,0)</f>
        <v>80806</v>
      </c>
      <c r="E1360">
        <v>15</v>
      </c>
    </row>
    <row r="1361" spans="1:5" x14ac:dyDescent="0.25">
      <c r="A1361" s="22">
        <v>44040</v>
      </c>
      <c r="B1361">
        <v>44040</v>
      </c>
      <c r="C1361" t="s">
        <v>804</v>
      </c>
      <c r="D1361" s="24">
        <f>VLOOKUP(Pag_Inicio_Corr_mas_casos[[#This Row],[Corregimiento]],Hoja3!$A$2:$D$676,4,0)</f>
        <v>80815</v>
      </c>
      <c r="E1361">
        <v>14</v>
      </c>
    </row>
    <row r="1362" spans="1:5" x14ac:dyDescent="0.25">
      <c r="A1362" s="22">
        <v>44040</v>
      </c>
      <c r="B1362">
        <v>44040</v>
      </c>
      <c r="C1362" t="s">
        <v>801</v>
      </c>
      <c r="D1362" s="24">
        <f>VLOOKUP(Pag_Inicio_Corr_mas_casos[[#This Row],[Corregimiento]],Hoja3!$A$2:$D$676,4,0)</f>
        <v>80501</v>
      </c>
      <c r="E1362">
        <v>18</v>
      </c>
    </row>
    <row r="1363" spans="1:5" x14ac:dyDescent="0.25">
      <c r="A1363" s="22">
        <v>44040</v>
      </c>
      <c r="B1363">
        <v>44040</v>
      </c>
      <c r="C1363" t="s">
        <v>795</v>
      </c>
      <c r="D1363" s="24">
        <f>VLOOKUP(Pag_Inicio_Corr_mas_casos[[#This Row],[Corregimiento]],Hoja3!$A$2:$D$676,4,0)</f>
        <v>30107</v>
      </c>
      <c r="E1363">
        <v>20</v>
      </c>
    </row>
    <row r="1364" spans="1:5" x14ac:dyDescent="0.25">
      <c r="A1364" s="22">
        <v>44040</v>
      </c>
      <c r="B1364">
        <v>44040</v>
      </c>
      <c r="C1364" t="s">
        <v>854</v>
      </c>
      <c r="D1364" s="24">
        <f>VLOOKUP(Pag_Inicio_Corr_mas_casos[[#This Row],[Corregimiento]],Hoja3!$A$2:$D$676,4,0)</f>
        <v>10206</v>
      </c>
      <c r="E1364">
        <v>11</v>
      </c>
    </row>
    <row r="1365" spans="1:5" x14ac:dyDescent="0.25">
      <c r="A1365" s="22">
        <v>44040</v>
      </c>
      <c r="B1365">
        <v>44040</v>
      </c>
      <c r="C1365" t="s">
        <v>777</v>
      </c>
      <c r="D1365" s="24">
        <f>VLOOKUP(Pag_Inicio_Corr_mas_casos[[#This Row],[Corregimiento]],Hoja3!$A$2:$D$676,4,0)</f>
        <v>130102</v>
      </c>
      <c r="E1365">
        <v>12</v>
      </c>
    </row>
    <row r="1366" spans="1:5" x14ac:dyDescent="0.25">
      <c r="A1366" s="22">
        <v>44040</v>
      </c>
      <c r="B1366">
        <v>44040</v>
      </c>
      <c r="C1366" t="s">
        <v>789</v>
      </c>
      <c r="D1366" s="24">
        <f>VLOOKUP(Pag_Inicio_Corr_mas_casos[[#This Row],[Corregimiento]],Hoja3!$A$2:$D$676,4,0)</f>
        <v>80812</v>
      </c>
      <c r="E1366">
        <v>20</v>
      </c>
    </row>
    <row r="1367" spans="1:5" x14ac:dyDescent="0.25">
      <c r="A1367" s="22">
        <v>44040</v>
      </c>
      <c r="B1367">
        <v>44040</v>
      </c>
      <c r="C1367" t="s">
        <v>780</v>
      </c>
      <c r="D1367" s="24">
        <f>VLOOKUP(Pag_Inicio_Corr_mas_casos[[#This Row],[Corregimiento]],Hoja3!$A$2:$D$676,4,0)</f>
        <v>81008</v>
      </c>
      <c r="E1367">
        <v>17</v>
      </c>
    </row>
    <row r="1368" spans="1:5" x14ac:dyDescent="0.25">
      <c r="A1368" s="22">
        <v>44040</v>
      </c>
      <c r="B1368">
        <v>44040</v>
      </c>
      <c r="C1368" t="s">
        <v>782</v>
      </c>
      <c r="D1368" s="24">
        <f>VLOOKUP(Pag_Inicio_Corr_mas_casos[[#This Row],[Corregimiento]],Hoja3!$A$2:$D$676,4,0)</f>
        <v>80817</v>
      </c>
      <c r="E1368">
        <v>20</v>
      </c>
    </row>
    <row r="1369" spans="1:5" x14ac:dyDescent="0.25">
      <c r="A1369" s="22">
        <v>44040</v>
      </c>
      <c r="B1369">
        <v>44040</v>
      </c>
      <c r="C1369" t="s">
        <v>794</v>
      </c>
      <c r="D1369" s="24">
        <f>VLOOKUP(Pag_Inicio_Corr_mas_casos[[#This Row],[Corregimiento]],Hoja3!$A$2:$D$676,4,0)</f>
        <v>80810</v>
      </c>
      <c r="E1369">
        <v>12</v>
      </c>
    </row>
    <row r="1370" spans="1:5" x14ac:dyDescent="0.25">
      <c r="A1370" s="22">
        <v>44040</v>
      </c>
      <c r="B1370">
        <v>44040</v>
      </c>
      <c r="C1370" t="s">
        <v>799</v>
      </c>
      <c r="D1370" s="24">
        <f>VLOOKUP(Pag_Inicio_Corr_mas_casos[[#This Row],[Corregimiento]],Hoja3!$A$2:$D$676,4,0)</f>
        <v>80813</v>
      </c>
      <c r="E1370">
        <v>18</v>
      </c>
    </row>
    <row r="1371" spans="1:5" x14ac:dyDescent="0.25">
      <c r="A1371" s="22">
        <v>44040</v>
      </c>
      <c r="B1371">
        <v>44040</v>
      </c>
      <c r="C1371" t="s">
        <v>817</v>
      </c>
      <c r="D1371" s="24">
        <f>VLOOKUP(Pag_Inicio_Corr_mas_casos[[#This Row],[Corregimiento]],Hoja3!$A$2:$D$676,4,0)</f>
        <v>130717</v>
      </c>
      <c r="E1371">
        <v>12</v>
      </c>
    </row>
    <row r="1372" spans="1:5" x14ac:dyDescent="0.25">
      <c r="A1372" s="22">
        <v>44040</v>
      </c>
      <c r="B1372">
        <v>44040</v>
      </c>
      <c r="C1372" t="s">
        <v>806</v>
      </c>
      <c r="D1372" s="24">
        <f>VLOOKUP(Pag_Inicio_Corr_mas_casos[[#This Row],[Corregimiento]],Hoja3!$A$2:$D$676,4,0)</f>
        <v>80811</v>
      </c>
      <c r="E1372">
        <v>15</v>
      </c>
    </row>
    <row r="1373" spans="1:5" x14ac:dyDescent="0.25">
      <c r="A1373" s="22">
        <v>44040</v>
      </c>
      <c r="B1373">
        <v>44040</v>
      </c>
      <c r="C1373" t="s">
        <v>819</v>
      </c>
      <c r="D1373" s="24">
        <f>VLOOKUP(Pag_Inicio_Corr_mas_casos[[#This Row],[Corregimiento]],Hoja3!$A$2:$D$676,4,0)</f>
        <v>81009</v>
      </c>
      <c r="E1373">
        <v>11</v>
      </c>
    </row>
    <row r="1374" spans="1:5" x14ac:dyDescent="0.25">
      <c r="A1374" s="22">
        <v>44040</v>
      </c>
      <c r="B1374">
        <v>44040</v>
      </c>
      <c r="C1374" t="s">
        <v>814</v>
      </c>
      <c r="D1374" s="24">
        <f>VLOOKUP(Pag_Inicio_Corr_mas_casos[[#This Row],[Corregimiento]],Hoja3!$A$2:$D$676,4,0)</f>
        <v>80809</v>
      </c>
      <c r="E1374">
        <v>15</v>
      </c>
    </row>
    <row r="1375" spans="1:5" x14ac:dyDescent="0.25">
      <c r="A1375" s="22">
        <v>44040</v>
      </c>
      <c r="B1375">
        <v>44040</v>
      </c>
      <c r="C1375" t="s">
        <v>786</v>
      </c>
      <c r="D1375" s="24">
        <f>VLOOKUP(Pag_Inicio_Corr_mas_casos[[#This Row],[Corregimiento]],Hoja3!$A$2:$D$676,4,0)</f>
        <v>80819</v>
      </c>
      <c r="E1375">
        <v>16</v>
      </c>
    </row>
    <row r="1376" spans="1:5" x14ac:dyDescent="0.25">
      <c r="A1376" s="22">
        <v>44040</v>
      </c>
      <c r="B1376">
        <v>44040</v>
      </c>
      <c r="C1376" t="s">
        <v>775</v>
      </c>
      <c r="D1376" s="24">
        <f>VLOOKUP(Pag_Inicio_Corr_mas_casos[[#This Row],[Corregimiento]],Hoja3!$A$2:$D$676,4,0)</f>
        <v>130106</v>
      </c>
      <c r="E1376">
        <v>14</v>
      </c>
    </row>
    <row r="1377" spans="1:5" x14ac:dyDescent="0.25">
      <c r="A1377" s="22">
        <v>44041</v>
      </c>
      <c r="B1377">
        <v>44041</v>
      </c>
      <c r="C1377" t="s">
        <v>778</v>
      </c>
      <c r="D1377" s="24">
        <f>VLOOKUP(Pag_Inicio_Corr_mas_casos[[#This Row],[Corregimiento]],Hoja3!$A$2:$D$676,4,0)</f>
        <v>80821</v>
      </c>
      <c r="E1377">
        <v>25</v>
      </c>
    </row>
    <row r="1378" spans="1:5" x14ac:dyDescent="0.25">
      <c r="A1378" s="22">
        <v>44041</v>
      </c>
      <c r="B1378">
        <v>44041</v>
      </c>
      <c r="C1378" t="s">
        <v>783</v>
      </c>
      <c r="D1378" s="24">
        <f>VLOOKUP(Pag_Inicio_Corr_mas_casos[[#This Row],[Corregimiento]],Hoja3!$A$2:$D$676,4,0)</f>
        <v>80822</v>
      </c>
      <c r="E1378">
        <v>28</v>
      </c>
    </row>
    <row r="1379" spans="1:5" x14ac:dyDescent="0.25">
      <c r="A1379" s="22">
        <v>44041</v>
      </c>
      <c r="B1379">
        <v>44041</v>
      </c>
      <c r="C1379" t="s">
        <v>879</v>
      </c>
      <c r="D1379" s="24">
        <f>VLOOKUP(Pag_Inicio_Corr_mas_casos[[#This Row],[Corregimiento]],Hoja3!$A$2:$D$676,4,0)</f>
        <v>120302</v>
      </c>
      <c r="E1379">
        <v>13</v>
      </c>
    </row>
    <row r="1380" spans="1:5" x14ac:dyDescent="0.25">
      <c r="A1380" s="22">
        <v>44041</v>
      </c>
      <c r="B1380">
        <v>44041</v>
      </c>
      <c r="C1380" t="s">
        <v>788</v>
      </c>
      <c r="D1380" s="24">
        <f>VLOOKUP(Pag_Inicio_Corr_mas_casos[[#This Row],[Corregimiento]],Hoja3!$A$2:$D$676,4,0)</f>
        <v>81006</v>
      </c>
      <c r="E1380">
        <v>12</v>
      </c>
    </row>
    <row r="1381" spans="1:5" x14ac:dyDescent="0.25">
      <c r="A1381" s="22">
        <v>44041</v>
      </c>
      <c r="B1381">
        <v>44041</v>
      </c>
      <c r="C1381" t="s">
        <v>773</v>
      </c>
      <c r="D1381" s="24">
        <f>VLOOKUP(Pag_Inicio_Corr_mas_casos[[#This Row],[Corregimiento]],Hoja3!$A$2:$D$676,4,0)</f>
        <v>130101</v>
      </c>
      <c r="E1381">
        <v>14</v>
      </c>
    </row>
    <row r="1382" spans="1:5" x14ac:dyDescent="0.25">
      <c r="A1382" s="22">
        <v>44041</v>
      </c>
      <c r="B1382">
        <v>44041</v>
      </c>
      <c r="C1382" t="s">
        <v>821</v>
      </c>
      <c r="D1382" s="24">
        <f>VLOOKUP(Pag_Inicio_Corr_mas_casos[[#This Row],[Corregimiento]],Hoja3!$A$2:$D$676,4,0)</f>
        <v>130701</v>
      </c>
      <c r="E1382">
        <v>21</v>
      </c>
    </row>
    <row r="1383" spans="1:5" x14ac:dyDescent="0.25">
      <c r="A1383" s="22">
        <v>44041</v>
      </c>
      <c r="B1383">
        <v>44041</v>
      </c>
      <c r="C1383" t="s">
        <v>779</v>
      </c>
      <c r="D1383" s="24">
        <f>VLOOKUP(Pag_Inicio_Corr_mas_casos[[#This Row],[Corregimiento]],Hoja3!$A$2:$D$676,4,0)</f>
        <v>81007</v>
      </c>
      <c r="E1383">
        <v>15</v>
      </c>
    </row>
    <row r="1384" spans="1:5" x14ac:dyDescent="0.25">
      <c r="A1384" s="22">
        <v>44041</v>
      </c>
      <c r="B1384">
        <v>44041</v>
      </c>
      <c r="C1384" t="s">
        <v>774</v>
      </c>
      <c r="D1384" s="24">
        <f>VLOOKUP(Pag_Inicio_Corr_mas_casos[[#This Row],[Corregimiento]],Hoja3!$A$2:$D$676,4,0)</f>
        <v>81002</v>
      </c>
      <c r="E1384">
        <v>23</v>
      </c>
    </row>
    <row r="1385" spans="1:5" x14ac:dyDescent="0.25">
      <c r="A1385" s="22">
        <v>44041</v>
      </c>
      <c r="B1385">
        <v>44041</v>
      </c>
      <c r="C1385" t="s">
        <v>824</v>
      </c>
      <c r="D1385" s="24">
        <f>VLOOKUP(Pag_Inicio_Corr_mas_casos[[#This Row],[Corregimiento]],Hoja3!$A$2:$D$676,4,0)</f>
        <v>80807</v>
      </c>
      <c r="E1385">
        <v>15</v>
      </c>
    </row>
    <row r="1386" spans="1:5" x14ac:dyDescent="0.25">
      <c r="A1386" s="22">
        <v>44041</v>
      </c>
      <c r="B1386">
        <v>44041</v>
      </c>
      <c r="C1386" t="s">
        <v>804</v>
      </c>
      <c r="D1386" s="24">
        <f>VLOOKUP(Pag_Inicio_Corr_mas_casos[[#This Row],[Corregimiento]],Hoja3!$A$2:$D$676,4,0)</f>
        <v>80815</v>
      </c>
      <c r="E1386">
        <v>21</v>
      </c>
    </row>
    <row r="1387" spans="1:5" x14ac:dyDescent="0.25">
      <c r="A1387" s="22">
        <v>44041</v>
      </c>
      <c r="B1387">
        <v>44041</v>
      </c>
      <c r="C1387" t="s">
        <v>820</v>
      </c>
      <c r="D1387" s="24">
        <f>VLOOKUP(Pag_Inicio_Corr_mas_casos[[#This Row],[Corregimiento]],Hoja3!$A$2:$D$676,4,0)</f>
        <v>30104</v>
      </c>
      <c r="E1387">
        <v>12</v>
      </c>
    </row>
    <row r="1388" spans="1:5" x14ac:dyDescent="0.25">
      <c r="A1388" s="22">
        <v>44041</v>
      </c>
      <c r="B1388">
        <v>44041</v>
      </c>
      <c r="C1388" t="s">
        <v>858</v>
      </c>
      <c r="D1388" s="24">
        <f>VLOOKUP(Pag_Inicio_Corr_mas_casos[[#This Row],[Corregimiento]],Hoja3!$A$2:$D$676,4,0)</f>
        <v>41402</v>
      </c>
      <c r="E1388">
        <v>30</v>
      </c>
    </row>
    <row r="1389" spans="1:5" x14ac:dyDescent="0.25">
      <c r="A1389" s="22">
        <v>44041</v>
      </c>
      <c r="B1389">
        <v>44041</v>
      </c>
      <c r="C1389" t="s">
        <v>791</v>
      </c>
      <c r="D1389" s="24">
        <f>VLOOKUP(Pag_Inicio_Corr_mas_casos[[#This Row],[Corregimiento]],Hoja3!$A$2:$D$676,4,0)</f>
        <v>40601</v>
      </c>
      <c r="E1389">
        <v>25</v>
      </c>
    </row>
    <row r="1390" spans="1:5" x14ac:dyDescent="0.25">
      <c r="A1390" s="22">
        <v>44041</v>
      </c>
      <c r="B1390">
        <v>44041</v>
      </c>
      <c r="C1390" t="s">
        <v>784</v>
      </c>
      <c r="D1390" s="24">
        <f>VLOOKUP(Pag_Inicio_Corr_mas_casos[[#This Row],[Corregimiento]],Hoja3!$A$2:$D$676,4,0)</f>
        <v>80823</v>
      </c>
      <c r="E1390">
        <v>20</v>
      </c>
    </row>
    <row r="1391" spans="1:5" x14ac:dyDescent="0.25">
      <c r="A1391" s="22">
        <v>44041</v>
      </c>
      <c r="B1391">
        <v>44041</v>
      </c>
      <c r="C1391" t="s">
        <v>808</v>
      </c>
      <c r="D1391" s="24">
        <f>VLOOKUP(Pag_Inicio_Corr_mas_casos[[#This Row],[Corregimiento]],Hoja3!$A$2:$D$676,4,0)</f>
        <v>130708</v>
      </c>
      <c r="E1391">
        <v>12</v>
      </c>
    </row>
    <row r="1392" spans="1:5" x14ac:dyDescent="0.25">
      <c r="A1392" s="22">
        <v>44041</v>
      </c>
      <c r="B1392">
        <v>44041</v>
      </c>
      <c r="C1392" t="s">
        <v>818</v>
      </c>
      <c r="D1392" s="24">
        <f>VLOOKUP(Pag_Inicio_Corr_mas_casos[[#This Row],[Corregimiento]],Hoja3!$A$2:$D$676,4,0)</f>
        <v>81003</v>
      </c>
      <c r="E1392">
        <v>14</v>
      </c>
    </row>
    <row r="1393" spans="1:5" x14ac:dyDescent="0.25">
      <c r="A1393" s="22">
        <v>44041</v>
      </c>
      <c r="B1393">
        <v>44041</v>
      </c>
      <c r="C1393" t="s">
        <v>777</v>
      </c>
      <c r="D1393" s="24">
        <f>VLOOKUP(Pag_Inicio_Corr_mas_casos[[#This Row],[Corregimiento]],Hoja3!$A$2:$D$676,4,0)</f>
        <v>130102</v>
      </c>
      <c r="E1393">
        <v>24</v>
      </c>
    </row>
    <row r="1394" spans="1:5" x14ac:dyDescent="0.25">
      <c r="A1394" s="22">
        <v>44041</v>
      </c>
      <c r="B1394">
        <v>44041</v>
      </c>
      <c r="C1394" t="s">
        <v>789</v>
      </c>
      <c r="D1394" s="24">
        <f>VLOOKUP(Pag_Inicio_Corr_mas_casos[[#This Row],[Corregimiento]],Hoja3!$A$2:$D$676,4,0)</f>
        <v>80812</v>
      </c>
      <c r="E1394">
        <v>18</v>
      </c>
    </row>
    <row r="1395" spans="1:5" x14ac:dyDescent="0.25">
      <c r="A1395" s="22">
        <v>44041</v>
      </c>
      <c r="B1395">
        <v>44041</v>
      </c>
      <c r="C1395" t="s">
        <v>781</v>
      </c>
      <c r="D1395" s="24">
        <f>VLOOKUP(Pag_Inicio_Corr_mas_casos[[#This Row],[Corregimiento]],Hoja3!$A$2:$D$676,4,0)</f>
        <v>80816</v>
      </c>
      <c r="E1395">
        <v>12</v>
      </c>
    </row>
    <row r="1396" spans="1:5" x14ac:dyDescent="0.25">
      <c r="A1396" s="22">
        <v>44041</v>
      </c>
      <c r="B1396">
        <v>44041</v>
      </c>
      <c r="C1396" t="s">
        <v>876</v>
      </c>
      <c r="D1396" s="24">
        <f>VLOOKUP(Pag_Inicio_Corr_mas_casos[[#This Row],[Corregimiento]],Hoja3!$A$2:$D$676,4,0)</f>
        <v>40606</v>
      </c>
      <c r="E1396">
        <v>12</v>
      </c>
    </row>
    <row r="1397" spans="1:5" x14ac:dyDescent="0.25">
      <c r="A1397" s="22">
        <v>44041</v>
      </c>
      <c r="B1397">
        <v>44041</v>
      </c>
      <c r="C1397" t="s">
        <v>803</v>
      </c>
      <c r="D1397" s="24">
        <f>VLOOKUP(Pag_Inicio_Corr_mas_casos[[#This Row],[Corregimiento]],Hoja3!$A$2:$D$676,4,0)</f>
        <v>80820</v>
      </c>
      <c r="E1397">
        <v>15</v>
      </c>
    </row>
    <row r="1398" spans="1:5" x14ac:dyDescent="0.25">
      <c r="A1398" s="22">
        <v>44041</v>
      </c>
      <c r="B1398">
        <v>44041</v>
      </c>
      <c r="C1398" t="s">
        <v>780</v>
      </c>
      <c r="D1398" s="24">
        <f>VLOOKUP(Pag_Inicio_Corr_mas_casos[[#This Row],[Corregimiento]],Hoja3!$A$2:$D$676,4,0)</f>
        <v>81008</v>
      </c>
      <c r="E1398">
        <v>12</v>
      </c>
    </row>
    <row r="1399" spans="1:5" x14ac:dyDescent="0.25">
      <c r="A1399" s="22">
        <v>44041</v>
      </c>
      <c r="B1399">
        <v>44041</v>
      </c>
      <c r="C1399" t="s">
        <v>782</v>
      </c>
      <c r="D1399" s="24">
        <f>VLOOKUP(Pag_Inicio_Corr_mas_casos[[#This Row],[Corregimiento]],Hoja3!$A$2:$D$676,4,0)</f>
        <v>80817</v>
      </c>
      <c r="E1399">
        <v>36</v>
      </c>
    </row>
    <row r="1400" spans="1:5" x14ac:dyDescent="0.25">
      <c r="A1400" s="22">
        <v>44041</v>
      </c>
      <c r="B1400">
        <v>44041</v>
      </c>
      <c r="C1400" t="s">
        <v>799</v>
      </c>
      <c r="D1400" s="24">
        <f>VLOOKUP(Pag_Inicio_Corr_mas_casos[[#This Row],[Corregimiento]],Hoja3!$A$2:$D$676,4,0)</f>
        <v>80813</v>
      </c>
      <c r="E1400">
        <v>29</v>
      </c>
    </row>
    <row r="1401" spans="1:5" x14ac:dyDescent="0.25">
      <c r="A1401" s="22">
        <v>44041</v>
      </c>
      <c r="B1401">
        <v>44041</v>
      </c>
      <c r="C1401" t="s">
        <v>863</v>
      </c>
      <c r="D1401" s="24">
        <f>VLOOKUP(Pag_Inicio_Corr_mas_casos[[#This Row],[Corregimiento]],Hoja3!$A$2:$D$676,4,0)</f>
        <v>30110</v>
      </c>
      <c r="E1401">
        <v>12</v>
      </c>
    </row>
    <row r="1402" spans="1:5" x14ac:dyDescent="0.25">
      <c r="A1402" s="22">
        <v>44041</v>
      </c>
      <c r="B1402">
        <v>44041</v>
      </c>
      <c r="C1402" t="s">
        <v>806</v>
      </c>
      <c r="D1402" s="24">
        <f>VLOOKUP(Pag_Inicio_Corr_mas_casos[[#This Row],[Corregimiento]],Hoja3!$A$2:$D$676,4,0)</f>
        <v>80811</v>
      </c>
      <c r="E1402">
        <v>12</v>
      </c>
    </row>
    <row r="1403" spans="1:5" x14ac:dyDescent="0.25">
      <c r="A1403" s="22">
        <v>44041</v>
      </c>
      <c r="B1403">
        <v>44041</v>
      </c>
      <c r="C1403" t="s">
        <v>827</v>
      </c>
      <c r="D1403" s="24">
        <f>VLOOKUP(Pag_Inicio_Corr_mas_casos[[#This Row],[Corregimiento]],Hoja3!$A$2:$D$676,4,0)</f>
        <v>30111</v>
      </c>
      <c r="E1403">
        <v>15</v>
      </c>
    </row>
    <row r="1404" spans="1:5" x14ac:dyDescent="0.25">
      <c r="A1404" s="22">
        <v>44041</v>
      </c>
      <c r="B1404">
        <v>44041</v>
      </c>
      <c r="C1404" t="s">
        <v>814</v>
      </c>
      <c r="D1404" s="24">
        <f>VLOOKUP(Pag_Inicio_Corr_mas_casos[[#This Row],[Corregimiento]],Hoja3!$A$2:$D$676,4,0)</f>
        <v>80809</v>
      </c>
      <c r="E1404">
        <v>18</v>
      </c>
    </row>
    <row r="1405" spans="1:5" x14ac:dyDescent="0.25">
      <c r="A1405" s="22">
        <v>44041</v>
      </c>
      <c r="B1405">
        <v>44041</v>
      </c>
      <c r="C1405" t="s">
        <v>811</v>
      </c>
      <c r="D1405" s="24">
        <f>VLOOKUP(Pag_Inicio_Corr_mas_casos[[#This Row],[Corregimiento]],Hoja3!$A$2:$D$676,4,0)</f>
        <v>80803</v>
      </c>
      <c r="E1405">
        <v>14</v>
      </c>
    </row>
    <row r="1406" spans="1:5" x14ac:dyDescent="0.25">
      <c r="A1406" s="22">
        <v>44041</v>
      </c>
      <c r="B1406">
        <v>44041</v>
      </c>
      <c r="C1406" t="s">
        <v>786</v>
      </c>
      <c r="D1406" s="24">
        <f>VLOOKUP(Pag_Inicio_Corr_mas_casos[[#This Row],[Corregimiento]],Hoja3!$A$2:$D$676,4,0)</f>
        <v>80819</v>
      </c>
      <c r="E1406">
        <v>23</v>
      </c>
    </row>
    <row r="1407" spans="1:5" x14ac:dyDescent="0.25">
      <c r="A1407" s="22">
        <v>44041</v>
      </c>
      <c r="B1407">
        <v>44041</v>
      </c>
      <c r="C1407" t="s">
        <v>812</v>
      </c>
      <c r="D1407" s="24">
        <f>VLOOKUP(Pag_Inicio_Corr_mas_casos[[#This Row],[Corregimiento]],Hoja3!$A$2:$D$676,4,0)</f>
        <v>130105</v>
      </c>
      <c r="E1407">
        <v>16</v>
      </c>
    </row>
    <row r="1408" spans="1:5" x14ac:dyDescent="0.25">
      <c r="A1408" s="22">
        <v>44041</v>
      </c>
      <c r="B1408">
        <v>44041</v>
      </c>
      <c r="C1408" t="s">
        <v>775</v>
      </c>
      <c r="D1408" s="24">
        <f>VLOOKUP(Pag_Inicio_Corr_mas_casos[[#This Row],[Corregimiento]],Hoja3!$A$2:$D$676,4,0)</f>
        <v>130106</v>
      </c>
      <c r="E1408">
        <v>46</v>
      </c>
    </row>
    <row r="1409" spans="1:5" x14ac:dyDescent="0.25">
      <c r="A1409" s="22">
        <v>44042</v>
      </c>
      <c r="B1409">
        <v>44042</v>
      </c>
      <c r="C1409" t="s">
        <v>778</v>
      </c>
      <c r="D1409" s="24">
        <f>VLOOKUP(Pag_Inicio_Corr_mas_casos[[#This Row],[Corregimiento]],Hoja3!$A$2:$D$676,4,0)</f>
        <v>80821</v>
      </c>
      <c r="E1409">
        <v>24</v>
      </c>
    </row>
    <row r="1410" spans="1:5" x14ac:dyDescent="0.25">
      <c r="A1410" s="22">
        <v>44042</v>
      </c>
      <c r="B1410">
        <v>44042</v>
      </c>
      <c r="C1410" t="s">
        <v>872</v>
      </c>
      <c r="D1410" s="24">
        <f>VLOOKUP(Pag_Inicio_Corr_mas_casos[[#This Row],[Corregimiento]],Hoja3!$A$2:$D$676,4,0)</f>
        <v>100102</v>
      </c>
      <c r="E1410">
        <v>23</v>
      </c>
    </row>
    <row r="1411" spans="1:5" x14ac:dyDescent="0.25">
      <c r="A1411" s="22">
        <v>44042</v>
      </c>
      <c r="B1411">
        <v>44042</v>
      </c>
      <c r="C1411" t="s">
        <v>783</v>
      </c>
      <c r="D1411" s="24">
        <f>VLOOKUP(Pag_Inicio_Corr_mas_casos[[#This Row],[Corregimiento]],Hoja3!$A$2:$D$676,4,0)</f>
        <v>80822</v>
      </c>
      <c r="E1411">
        <v>26</v>
      </c>
    </row>
    <row r="1412" spans="1:5" x14ac:dyDescent="0.25">
      <c r="A1412" s="22">
        <v>44042</v>
      </c>
      <c r="B1412">
        <v>44042</v>
      </c>
      <c r="C1412" t="s">
        <v>785</v>
      </c>
      <c r="D1412" s="24">
        <f>VLOOKUP(Pag_Inicio_Corr_mas_casos[[#This Row],[Corregimiento]],Hoja3!$A$2:$D$676,4,0)</f>
        <v>81001</v>
      </c>
      <c r="E1412">
        <v>21</v>
      </c>
    </row>
    <row r="1413" spans="1:5" x14ac:dyDescent="0.25">
      <c r="A1413" s="22">
        <v>44042</v>
      </c>
      <c r="B1413">
        <v>44042</v>
      </c>
      <c r="C1413" t="s">
        <v>788</v>
      </c>
      <c r="D1413" s="24">
        <f>VLOOKUP(Pag_Inicio_Corr_mas_casos[[#This Row],[Corregimiento]],Hoja3!$A$2:$D$676,4,0)</f>
        <v>81006</v>
      </c>
      <c r="E1413">
        <v>18</v>
      </c>
    </row>
    <row r="1414" spans="1:5" x14ac:dyDescent="0.25">
      <c r="A1414" s="22">
        <v>44042</v>
      </c>
      <c r="B1414">
        <v>44042</v>
      </c>
      <c r="C1414" t="s">
        <v>773</v>
      </c>
      <c r="D1414" s="24">
        <f>VLOOKUP(Pag_Inicio_Corr_mas_casos[[#This Row],[Corregimiento]],Hoja3!$A$2:$D$676,4,0)</f>
        <v>130101</v>
      </c>
      <c r="E1414">
        <v>30</v>
      </c>
    </row>
    <row r="1415" spans="1:5" x14ac:dyDescent="0.25">
      <c r="A1415" s="22">
        <v>44042</v>
      </c>
      <c r="B1415">
        <v>44042</v>
      </c>
      <c r="C1415" t="s">
        <v>790</v>
      </c>
      <c r="D1415" s="24">
        <f>VLOOKUP(Pag_Inicio_Corr_mas_casos[[#This Row],[Corregimiento]],Hoja3!$A$2:$D$676,4,0)</f>
        <v>130702</v>
      </c>
      <c r="E1415">
        <v>11</v>
      </c>
    </row>
    <row r="1416" spans="1:5" x14ac:dyDescent="0.25">
      <c r="A1416" s="22">
        <v>44042</v>
      </c>
      <c r="B1416">
        <v>44042</v>
      </c>
      <c r="C1416" t="s">
        <v>779</v>
      </c>
      <c r="D1416" s="24">
        <f>VLOOKUP(Pag_Inicio_Corr_mas_casos[[#This Row],[Corregimiento]],Hoja3!$A$2:$D$676,4,0)</f>
        <v>81007</v>
      </c>
      <c r="E1416">
        <v>18</v>
      </c>
    </row>
    <row r="1417" spans="1:5" x14ac:dyDescent="0.25">
      <c r="A1417" s="22">
        <v>44042</v>
      </c>
      <c r="B1417">
        <v>44042</v>
      </c>
      <c r="C1417" t="s">
        <v>774</v>
      </c>
      <c r="D1417" s="24">
        <f>VLOOKUP(Pag_Inicio_Corr_mas_casos[[#This Row],[Corregimiento]],Hoja3!$A$2:$D$676,4,0)</f>
        <v>81002</v>
      </c>
      <c r="E1417">
        <v>37</v>
      </c>
    </row>
    <row r="1418" spans="1:5" x14ac:dyDescent="0.25">
      <c r="A1418" s="22">
        <v>44042</v>
      </c>
      <c r="B1418">
        <v>44042</v>
      </c>
      <c r="C1418" t="s">
        <v>804</v>
      </c>
      <c r="D1418" s="24">
        <f>VLOOKUP(Pag_Inicio_Corr_mas_casos[[#This Row],[Corregimiento]],Hoja3!$A$2:$D$676,4,0)</f>
        <v>80815</v>
      </c>
      <c r="E1418">
        <v>13</v>
      </c>
    </row>
    <row r="1419" spans="1:5" x14ac:dyDescent="0.25">
      <c r="A1419" s="22">
        <v>44042</v>
      </c>
      <c r="B1419">
        <v>44042</v>
      </c>
      <c r="C1419" t="s">
        <v>820</v>
      </c>
      <c r="D1419" s="24">
        <f>VLOOKUP(Pag_Inicio_Corr_mas_casos[[#This Row],[Corregimiento]],Hoja3!$A$2:$D$676,4,0)</f>
        <v>30104</v>
      </c>
      <c r="E1419">
        <v>11</v>
      </c>
    </row>
    <row r="1420" spans="1:5" x14ac:dyDescent="0.25">
      <c r="A1420" s="22">
        <v>44042</v>
      </c>
      <c r="B1420">
        <v>44042</v>
      </c>
      <c r="C1420" t="s">
        <v>849</v>
      </c>
      <c r="D1420" s="24">
        <f>VLOOKUP(Pag_Inicio_Corr_mas_casos[[#This Row],[Corregimiento]],Hoja3!$A$2:$D$676,4,0)</f>
        <v>30115</v>
      </c>
      <c r="E1420">
        <v>11</v>
      </c>
    </row>
    <row r="1421" spans="1:5" x14ac:dyDescent="0.25">
      <c r="A1421" s="22">
        <v>44042</v>
      </c>
      <c r="B1421">
        <v>44042</v>
      </c>
      <c r="C1421" t="s">
        <v>791</v>
      </c>
      <c r="D1421" s="24">
        <f>VLOOKUP(Pag_Inicio_Corr_mas_casos[[#This Row],[Corregimiento]],Hoja3!$A$2:$D$676,4,0)</f>
        <v>40601</v>
      </c>
      <c r="E1421">
        <v>14</v>
      </c>
    </row>
    <row r="1422" spans="1:5" x14ac:dyDescent="0.25">
      <c r="A1422" s="22">
        <v>44042</v>
      </c>
      <c r="B1422">
        <v>44042</v>
      </c>
      <c r="C1422" t="s">
        <v>809</v>
      </c>
      <c r="D1422" s="24">
        <f>VLOOKUP(Pag_Inicio_Corr_mas_casos[[#This Row],[Corregimiento]],Hoja3!$A$2:$D$676,4,0)</f>
        <v>80826</v>
      </c>
      <c r="E1422">
        <v>12</v>
      </c>
    </row>
    <row r="1423" spans="1:5" x14ac:dyDescent="0.25">
      <c r="A1423" s="22">
        <v>44042</v>
      </c>
      <c r="B1423">
        <v>44042</v>
      </c>
      <c r="C1423" t="s">
        <v>784</v>
      </c>
      <c r="D1423" s="24">
        <f>VLOOKUP(Pag_Inicio_Corr_mas_casos[[#This Row],[Corregimiento]],Hoja3!$A$2:$D$676,4,0)</f>
        <v>80823</v>
      </c>
      <c r="E1423">
        <v>16</v>
      </c>
    </row>
    <row r="1424" spans="1:5" x14ac:dyDescent="0.25">
      <c r="A1424" s="22">
        <v>44042</v>
      </c>
      <c r="B1424">
        <v>44042</v>
      </c>
      <c r="C1424" t="s">
        <v>808</v>
      </c>
      <c r="D1424" s="24">
        <f>VLOOKUP(Pag_Inicio_Corr_mas_casos[[#This Row],[Corregimiento]],Hoja3!$A$2:$D$676,4,0)</f>
        <v>130708</v>
      </c>
      <c r="E1424">
        <v>14</v>
      </c>
    </row>
    <row r="1425" spans="1:5" x14ac:dyDescent="0.25">
      <c r="A1425" s="22">
        <v>44042</v>
      </c>
      <c r="B1425">
        <v>44042</v>
      </c>
      <c r="C1425" t="s">
        <v>880</v>
      </c>
      <c r="D1425" s="24">
        <f>VLOOKUP(Pag_Inicio_Corr_mas_casos[[#This Row],[Corregimiento]],Hoja3!$A$2:$D$676,4,0)</f>
        <v>120402</v>
      </c>
      <c r="E1425">
        <v>11</v>
      </c>
    </row>
    <row r="1426" spans="1:5" x14ac:dyDescent="0.25">
      <c r="A1426" s="22">
        <v>44042</v>
      </c>
      <c r="B1426">
        <v>44042</v>
      </c>
      <c r="C1426" t="s">
        <v>777</v>
      </c>
      <c r="D1426" s="24">
        <f>VLOOKUP(Pag_Inicio_Corr_mas_casos[[#This Row],[Corregimiento]],Hoja3!$A$2:$D$676,4,0)</f>
        <v>130102</v>
      </c>
      <c r="E1426">
        <v>11</v>
      </c>
    </row>
    <row r="1427" spans="1:5" x14ac:dyDescent="0.25">
      <c r="A1427" s="22">
        <v>44042</v>
      </c>
      <c r="B1427">
        <v>44042</v>
      </c>
      <c r="C1427" t="s">
        <v>789</v>
      </c>
      <c r="D1427" s="24">
        <f>VLOOKUP(Pag_Inicio_Corr_mas_casos[[#This Row],[Corregimiento]],Hoja3!$A$2:$D$676,4,0)</f>
        <v>80812</v>
      </c>
      <c r="E1427">
        <v>19</v>
      </c>
    </row>
    <row r="1428" spans="1:5" x14ac:dyDescent="0.25">
      <c r="A1428" s="22">
        <v>44042</v>
      </c>
      <c r="B1428">
        <v>44042</v>
      </c>
      <c r="C1428" t="s">
        <v>781</v>
      </c>
      <c r="D1428" s="24">
        <f>VLOOKUP(Pag_Inicio_Corr_mas_casos[[#This Row],[Corregimiento]],Hoja3!$A$2:$D$676,4,0)</f>
        <v>80816</v>
      </c>
      <c r="E1428">
        <v>11</v>
      </c>
    </row>
    <row r="1429" spans="1:5" x14ac:dyDescent="0.25">
      <c r="A1429" s="22">
        <v>44042</v>
      </c>
      <c r="B1429">
        <v>44042</v>
      </c>
      <c r="C1429" t="s">
        <v>803</v>
      </c>
      <c r="D1429" s="24">
        <f>VLOOKUP(Pag_Inicio_Corr_mas_casos[[#This Row],[Corregimiento]],Hoja3!$A$2:$D$676,4,0)</f>
        <v>80820</v>
      </c>
      <c r="E1429">
        <v>14</v>
      </c>
    </row>
    <row r="1430" spans="1:5" x14ac:dyDescent="0.25">
      <c r="A1430" s="22">
        <v>44042</v>
      </c>
      <c r="B1430">
        <v>44042</v>
      </c>
      <c r="C1430" t="s">
        <v>780</v>
      </c>
      <c r="D1430" s="24">
        <f>VLOOKUP(Pag_Inicio_Corr_mas_casos[[#This Row],[Corregimiento]],Hoja3!$A$2:$D$676,4,0)</f>
        <v>81008</v>
      </c>
      <c r="E1430">
        <v>12</v>
      </c>
    </row>
    <row r="1431" spans="1:5" x14ac:dyDescent="0.25">
      <c r="A1431" s="22">
        <v>44042</v>
      </c>
      <c r="B1431">
        <v>44042</v>
      </c>
      <c r="C1431" t="s">
        <v>782</v>
      </c>
      <c r="D1431" s="24">
        <f>VLOOKUP(Pag_Inicio_Corr_mas_casos[[#This Row],[Corregimiento]],Hoja3!$A$2:$D$676,4,0)</f>
        <v>80817</v>
      </c>
      <c r="E1431">
        <v>26</v>
      </c>
    </row>
    <row r="1432" spans="1:5" x14ac:dyDescent="0.25">
      <c r="A1432" s="22">
        <v>44042</v>
      </c>
      <c r="B1432">
        <v>44042</v>
      </c>
      <c r="C1432" t="s">
        <v>794</v>
      </c>
      <c r="D1432" s="24">
        <f>VLOOKUP(Pag_Inicio_Corr_mas_casos[[#This Row],[Corregimiento]],Hoja3!$A$2:$D$676,4,0)</f>
        <v>80810</v>
      </c>
      <c r="E1432">
        <v>11</v>
      </c>
    </row>
    <row r="1433" spans="1:5" x14ac:dyDescent="0.25">
      <c r="A1433" s="22">
        <v>44042</v>
      </c>
      <c r="B1433">
        <v>44042</v>
      </c>
      <c r="C1433" t="s">
        <v>799</v>
      </c>
      <c r="D1433" s="24">
        <f>VLOOKUP(Pag_Inicio_Corr_mas_casos[[#This Row],[Corregimiento]],Hoja3!$A$2:$D$676,4,0)</f>
        <v>80813</v>
      </c>
      <c r="E1433">
        <v>32</v>
      </c>
    </row>
    <row r="1434" spans="1:5" x14ac:dyDescent="0.25">
      <c r="A1434" s="22">
        <v>44042</v>
      </c>
      <c r="B1434">
        <v>44042</v>
      </c>
      <c r="C1434" t="s">
        <v>802</v>
      </c>
      <c r="D1434" s="24">
        <f>VLOOKUP(Pag_Inicio_Corr_mas_casos[[#This Row],[Corregimiento]],Hoja3!$A$2:$D$676,4,0)</f>
        <v>80808</v>
      </c>
      <c r="E1434">
        <v>18</v>
      </c>
    </row>
    <row r="1435" spans="1:5" x14ac:dyDescent="0.25">
      <c r="A1435" s="22">
        <v>44042</v>
      </c>
      <c r="B1435">
        <v>44042</v>
      </c>
      <c r="C1435" t="s">
        <v>817</v>
      </c>
      <c r="D1435" s="24">
        <f>VLOOKUP(Pag_Inicio_Corr_mas_casos[[#This Row],[Corregimiento]],Hoja3!$A$2:$D$676,4,0)</f>
        <v>130717</v>
      </c>
      <c r="E1435">
        <v>16</v>
      </c>
    </row>
    <row r="1436" spans="1:5" x14ac:dyDescent="0.25">
      <c r="A1436" s="22">
        <v>44042</v>
      </c>
      <c r="B1436">
        <v>44042</v>
      </c>
      <c r="C1436" t="s">
        <v>786</v>
      </c>
      <c r="D1436" s="24">
        <f>VLOOKUP(Pag_Inicio_Corr_mas_casos[[#This Row],[Corregimiento]],Hoja3!$A$2:$D$676,4,0)</f>
        <v>80819</v>
      </c>
      <c r="E1436">
        <v>44</v>
      </c>
    </row>
    <row r="1437" spans="1:5" x14ac:dyDescent="0.25">
      <c r="A1437" s="22">
        <v>44042</v>
      </c>
      <c r="B1437">
        <v>44042</v>
      </c>
      <c r="C1437" t="s">
        <v>881</v>
      </c>
      <c r="D1437" s="24">
        <f>VLOOKUP(Pag_Inicio_Corr_mas_casos[[#This Row],[Corregimiento]],Hoja3!$A$2:$D$676,4,0)</f>
        <v>100104</v>
      </c>
      <c r="E1437">
        <v>16</v>
      </c>
    </row>
    <row r="1438" spans="1:5" x14ac:dyDescent="0.25">
      <c r="A1438" s="22">
        <v>44042</v>
      </c>
      <c r="B1438">
        <v>44042</v>
      </c>
      <c r="C1438" t="s">
        <v>775</v>
      </c>
      <c r="D1438" s="24">
        <f>VLOOKUP(Pag_Inicio_Corr_mas_casos[[#This Row],[Corregimiento]],Hoja3!$A$2:$D$676,4,0)</f>
        <v>130106</v>
      </c>
      <c r="E1438">
        <v>18</v>
      </c>
    </row>
    <row r="1439" spans="1:5" x14ac:dyDescent="0.25">
      <c r="A1439" s="22">
        <v>44043</v>
      </c>
      <c r="B1439">
        <v>44043</v>
      </c>
      <c r="C1439" t="s">
        <v>778</v>
      </c>
      <c r="D1439" s="24">
        <f>VLOOKUP(Pag_Inicio_Corr_mas_casos[[#This Row],[Corregimiento]],Hoja3!$A$2:$D$676,4,0)</f>
        <v>80821</v>
      </c>
      <c r="E1439">
        <v>21</v>
      </c>
    </row>
    <row r="1440" spans="1:5" x14ac:dyDescent="0.25">
      <c r="A1440" s="22">
        <v>44043</v>
      </c>
      <c r="B1440">
        <v>44043</v>
      </c>
      <c r="C1440" t="s">
        <v>783</v>
      </c>
      <c r="D1440" s="24">
        <f>VLOOKUP(Pag_Inicio_Corr_mas_casos[[#This Row],[Corregimiento]],Hoja3!$A$2:$D$676,4,0)</f>
        <v>80822</v>
      </c>
      <c r="E1440">
        <v>20</v>
      </c>
    </row>
    <row r="1441" spans="1:5" x14ac:dyDescent="0.25">
      <c r="A1441" s="22">
        <v>44043</v>
      </c>
      <c r="B1441">
        <v>44043</v>
      </c>
      <c r="C1441" t="s">
        <v>785</v>
      </c>
      <c r="D1441" s="24">
        <f>VLOOKUP(Pag_Inicio_Corr_mas_casos[[#This Row],[Corregimiento]],Hoja3!$A$2:$D$676,4,0)</f>
        <v>81001</v>
      </c>
      <c r="E1441">
        <v>11</v>
      </c>
    </row>
    <row r="1442" spans="1:5" x14ac:dyDescent="0.25">
      <c r="A1442" s="22">
        <v>44043</v>
      </c>
      <c r="B1442">
        <v>44043</v>
      </c>
      <c r="C1442" t="s">
        <v>773</v>
      </c>
      <c r="D1442" s="24">
        <f>VLOOKUP(Pag_Inicio_Corr_mas_casos[[#This Row],[Corregimiento]],Hoja3!$A$2:$D$676,4,0)</f>
        <v>130101</v>
      </c>
      <c r="E1442">
        <v>45</v>
      </c>
    </row>
    <row r="1443" spans="1:5" x14ac:dyDescent="0.25">
      <c r="A1443" s="22">
        <v>44043</v>
      </c>
      <c r="B1443">
        <v>44043</v>
      </c>
      <c r="C1443" t="s">
        <v>821</v>
      </c>
      <c r="D1443" s="24">
        <f>VLOOKUP(Pag_Inicio_Corr_mas_casos[[#This Row],[Corregimiento]],Hoja3!$A$2:$D$676,4,0)</f>
        <v>130701</v>
      </c>
      <c r="E1443">
        <v>19</v>
      </c>
    </row>
    <row r="1444" spans="1:5" x14ac:dyDescent="0.25">
      <c r="A1444" s="22">
        <v>44043</v>
      </c>
      <c r="B1444">
        <v>44043</v>
      </c>
      <c r="C1444" t="s">
        <v>790</v>
      </c>
      <c r="D1444" s="24">
        <f>VLOOKUP(Pag_Inicio_Corr_mas_casos[[#This Row],[Corregimiento]],Hoja3!$A$2:$D$676,4,0)</f>
        <v>130702</v>
      </c>
      <c r="E1444">
        <v>14</v>
      </c>
    </row>
    <row r="1445" spans="1:5" x14ac:dyDescent="0.25">
      <c r="A1445" s="22">
        <v>44043</v>
      </c>
      <c r="B1445">
        <v>44043</v>
      </c>
      <c r="C1445" t="s">
        <v>779</v>
      </c>
      <c r="D1445" s="24">
        <f>VLOOKUP(Pag_Inicio_Corr_mas_casos[[#This Row],[Corregimiento]],Hoja3!$A$2:$D$676,4,0)</f>
        <v>81007</v>
      </c>
      <c r="E1445">
        <v>13</v>
      </c>
    </row>
    <row r="1446" spans="1:5" x14ac:dyDescent="0.25">
      <c r="A1446" s="22">
        <v>44043</v>
      </c>
      <c r="B1446">
        <v>44043</v>
      </c>
      <c r="C1446" t="s">
        <v>774</v>
      </c>
      <c r="D1446" s="24">
        <f>VLOOKUP(Pag_Inicio_Corr_mas_casos[[#This Row],[Corregimiento]],Hoja3!$A$2:$D$676,4,0)</f>
        <v>81002</v>
      </c>
      <c r="E1446">
        <v>14</v>
      </c>
    </row>
    <row r="1447" spans="1:5" x14ac:dyDescent="0.25">
      <c r="A1447" s="22">
        <v>44043</v>
      </c>
      <c r="B1447">
        <v>44043</v>
      </c>
      <c r="C1447" t="s">
        <v>824</v>
      </c>
      <c r="D1447" s="24">
        <f>VLOOKUP(Pag_Inicio_Corr_mas_casos[[#This Row],[Corregimiento]],Hoja3!$A$2:$D$676,4,0)</f>
        <v>80807</v>
      </c>
      <c r="E1447">
        <v>13</v>
      </c>
    </row>
    <row r="1448" spans="1:5" x14ac:dyDescent="0.25">
      <c r="A1448" s="22">
        <v>44043</v>
      </c>
      <c r="B1448">
        <v>44043</v>
      </c>
      <c r="C1448" t="s">
        <v>787</v>
      </c>
      <c r="D1448" s="24">
        <f>VLOOKUP(Pag_Inicio_Corr_mas_casos[[#This Row],[Corregimiento]],Hoja3!$A$2:$D$676,4,0)</f>
        <v>130107</v>
      </c>
      <c r="E1448">
        <v>25</v>
      </c>
    </row>
    <row r="1449" spans="1:5" x14ac:dyDescent="0.25">
      <c r="A1449" s="22">
        <v>44043</v>
      </c>
      <c r="B1449">
        <v>44043</v>
      </c>
      <c r="C1449" t="s">
        <v>820</v>
      </c>
      <c r="D1449" s="24">
        <f>VLOOKUP(Pag_Inicio_Corr_mas_casos[[#This Row],[Corregimiento]],Hoja3!$A$2:$D$676,4,0)</f>
        <v>30104</v>
      </c>
      <c r="E1449">
        <v>16</v>
      </c>
    </row>
    <row r="1450" spans="1:5" x14ac:dyDescent="0.25">
      <c r="A1450" s="22">
        <v>44043</v>
      </c>
      <c r="B1450">
        <v>44043</v>
      </c>
      <c r="C1450" t="s">
        <v>801</v>
      </c>
      <c r="D1450" s="24">
        <f>VLOOKUP(Pag_Inicio_Corr_mas_casos[[#This Row],[Corregimiento]],Hoja3!$A$2:$D$676,4,0)</f>
        <v>80501</v>
      </c>
      <c r="E1450">
        <v>18</v>
      </c>
    </row>
    <row r="1451" spans="1:5" x14ac:dyDescent="0.25">
      <c r="A1451" s="22">
        <v>44043</v>
      </c>
      <c r="B1451">
        <v>44043</v>
      </c>
      <c r="C1451" t="s">
        <v>849</v>
      </c>
      <c r="D1451" s="24">
        <f>VLOOKUP(Pag_Inicio_Corr_mas_casos[[#This Row],[Corregimiento]],Hoja3!$A$2:$D$676,4,0)</f>
        <v>30115</v>
      </c>
      <c r="E1451">
        <v>18</v>
      </c>
    </row>
    <row r="1452" spans="1:5" x14ac:dyDescent="0.25">
      <c r="A1452" s="22">
        <v>44043</v>
      </c>
      <c r="B1452">
        <v>44043</v>
      </c>
      <c r="C1452" t="s">
        <v>791</v>
      </c>
      <c r="D1452" s="24">
        <f>VLOOKUP(Pag_Inicio_Corr_mas_casos[[#This Row],[Corregimiento]],Hoja3!$A$2:$D$676,4,0)</f>
        <v>40601</v>
      </c>
      <c r="E1452">
        <v>19</v>
      </c>
    </row>
    <row r="1453" spans="1:5" x14ac:dyDescent="0.25">
      <c r="A1453" s="22">
        <v>44043</v>
      </c>
      <c r="B1453">
        <v>44043</v>
      </c>
      <c r="C1453" t="s">
        <v>857</v>
      </c>
      <c r="D1453" s="24">
        <f>VLOOKUP(Pag_Inicio_Corr_mas_casos[[#This Row],[Corregimiento]],Hoja3!$A$2:$D$676,4,0)</f>
        <v>40701</v>
      </c>
      <c r="E1453">
        <v>11</v>
      </c>
    </row>
    <row r="1454" spans="1:5" x14ac:dyDescent="0.25">
      <c r="A1454" s="22">
        <v>44043</v>
      </c>
      <c r="B1454">
        <v>44043</v>
      </c>
      <c r="C1454" t="s">
        <v>784</v>
      </c>
      <c r="D1454" s="24">
        <f>VLOOKUP(Pag_Inicio_Corr_mas_casos[[#This Row],[Corregimiento]],Hoja3!$A$2:$D$676,4,0)</f>
        <v>80823</v>
      </c>
      <c r="E1454">
        <v>11</v>
      </c>
    </row>
    <row r="1455" spans="1:5" x14ac:dyDescent="0.25">
      <c r="A1455" s="22">
        <v>44043</v>
      </c>
      <c r="B1455">
        <v>44043</v>
      </c>
      <c r="C1455" t="s">
        <v>808</v>
      </c>
      <c r="D1455" s="24">
        <f>VLOOKUP(Pag_Inicio_Corr_mas_casos[[#This Row],[Corregimiento]],Hoja3!$A$2:$D$676,4,0)</f>
        <v>130708</v>
      </c>
      <c r="E1455">
        <v>17</v>
      </c>
    </row>
    <row r="1456" spans="1:5" x14ac:dyDescent="0.25">
      <c r="A1456" s="22">
        <v>44043</v>
      </c>
      <c r="B1456">
        <v>44043</v>
      </c>
      <c r="C1456" t="s">
        <v>777</v>
      </c>
      <c r="D1456" s="24">
        <f>VLOOKUP(Pag_Inicio_Corr_mas_casos[[#This Row],[Corregimiento]],Hoja3!$A$2:$D$676,4,0)</f>
        <v>130102</v>
      </c>
      <c r="E1456">
        <v>16</v>
      </c>
    </row>
    <row r="1457" spans="1:5" x14ac:dyDescent="0.25">
      <c r="A1457" s="22">
        <v>44043</v>
      </c>
      <c r="B1457">
        <v>44043</v>
      </c>
      <c r="C1457" t="s">
        <v>789</v>
      </c>
      <c r="D1457" s="24">
        <f>VLOOKUP(Pag_Inicio_Corr_mas_casos[[#This Row],[Corregimiento]],Hoja3!$A$2:$D$676,4,0)</f>
        <v>80812</v>
      </c>
      <c r="E1457">
        <v>15</v>
      </c>
    </row>
    <row r="1458" spans="1:5" x14ac:dyDescent="0.25">
      <c r="A1458" s="22">
        <v>44043</v>
      </c>
      <c r="B1458">
        <v>44043</v>
      </c>
      <c r="C1458" t="s">
        <v>882</v>
      </c>
      <c r="D1458" s="24">
        <f>VLOOKUP(Pag_Inicio_Corr_mas_casos[[#This Row],[Corregimiento]],Hoja3!$A$2:$D$676,4,0)</f>
        <v>40501</v>
      </c>
      <c r="E1458">
        <v>17</v>
      </c>
    </row>
    <row r="1459" spans="1:5" x14ac:dyDescent="0.25">
      <c r="A1459" s="22">
        <v>44043</v>
      </c>
      <c r="B1459">
        <v>44043</v>
      </c>
      <c r="C1459" t="s">
        <v>876</v>
      </c>
      <c r="D1459" s="24">
        <f>VLOOKUP(Pag_Inicio_Corr_mas_casos[[#This Row],[Corregimiento]],Hoja3!$A$2:$D$676,4,0)</f>
        <v>40606</v>
      </c>
      <c r="E1459">
        <v>12</v>
      </c>
    </row>
    <row r="1460" spans="1:5" x14ac:dyDescent="0.25">
      <c r="A1460" s="22">
        <v>44043</v>
      </c>
      <c r="B1460">
        <v>44043</v>
      </c>
      <c r="C1460" t="s">
        <v>803</v>
      </c>
      <c r="D1460" s="24">
        <f>VLOOKUP(Pag_Inicio_Corr_mas_casos[[#This Row],[Corregimiento]],Hoja3!$A$2:$D$676,4,0)</f>
        <v>80820</v>
      </c>
      <c r="E1460">
        <v>17</v>
      </c>
    </row>
    <row r="1461" spans="1:5" x14ac:dyDescent="0.25">
      <c r="A1461" s="22">
        <v>44043</v>
      </c>
      <c r="B1461">
        <v>44043</v>
      </c>
      <c r="C1461" t="s">
        <v>883</v>
      </c>
      <c r="D1461" s="24">
        <f>VLOOKUP(Pag_Inicio_Corr_mas_casos[[#This Row],[Corregimiento]],Hoja3!$A$2:$D$676,4,0)</f>
        <v>91008</v>
      </c>
      <c r="E1461">
        <v>15</v>
      </c>
    </row>
    <row r="1462" spans="1:5" x14ac:dyDescent="0.25">
      <c r="A1462" s="22">
        <v>44043</v>
      </c>
      <c r="B1462">
        <v>44043</v>
      </c>
      <c r="C1462" t="s">
        <v>782</v>
      </c>
      <c r="D1462" s="24">
        <f>VLOOKUP(Pag_Inicio_Corr_mas_casos[[#This Row],[Corregimiento]],Hoja3!$A$2:$D$676,4,0)</f>
        <v>80817</v>
      </c>
      <c r="E1462">
        <v>14</v>
      </c>
    </row>
    <row r="1463" spans="1:5" x14ac:dyDescent="0.25">
      <c r="A1463" s="22">
        <v>44043</v>
      </c>
      <c r="B1463">
        <v>44043</v>
      </c>
      <c r="C1463" t="s">
        <v>799</v>
      </c>
      <c r="D1463" s="24">
        <f>VLOOKUP(Pag_Inicio_Corr_mas_casos[[#This Row],[Corregimiento]],Hoja3!$A$2:$D$676,4,0)</f>
        <v>80813</v>
      </c>
      <c r="E1463">
        <v>17</v>
      </c>
    </row>
    <row r="1464" spans="1:5" x14ac:dyDescent="0.25">
      <c r="A1464" s="22">
        <v>44043</v>
      </c>
      <c r="B1464">
        <v>44043</v>
      </c>
      <c r="C1464" t="s">
        <v>817</v>
      </c>
      <c r="D1464" s="24">
        <f>VLOOKUP(Pag_Inicio_Corr_mas_casos[[#This Row],[Corregimiento]],Hoja3!$A$2:$D$676,4,0)</f>
        <v>130717</v>
      </c>
      <c r="E1464">
        <v>15</v>
      </c>
    </row>
    <row r="1465" spans="1:5" x14ac:dyDescent="0.25">
      <c r="A1465" s="22">
        <v>44043</v>
      </c>
      <c r="B1465">
        <v>44043</v>
      </c>
      <c r="C1465" t="s">
        <v>827</v>
      </c>
      <c r="D1465" s="24">
        <f>VLOOKUP(Pag_Inicio_Corr_mas_casos[[#This Row],[Corregimiento]],Hoja3!$A$2:$D$676,4,0)</f>
        <v>30111</v>
      </c>
      <c r="E1465">
        <v>11</v>
      </c>
    </row>
    <row r="1466" spans="1:5" x14ac:dyDescent="0.25">
      <c r="A1466" s="22">
        <v>44043</v>
      </c>
      <c r="B1466">
        <v>44043</v>
      </c>
      <c r="C1466" t="s">
        <v>814</v>
      </c>
      <c r="D1466" s="24">
        <f>VLOOKUP(Pag_Inicio_Corr_mas_casos[[#This Row],[Corregimiento]],Hoja3!$A$2:$D$676,4,0)</f>
        <v>80809</v>
      </c>
      <c r="E1466">
        <v>12</v>
      </c>
    </row>
    <row r="1467" spans="1:5" x14ac:dyDescent="0.25">
      <c r="A1467" s="22">
        <v>44043</v>
      </c>
      <c r="B1467">
        <v>44043</v>
      </c>
      <c r="C1467" t="s">
        <v>786</v>
      </c>
      <c r="D1467" s="24">
        <f>VLOOKUP(Pag_Inicio_Corr_mas_casos[[#This Row],[Corregimiento]],Hoja3!$A$2:$D$676,4,0)</f>
        <v>80819</v>
      </c>
      <c r="E1467">
        <v>15</v>
      </c>
    </row>
    <row r="1468" spans="1:5" x14ac:dyDescent="0.25">
      <c r="A1468" s="22">
        <v>44043</v>
      </c>
      <c r="B1468">
        <v>44043</v>
      </c>
      <c r="C1468" t="s">
        <v>775</v>
      </c>
      <c r="D1468" s="24">
        <f>VLOOKUP(Pag_Inicio_Corr_mas_casos[[#This Row],[Corregimiento]],Hoja3!$A$2:$D$676,4,0)</f>
        <v>130106</v>
      </c>
      <c r="E1468">
        <v>28</v>
      </c>
    </row>
    <row r="1469" spans="1:5" x14ac:dyDescent="0.25">
      <c r="A1469" s="22">
        <v>44044</v>
      </c>
      <c r="B1469">
        <v>44044</v>
      </c>
      <c r="C1469" t="s">
        <v>778</v>
      </c>
      <c r="D1469" s="24">
        <f>VLOOKUP(Pag_Inicio_Corr_mas_casos[[#This Row],[Corregimiento]],Hoja3!$A$2:$D$676,4,0)</f>
        <v>80821</v>
      </c>
      <c r="E1469">
        <v>39</v>
      </c>
    </row>
    <row r="1470" spans="1:5" x14ac:dyDescent="0.25">
      <c r="A1470" s="22">
        <v>44044</v>
      </c>
      <c r="B1470">
        <v>44044</v>
      </c>
      <c r="C1470" t="s">
        <v>872</v>
      </c>
      <c r="D1470" s="24">
        <f>VLOOKUP(Pag_Inicio_Corr_mas_casos[[#This Row],[Corregimiento]],Hoja3!$A$2:$D$676,4,0)</f>
        <v>100102</v>
      </c>
      <c r="E1470">
        <v>11</v>
      </c>
    </row>
    <row r="1471" spans="1:5" x14ac:dyDescent="0.25">
      <c r="A1471" s="22">
        <v>44044</v>
      </c>
      <c r="B1471">
        <v>44044</v>
      </c>
      <c r="C1471" t="s">
        <v>783</v>
      </c>
      <c r="D1471" s="24">
        <f>VLOOKUP(Pag_Inicio_Corr_mas_casos[[#This Row],[Corregimiento]],Hoja3!$A$2:$D$676,4,0)</f>
        <v>80822</v>
      </c>
      <c r="E1471">
        <v>14</v>
      </c>
    </row>
    <row r="1472" spans="1:5" x14ac:dyDescent="0.25">
      <c r="A1472" s="22">
        <v>44044</v>
      </c>
      <c r="B1472">
        <v>44044</v>
      </c>
      <c r="C1472" t="s">
        <v>785</v>
      </c>
      <c r="D1472" s="24">
        <f>VLOOKUP(Pag_Inicio_Corr_mas_casos[[#This Row],[Corregimiento]],Hoja3!$A$2:$D$676,4,0)</f>
        <v>81001</v>
      </c>
      <c r="E1472">
        <v>13</v>
      </c>
    </row>
    <row r="1473" spans="1:5" x14ac:dyDescent="0.25">
      <c r="A1473" s="22">
        <v>44044</v>
      </c>
      <c r="B1473">
        <v>44044</v>
      </c>
      <c r="C1473" t="s">
        <v>788</v>
      </c>
      <c r="D1473" s="24">
        <f>VLOOKUP(Pag_Inicio_Corr_mas_casos[[#This Row],[Corregimiento]],Hoja3!$A$2:$D$676,4,0)</f>
        <v>81006</v>
      </c>
      <c r="E1473">
        <v>21</v>
      </c>
    </row>
    <row r="1474" spans="1:5" x14ac:dyDescent="0.25">
      <c r="A1474" s="22">
        <v>44044</v>
      </c>
      <c r="B1474">
        <v>44044</v>
      </c>
      <c r="C1474" t="s">
        <v>773</v>
      </c>
      <c r="D1474" s="24">
        <f>VLOOKUP(Pag_Inicio_Corr_mas_casos[[#This Row],[Corregimiento]],Hoja3!$A$2:$D$676,4,0)</f>
        <v>130101</v>
      </c>
      <c r="E1474">
        <v>32</v>
      </c>
    </row>
    <row r="1475" spans="1:5" x14ac:dyDescent="0.25">
      <c r="A1475" s="22">
        <v>44044</v>
      </c>
      <c r="B1475">
        <v>44044</v>
      </c>
      <c r="C1475" t="s">
        <v>790</v>
      </c>
      <c r="D1475" s="24">
        <f>VLOOKUP(Pag_Inicio_Corr_mas_casos[[#This Row],[Corregimiento]],Hoja3!$A$2:$D$676,4,0)</f>
        <v>130702</v>
      </c>
      <c r="E1475">
        <v>11</v>
      </c>
    </row>
    <row r="1476" spans="1:5" x14ac:dyDescent="0.25">
      <c r="A1476" s="22">
        <v>44044</v>
      </c>
      <c r="B1476">
        <v>44044</v>
      </c>
      <c r="C1476" t="s">
        <v>779</v>
      </c>
      <c r="D1476" s="24">
        <f>VLOOKUP(Pag_Inicio_Corr_mas_casos[[#This Row],[Corregimiento]],Hoja3!$A$2:$D$676,4,0)</f>
        <v>81007</v>
      </c>
      <c r="E1476">
        <v>40</v>
      </c>
    </row>
    <row r="1477" spans="1:5" x14ac:dyDescent="0.25">
      <c r="A1477" s="22">
        <v>44044</v>
      </c>
      <c r="B1477">
        <v>44044</v>
      </c>
      <c r="C1477" t="s">
        <v>774</v>
      </c>
      <c r="D1477" s="24">
        <f>VLOOKUP(Pag_Inicio_Corr_mas_casos[[#This Row],[Corregimiento]],Hoja3!$A$2:$D$676,4,0)</f>
        <v>81002</v>
      </c>
      <c r="E1477">
        <v>16</v>
      </c>
    </row>
    <row r="1478" spans="1:5" x14ac:dyDescent="0.25">
      <c r="A1478" s="22">
        <v>44044</v>
      </c>
      <c r="B1478">
        <v>44044</v>
      </c>
      <c r="C1478" t="s">
        <v>792</v>
      </c>
      <c r="D1478" s="24">
        <f>VLOOKUP(Pag_Inicio_Corr_mas_casos[[#This Row],[Corregimiento]],Hoja3!$A$2:$D$676,4,0)</f>
        <v>80806</v>
      </c>
      <c r="E1478">
        <v>22</v>
      </c>
    </row>
    <row r="1479" spans="1:5" x14ac:dyDescent="0.25">
      <c r="A1479" s="22">
        <v>44044</v>
      </c>
      <c r="B1479">
        <v>44044</v>
      </c>
      <c r="C1479" t="s">
        <v>843</v>
      </c>
      <c r="D1479" s="24">
        <f>VLOOKUP(Pag_Inicio_Corr_mas_casos[[#This Row],[Corregimiento]],Hoja3!$A$2:$D$676,4,0)</f>
        <v>40503</v>
      </c>
      <c r="E1479">
        <v>13</v>
      </c>
    </row>
    <row r="1480" spans="1:5" x14ac:dyDescent="0.25">
      <c r="A1480" s="22">
        <v>44044</v>
      </c>
      <c r="B1480">
        <v>44044</v>
      </c>
      <c r="C1480" t="s">
        <v>787</v>
      </c>
      <c r="D1480" s="24">
        <f>VLOOKUP(Pag_Inicio_Corr_mas_casos[[#This Row],[Corregimiento]],Hoja3!$A$2:$D$676,4,0)</f>
        <v>130107</v>
      </c>
      <c r="E1480">
        <v>26</v>
      </c>
    </row>
    <row r="1481" spans="1:5" x14ac:dyDescent="0.25">
      <c r="A1481" s="22">
        <v>44044</v>
      </c>
      <c r="B1481">
        <v>44044</v>
      </c>
      <c r="C1481" t="s">
        <v>804</v>
      </c>
      <c r="D1481" s="24">
        <f>VLOOKUP(Pag_Inicio_Corr_mas_casos[[#This Row],[Corregimiento]],Hoja3!$A$2:$D$676,4,0)</f>
        <v>80815</v>
      </c>
      <c r="E1481">
        <v>22</v>
      </c>
    </row>
    <row r="1482" spans="1:5" x14ac:dyDescent="0.25">
      <c r="A1482" s="22">
        <v>44044</v>
      </c>
      <c r="B1482">
        <v>44044</v>
      </c>
      <c r="C1482" t="s">
        <v>820</v>
      </c>
      <c r="D1482" s="24">
        <f>VLOOKUP(Pag_Inicio_Corr_mas_casos[[#This Row],[Corregimiento]],Hoja3!$A$2:$D$676,4,0)</f>
        <v>30104</v>
      </c>
      <c r="E1482">
        <v>17</v>
      </c>
    </row>
    <row r="1483" spans="1:5" x14ac:dyDescent="0.25">
      <c r="A1483" s="22">
        <v>44044</v>
      </c>
      <c r="B1483">
        <v>44044</v>
      </c>
      <c r="C1483" t="s">
        <v>801</v>
      </c>
      <c r="D1483" s="24">
        <f>VLOOKUP(Pag_Inicio_Corr_mas_casos[[#This Row],[Corregimiento]],Hoja3!$A$2:$D$676,4,0)</f>
        <v>80501</v>
      </c>
      <c r="E1483">
        <v>18</v>
      </c>
    </row>
    <row r="1484" spans="1:5" x14ac:dyDescent="0.25">
      <c r="A1484" s="22">
        <v>44044</v>
      </c>
      <c r="B1484">
        <v>44044</v>
      </c>
      <c r="C1484" t="s">
        <v>795</v>
      </c>
      <c r="D1484" s="24">
        <f>VLOOKUP(Pag_Inicio_Corr_mas_casos[[#This Row],[Corregimiento]],Hoja3!$A$2:$D$676,4,0)</f>
        <v>30107</v>
      </c>
      <c r="E1484">
        <v>27</v>
      </c>
    </row>
    <row r="1485" spans="1:5" x14ac:dyDescent="0.25">
      <c r="A1485" s="22">
        <v>44044</v>
      </c>
      <c r="B1485">
        <v>44044</v>
      </c>
      <c r="C1485" t="s">
        <v>791</v>
      </c>
      <c r="D1485" s="24">
        <f>VLOOKUP(Pag_Inicio_Corr_mas_casos[[#This Row],[Corregimiento]],Hoja3!$A$2:$D$676,4,0)</f>
        <v>40601</v>
      </c>
      <c r="E1485">
        <v>23</v>
      </c>
    </row>
    <row r="1486" spans="1:5" x14ac:dyDescent="0.25">
      <c r="A1486" s="22">
        <v>44044</v>
      </c>
      <c r="B1486">
        <v>44044</v>
      </c>
      <c r="C1486" t="s">
        <v>809</v>
      </c>
      <c r="D1486" s="24">
        <f>VLOOKUP(Pag_Inicio_Corr_mas_casos[[#This Row],[Corregimiento]],Hoja3!$A$2:$D$676,4,0)</f>
        <v>80826</v>
      </c>
      <c r="E1486">
        <v>11</v>
      </c>
    </row>
    <row r="1487" spans="1:5" x14ac:dyDescent="0.25">
      <c r="A1487" s="22">
        <v>44044</v>
      </c>
      <c r="B1487">
        <v>44044</v>
      </c>
      <c r="C1487" t="s">
        <v>784</v>
      </c>
      <c r="D1487" s="24">
        <f>VLOOKUP(Pag_Inicio_Corr_mas_casos[[#This Row],[Corregimiento]],Hoja3!$A$2:$D$676,4,0)</f>
        <v>80823</v>
      </c>
      <c r="E1487">
        <v>18</v>
      </c>
    </row>
    <row r="1488" spans="1:5" x14ac:dyDescent="0.25">
      <c r="A1488" s="22">
        <v>44044</v>
      </c>
      <c r="B1488">
        <v>44044</v>
      </c>
      <c r="C1488" t="s">
        <v>808</v>
      </c>
      <c r="D1488" s="24">
        <f>VLOOKUP(Pag_Inicio_Corr_mas_casos[[#This Row],[Corregimiento]],Hoja3!$A$2:$D$676,4,0)</f>
        <v>130708</v>
      </c>
      <c r="E1488">
        <v>17</v>
      </c>
    </row>
    <row r="1489" spans="1:5" x14ac:dyDescent="0.25">
      <c r="A1489" s="22">
        <v>44044</v>
      </c>
      <c r="B1489">
        <v>44044</v>
      </c>
      <c r="C1489" t="s">
        <v>789</v>
      </c>
      <c r="D1489" s="24">
        <f>VLOOKUP(Pag_Inicio_Corr_mas_casos[[#This Row],[Corregimiento]],Hoja3!$A$2:$D$676,4,0)</f>
        <v>80812</v>
      </c>
      <c r="E1489">
        <v>27</v>
      </c>
    </row>
    <row r="1490" spans="1:5" x14ac:dyDescent="0.25">
      <c r="A1490" s="22">
        <v>44044</v>
      </c>
      <c r="B1490">
        <v>44044</v>
      </c>
      <c r="C1490" t="s">
        <v>781</v>
      </c>
      <c r="D1490" s="24">
        <f>VLOOKUP(Pag_Inicio_Corr_mas_casos[[#This Row],[Corregimiento]],Hoja3!$A$2:$D$676,4,0)</f>
        <v>80816</v>
      </c>
      <c r="E1490">
        <v>14</v>
      </c>
    </row>
    <row r="1491" spans="1:5" x14ac:dyDescent="0.25">
      <c r="A1491" s="22">
        <v>44044</v>
      </c>
      <c r="B1491">
        <v>44044</v>
      </c>
      <c r="C1491" t="s">
        <v>803</v>
      </c>
      <c r="D1491" s="24">
        <f>VLOOKUP(Pag_Inicio_Corr_mas_casos[[#This Row],[Corregimiento]],Hoja3!$A$2:$D$676,4,0)</f>
        <v>80820</v>
      </c>
      <c r="E1491">
        <v>34</v>
      </c>
    </row>
    <row r="1492" spans="1:5" x14ac:dyDescent="0.25">
      <c r="A1492" s="22">
        <v>44044</v>
      </c>
      <c r="B1492">
        <v>44044</v>
      </c>
      <c r="C1492" t="s">
        <v>780</v>
      </c>
      <c r="D1492" s="24">
        <f>VLOOKUP(Pag_Inicio_Corr_mas_casos[[#This Row],[Corregimiento]],Hoja3!$A$2:$D$676,4,0)</f>
        <v>81008</v>
      </c>
      <c r="E1492">
        <v>11</v>
      </c>
    </row>
    <row r="1493" spans="1:5" x14ac:dyDescent="0.25">
      <c r="A1493" s="22">
        <v>44044</v>
      </c>
      <c r="B1493">
        <v>44044</v>
      </c>
      <c r="C1493" t="s">
        <v>782</v>
      </c>
      <c r="D1493" s="24">
        <f>VLOOKUP(Pag_Inicio_Corr_mas_casos[[#This Row],[Corregimiento]],Hoja3!$A$2:$D$676,4,0)</f>
        <v>80817</v>
      </c>
      <c r="E1493">
        <v>24</v>
      </c>
    </row>
    <row r="1494" spans="1:5" x14ac:dyDescent="0.25">
      <c r="A1494" s="22">
        <v>44044</v>
      </c>
      <c r="B1494">
        <v>44044</v>
      </c>
      <c r="C1494" t="s">
        <v>799</v>
      </c>
      <c r="D1494" s="24">
        <f>VLOOKUP(Pag_Inicio_Corr_mas_casos[[#This Row],[Corregimiento]],Hoja3!$A$2:$D$676,4,0)</f>
        <v>80813</v>
      </c>
      <c r="E1494">
        <v>34</v>
      </c>
    </row>
    <row r="1495" spans="1:5" x14ac:dyDescent="0.25">
      <c r="A1495" s="22">
        <v>44044</v>
      </c>
      <c r="B1495">
        <v>44044</v>
      </c>
      <c r="C1495" t="s">
        <v>836</v>
      </c>
      <c r="D1495" s="24">
        <f>VLOOKUP(Pag_Inicio_Corr_mas_casos[[#This Row],[Corregimiento]],Hoja3!$A$2:$D$676,4,0)</f>
        <v>130716</v>
      </c>
      <c r="E1495">
        <v>11</v>
      </c>
    </row>
    <row r="1496" spans="1:5" x14ac:dyDescent="0.25">
      <c r="A1496" s="22">
        <v>44044</v>
      </c>
      <c r="B1496">
        <v>44044</v>
      </c>
      <c r="C1496" t="s">
        <v>806</v>
      </c>
      <c r="D1496" s="24">
        <f>VLOOKUP(Pag_Inicio_Corr_mas_casos[[#This Row],[Corregimiento]],Hoja3!$A$2:$D$676,4,0)</f>
        <v>80811</v>
      </c>
      <c r="E1496">
        <v>12</v>
      </c>
    </row>
    <row r="1497" spans="1:5" x14ac:dyDescent="0.25">
      <c r="A1497" s="22">
        <v>44044</v>
      </c>
      <c r="B1497">
        <v>44044</v>
      </c>
      <c r="C1497" t="s">
        <v>819</v>
      </c>
      <c r="D1497" s="24">
        <f>VLOOKUP(Pag_Inicio_Corr_mas_casos[[#This Row],[Corregimiento]],Hoja3!$A$2:$D$676,4,0)</f>
        <v>81009</v>
      </c>
      <c r="E1497">
        <v>18</v>
      </c>
    </row>
    <row r="1498" spans="1:5" x14ac:dyDescent="0.25">
      <c r="A1498" s="22">
        <v>44044</v>
      </c>
      <c r="B1498">
        <v>44044</v>
      </c>
      <c r="C1498" t="s">
        <v>814</v>
      </c>
      <c r="D1498" s="24">
        <f>VLOOKUP(Pag_Inicio_Corr_mas_casos[[#This Row],[Corregimiento]],Hoja3!$A$2:$D$676,4,0)</f>
        <v>80809</v>
      </c>
      <c r="E1498">
        <v>18</v>
      </c>
    </row>
    <row r="1499" spans="1:5" x14ac:dyDescent="0.25">
      <c r="A1499" s="22">
        <v>44044</v>
      </c>
      <c r="B1499">
        <v>44044</v>
      </c>
      <c r="C1499" t="s">
        <v>786</v>
      </c>
      <c r="D1499" s="24">
        <f>VLOOKUP(Pag_Inicio_Corr_mas_casos[[#This Row],[Corregimiento]],Hoja3!$A$2:$D$676,4,0)</f>
        <v>80819</v>
      </c>
      <c r="E1499">
        <v>64</v>
      </c>
    </row>
    <row r="1500" spans="1:5" x14ac:dyDescent="0.25">
      <c r="A1500" s="22">
        <v>44044</v>
      </c>
      <c r="B1500">
        <v>44044</v>
      </c>
      <c r="C1500" t="s">
        <v>812</v>
      </c>
      <c r="D1500" s="24">
        <f>VLOOKUP(Pag_Inicio_Corr_mas_casos[[#This Row],[Corregimiento]],Hoja3!$A$2:$D$676,4,0)</f>
        <v>130105</v>
      </c>
      <c r="E1500">
        <v>19</v>
      </c>
    </row>
    <row r="1501" spans="1:5" x14ac:dyDescent="0.25">
      <c r="A1501" s="22">
        <v>44044</v>
      </c>
      <c r="B1501">
        <v>44044</v>
      </c>
      <c r="C1501" t="s">
        <v>775</v>
      </c>
      <c r="D1501" s="24">
        <f>VLOOKUP(Pag_Inicio_Corr_mas_casos[[#This Row],[Corregimiento]],Hoja3!$A$2:$D$676,4,0)</f>
        <v>130106</v>
      </c>
      <c r="E1501">
        <v>34</v>
      </c>
    </row>
    <row r="1502" spans="1:5" x14ac:dyDescent="0.25">
      <c r="A1502" s="22">
        <v>44045</v>
      </c>
      <c r="B1502">
        <v>44045</v>
      </c>
      <c r="C1502" t="s">
        <v>778</v>
      </c>
      <c r="D1502" s="24">
        <f>VLOOKUP(Pag_Inicio_Corr_mas_casos[[#This Row],[Corregimiento]],Hoja3!$A$2:$D$676,4,0)</f>
        <v>80821</v>
      </c>
      <c r="E1502">
        <v>41</v>
      </c>
    </row>
    <row r="1503" spans="1:5" x14ac:dyDescent="0.25">
      <c r="A1503" s="22">
        <v>44045</v>
      </c>
      <c r="B1503">
        <v>44045</v>
      </c>
      <c r="C1503" t="s">
        <v>783</v>
      </c>
      <c r="D1503" s="24">
        <f>VLOOKUP(Pag_Inicio_Corr_mas_casos[[#This Row],[Corregimiento]],Hoja3!$A$2:$D$676,4,0)</f>
        <v>80822</v>
      </c>
      <c r="E1503">
        <v>23</v>
      </c>
    </row>
    <row r="1504" spans="1:5" x14ac:dyDescent="0.25">
      <c r="A1504" s="22">
        <v>44045</v>
      </c>
      <c r="B1504">
        <v>44045</v>
      </c>
      <c r="C1504" t="s">
        <v>773</v>
      </c>
      <c r="D1504" s="24">
        <f>VLOOKUP(Pag_Inicio_Corr_mas_casos[[#This Row],[Corregimiento]],Hoja3!$A$2:$D$676,4,0)</f>
        <v>130101</v>
      </c>
      <c r="E1504">
        <v>17</v>
      </c>
    </row>
    <row r="1505" spans="1:5" x14ac:dyDescent="0.25">
      <c r="A1505" s="22">
        <v>44045</v>
      </c>
      <c r="B1505">
        <v>44045</v>
      </c>
      <c r="C1505" t="s">
        <v>790</v>
      </c>
      <c r="D1505" s="24">
        <f>VLOOKUP(Pag_Inicio_Corr_mas_casos[[#This Row],[Corregimiento]],Hoja3!$A$2:$D$676,4,0)</f>
        <v>130702</v>
      </c>
      <c r="E1505">
        <v>13</v>
      </c>
    </row>
    <row r="1506" spans="1:5" x14ac:dyDescent="0.25">
      <c r="A1506" s="22">
        <v>44045</v>
      </c>
      <c r="B1506">
        <v>44045</v>
      </c>
      <c r="C1506" t="s">
        <v>779</v>
      </c>
      <c r="D1506" s="24">
        <f>VLOOKUP(Pag_Inicio_Corr_mas_casos[[#This Row],[Corregimiento]],Hoja3!$A$2:$D$676,4,0)</f>
        <v>81007</v>
      </c>
      <c r="E1506">
        <v>30</v>
      </c>
    </row>
    <row r="1507" spans="1:5" x14ac:dyDescent="0.25">
      <c r="A1507" s="22">
        <v>44045</v>
      </c>
      <c r="B1507">
        <v>44045</v>
      </c>
      <c r="C1507" t="s">
        <v>774</v>
      </c>
      <c r="D1507" s="24">
        <f>VLOOKUP(Pag_Inicio_Corr_mas_casos[[#This Row],[Corregimiento]],Hoja3!$A$2:$D$676,4,0)</f>
        <v>81002</v>
      </c>
      <c r="E1507">
        <v>18</v>
      </c>
    </row>
    <row r="1508" spans="1:5" x14ac:dyDescent="0.25">
      <c r="A1508" s="22">
        <v>44045</v>
      </c>
      <c r="B1508">
        <v>44045</v>
      </c>
      <c r="C1508" t="s">
        <v>792</v>
      </c>
      <c r="D1508" s="24">
        <f>VLOOKUP(Pag_Inicio_Corr_mas_casos[[#This Row],[Corregimiento]],Hoja3!$A$2:$D$676,4,0)</f>
        <v>80806</v>
      </c>
      <c r="E1508">
        <v>15</v>
      </c>
    </row>
    <row r="1509" spans="1:5" x14ac:dyDescent="0.25">
      <c r="A1509" s="22">
        <v>44045</v>
      </c>
      <c r="B1509">
        <v>44045</v>
      </c>
      <c r="C1509" t="s">
        <v>787</v>
      </c>
      <c r="D1509" s="24">
        <f>VLOOKUP(Pag_Inicio_Corr_mas_casos[[#This Row],[Corregimiento]],Hoja3!$A$2:$D$676,4,0)</f>
        <v>130107</v>
      </c>
      <c r="E1509">
        <v>12</v>
      </c>
    </row>
    <row r="1510" spans="1:5" x14ac:dyDescent="0.25">
      <c r="A1510" s="22">
        <v>44045</v>
      </c>
      <c r="B1510">
        <v>44045</v>
      </c>
      <c r="C1510" t="s">
        <v>804</v>
      </c>
      <c r="D1510" s="24">
        <f>VLOOKUP(Pag_Inicio_Corr_mas_casos[[#This Row],[Corregimiento]],Hoja3!$A$2:$D$676,4,0)</f>
        <v>80815</v>
      </c>
      <c r="E1510">
        <v>26</v>
      </c>
    </row>
    <row r="1511" spans="1:5" x14ac:dyDescent="0.25">
      <c r="A1511" s="22">
        <v>44045</v>
      </c>
      <c r="B1511">
        <v>44045</v>
      </c>
      <c r="C1511" t="s">
        <v>875</v>
      </c>
      <c r="D1511" s="24">
        <f>VLOOKUP(Pag_Inicio_Corr_mas_casos[[#This Row],[Corregimiento]],Hoja3!$A$2:$D$676,4,0)</f>
        <v>90301</v>
      </c>
      <c r="E1511">
        <v>15</v>
      </c>
    </row>
    <row r="1512" spans="1:5" x14ac:dyDescent="0.25">
      <c r="A1512" s="22">
        <v>44045</v>
      </c>
      <c r="B1512">
        <v>44045</v>
      </c>
      <c r="C1512" t="s">
        <v>820</v>
      </c>
      <c r="D1512" s="24">
        <f>VLOOKUP(Pag_Inicio_Corr_mas_casos[[#This Row],[Corregimiento]],Hoja3!$A$2:$D$676,4,0)</f>
        <v>30104</v>
      </c>
      <c r="E1512">
        <v>24</v>
      </c>
    </row>
    <row r="1513" spans="1:5" x14ac:dyDescent="0.25">
      <c r="A1513" s="22">
        <v>44045</v>
      </c>
      <c r="B1513">
        <v>44045</v>
      </c>
      <c r="C1513" t="s">
        <v>793</v>
      </c>
      <c r="D1513" s="24">
        <f>VLOOKUP(Pag_Inicio_Corr_mas_casos[[#This Row],[Corregimiento]],Hoja3!$A$2:$D$676,4,0)</f>
        <v>130108</v>
      </c>
      <c r="E1513">
        <v>12</v>
      </c>
    </row>
    <row r="1514" spans="1:5" x14ac:dyDescent="0.25">
      <c r="A1514" s="22">
        <v>44045</v>
      </c>
      <c r="B1514">
        <v>44045</v>
      </c>
      <c r="C1514" t="s">
        <v>795</v>
      </c>
      <c r="D1514" s="24">
        <f>VLOOKUP(Pag_Inicio_Corr_mas_casos[[#This Row],[Corregimiento]],Hoja3!$A$2:$D$676,4,0)</f>
        <v>30107</v>
      </c>
      <c r="E1514">
        <v>14</v>
      </c>
    </row>
    <row r="1515" spans="1:5" x14ac:dyDescent="0.25">
      <c r="A1515" s="22">
        <v>44045</v>
      </c>
      <c r="B1515">
        <v>44045</v>
      </c>
      <c r="C1515" t="s">
        <v>791</v>
      </c>
      <c r="D1515" s="24">
        <f>VLOOKUP(Pag_Inicio_Corr_mas_casos[[#This Row],[Corregimiento]],Hoja3!$A$2:$D$676,4,0)</f>
        <v>40601</v>
      </c>
      <c r="E1515">
        <v>19</v>
      </c>
    </row>
    <row r="1516" spans="1:5" x14ac:dyDescent="0.25">
      <c r="A1516" s="22">
        <v>44045</v>
      </c>
      <c r="B1516">
        <v>44045</v>
      </c>
      <c r="C1516" t="s">
        <v>809</v>
      </c>
      <c r="D1516" s="24">
        <f>VLOOKUP(Pag_Inicio_Corr_mas_casos[[#This Row],[Corregimiento]],Hoja3!$A$2:$D$676,4,0)</f>
        <v>80826</v>
      </c>
      <c r="E1516">
        <v>12</v>
      </c>
    </row>
    <row r="1517" spans="1:5" x14ac:dyDescent="0.25">
      <c r="A1517" s="22">
        <v>44045</v>
      </c>
      <c r="B1517">
        <v>44045</v>
      </c>
      <c r="C1517" t="s">
        <v>784</v>
      </c>
      <c r="D1517" s="24">
        <f>VLOOKUP(Pag_Inicio_Corr_mas_casos[[#This Row],[Corregimiento]],Hoja3!$A$2:$D$676,4,0)</f>
        <v>80823</v>
      </c>
      <c r="E1517">
        <v>28</v>
      </c>
    </row>
    <row r="1518" spans="1:5" x14ac:dyDescent="0.25">
      <c r="A1518" s="22">
        <v>44045</v>
      </c>
      <c r="B1518">
        <v>44045</v>
      </c>
      <c r="C1518" t="s">
        <v>777</v>
      </c>
      <c r="D1518" s="24">
        <f>VLOOKUP(Pag_Inicio_Corr_mas_casos[[#This Row],[Corregimiento]],Hoja3!$A$2:$D$676,4,0)</f>
        <v>130102</v>
      </c>
      <c r="E1518">
        <v>19</v>
      </c>
    </row>
    <row r="1519" spans="1:5" x14ac:dyDescent="0.25">
      <c r="A1519" s="22">
        <v>44045</v>
      </c>
      <c r="B1519">
        <v>44045</v>
      </c>
      <c r="C1519" t="s">
        <v>789</v>
      </c>
      <c r="D1519" s="24">
        <f>VLOOKUP(Pag_Inicio_Corr_mas_casos[[#This Row],[Corregimiento]],Hoja3!$A$2:$D$676,4,0)</f>
        <v>80812</v>
      </c>
      <c r="E1519">
        <v>25</v>
      </c>
    </row>
    <row r="1520" spans="1:5" x14ac:dyDescent="0.25">
      <c r="A1520" s="22">
        <v>44045</v>
      </c>
      <c r="B1520">
        <v>44045</v>
      </c>
      <c r="C1520" t="s">
        <v>850</v>
      </c>
      <c r="D1520" s="24">
        <f>VLOOKUP(Pag_Inicio_Corr_mas_casos[[#This Row],[Corregimiento]],Hoja3!$A$2:$D$676,4,0)</f>
        <v>120701</v>
      </c>
      <c r="E1520">
        <v>11</v>
      </c>
    </row>
    <row r="1521" spans="1:6" x14ac:dyDescent="0.25">
      <c r="A1521" s="22">
        <v>44045</v>
      </c>
      <c r="B1521">
        <v>44045</v>
      </c>
      <c r="C1521" t="s">
        <v>822</v>
      </c>
      <c r="D1521" s="24">
        <f>VLOOKUP(Pag_Inicio_Corr_mas_casos[[#This Row],[Corregimiento]],Hoja3!$A$2:$D$676,4,0)</f>
        <v>80804</v>
      </c>
      <c r="E1521">
        <v>12</v>
      </c>
    </row>
    <row r="1522" spans="1:6" x14ac:dyDescent="0.25">
      <c r="A1522" s="22">
        <v>44045</v>
      </c>
      <c r="B1522">
        <v>44045</v>
      </c>
      <c r="C1522" t="s">
        <v>781</v>
      </c>
      <c r="D1522" s="24">
        <f>VLOOKUP(Pag_Inicio_Corr_mas_casos[[#This Row],[Corregimiento]],Hoja3!$A$2:$D$676,4,0)</f>
        <v>80816</v>
      </c>
      <c r="E1522">
        <v>19</v>
      </c>
    </row>
    <row r="1523" spans="1:6" x14ac:dyDescent="0.25">
      <c r="A1523" s="22">
        <v>44045</v>
      </c>
      <c r="B1523">
        <v>44045</v>
      </c>
      <c r="C1523" t="s">
        <v>803</v>
      </c>
      <c r="D1523" s="24">
        <f>VLOOKUP(Pag_Inicio_Corr_mas_casos[[#This Row],[Corregimiento]],Hoja3!$A$2:$D$676,4,0)</f>
        <v>80820</v>
      </c>
      <c r="E1523">
        <v>25</v>
      </c>
    </row>
    <row r="1524" spans="1:6" x14ac:dyDescent="0.25">
      <c r="A1524" s="22">
        <v>44045</v>
      </c>
      <c r="B1524">
        <v>44045</v>
      </c>
      <c r="C1524" t="s">
        <v>848</v>
      </c>
      <c r="D1524" s="24">
        <f>VLOOKUP(Pag_Inicio_Corr_mas_casos[[#This Row],[Corregimiento]],Hoja3!$A$2:$D$676,4,0)</f>
        <v>81004</v>
      </c>
      <c r="E1524">
        <v>12</v>
      </c>
    </row>
    <row r="1525" spans="1:6" x14ac:dyDescent="0.25">
      <c r="A1525" s="22">
        <v>44045</v>
      </c>
      <c r="B1525">
        <v>44045</v>
      </c>
      <c r="C1525" t="s">
        <v>780</v>
      </c>
      <c r="D1525" s="24">
        <f>VLOOKUP(Pag_Inicio_Corr_mas_casos[[#This Row],[Corregimiento]],Hoja3!$A$2:$D$676,4,0)</f>
        <v>81008</v>
      </c>
      <c r="E1525">
        <v>16</v>
      </c>
    </row>
    <row r="1526" spans="1:6" x14ac:dyDescent="0.25">
      <c r="A1526" s="22">
        <v>44045</v>
      </c>
      <c r="B1526">
        <v>44045</v>
      </c>
      <c r="C1526" t="s">
        <v>782</v>
      </c>
      <c r="D1526" s="24">
        <f>VLOOKUP(Pag_Inicio_Corr_mas_casos[[#This Row],[Corregimiento]],Hoja3!$A$2:$D$676,4,0)</f>
        <v>80817</v>
      </c>
      <c r="E1526">
        <v>33</v>
      </c>
    </row>
    <row r="1527" spans="1:6" x14ac:dyDescent="0.25">
      <c r="A1527" s="22">
        <v>44045</v>
      </c>
      <c r="B1527">
        <v>44045</v>
      </c>
      <c r="C1527" t="s">
        <v>794</v>
      </c>
      <c r="D1527" s="24">
        <f>VLOOKUP(Pag_Inicio_Corr_mas_casos[[#This Row],[Corregimiento]],Hoja3!$A$2:$D$676,4,0)</f>
        <v>80810</v>
      </c>
      <c r="E1527">
        <v>12</v>
      </c>
    </row>
    <row r="1528" spans="1:6" x14ac:dyDescent="0.25">
      <c r="A1528" s="22">
        <v>44045</v>
      </c>
      <c r="B1528">
        <v>44045</v>
      </c>
      <c r="C1528" t="s">
        <v>799</v>
      </c>
      <c r="D1528" s="24">
        <f>VLOOKUP(Pag_Inicio_Corr_mas_casos[[#This Row],[Corregimiento]],Hoja3!$A$2:$D$676,4,0)</f>
        <v>80813</v>
      </c>
      <c r="E1528">
        <v>14</v>
      </c>
    </row>
    <row r="1529" spans="1:6" x14ac:dyDescent="0.25">
      <c r="A1529" s="22">
        <v>44045</v>
      </c>
      <c r="B1529">
        <v>44045</v>
      </c>
      <c r="C1529" t="s">
        <v>884</v>
      </c>
      <c r="D1529" s="24">
        <f>VLOOKUP(Pag_Inicio_Corr_mas_casos[[#This Row],[Corregimiento]],Hoja3!$A$2:$D$676,4,0)</f>
        <v>30401</v>
      </c>
      <c r="E1529">
        <v>17</v>
      </c>
    </row>
    <row r="1530" spans="1:6" x14ac:dyDescent="0.25">
      <c r="A1530" s="22">
        <v>44045</v>
      </c>
      <c r="B1530">
        <v>44045</v>
      </c>
      <c r="C1530" t="s">
        <v>819</v>
      </c>
      <c r="D1530" s="24">
        <f>VLOOKUP(Pag_Inicio_Corr_mas_casos[[#This Row],[Corregimiento]],Hoja3!$A$2:$D$676,4,0)</f>
        <v>81009</v>
      </c>
      <c r="E1530">
        <v>11</v>
      </c>
    </row>
    <row r="1531" spans="1:6" x14ac:dyDescent="0.25">
      <c r="A1531" s="22">
        <v>44045</v>
      </c>
      <c r="B1531">
        <v>44045</v>
      </c>
      <c r="C1531" t="s">
        <v>827</v>
      </c>
      <c r="D1531" s="24">
        <f>VLOOKUP(Pag_Inicio_Corr_mas_casos[[#This Row],[Corregimiento]],Hoja3!$A$2:$D$676,4,0)</f>
        <v>30111</v>
      </c>
      <c r="E1531">
        <v>22</v>
      </c>
    </row>
    <row r="1532" spans="1:6" x14ac:dyDescent="0.25">
      <c r="A1532" s="22">
        <v>44045</v>
      </c>
      <c r="B1532">
        <v>44045</v>
      </c>
      <c r="C1532" t="s">
        <v>811</v>
      </c>
      <c r="D1532" s="24">
        <f>VLOOKUP(Pag_Inicio_Corr_mas_casos[[#This Row],[Corregimiento]],Hoja3!$A$2:$D$676,4,0)</f>
        <v>80803</v>
      </c>
      <c r="E1532">
        <v>12</v>
      </c>
    </row>
    <row r="1533" spans="1:6" x14ac:dyDescent="0.25">
      <c r="A1533" s="22">
        <v>44045</v>
      </c>
      <c r="B1533">
        <v>44045</v>
      </c>
      <c r="C1533" t="s">
        <v>786</v>
      </c>
      <c r="D1533" s="24">
        <f>VLOOKUP(Pag_Inicio_Corr_mas_casos[[#This Row],[Corregimiento]],Hoja3!$A$2:$D$676,4,0)</f>
        <v>80819</v>
      </c>
      <c r="E1533">
        <v>41</v>
      </c>
    </row>
    <row r="1534" spans="1:6" x14ac:dyDescent="0.25">
      <c r="A1534" s="22">
        <v>44045</v>
      </c>
      <c r="B1534">
        <v>44045</v>
      </c>
      <c r="C1534" t="s">
        <v>812</v>
      </c>
      <c r="D1534" s="24">
        <f>VLOOKUP(Pag_Inicio_Corr_mas_casos[[#This Row],[Corregimiento]],Hoja3!$A$2:$D$676,4,0)</f>
        <v>130105</v>
      </c>
      <c r="E1534">
        <v>15</v>
      </c>
    </row>
    <row r="1535" spans="1:6" x14ac:dyDescent="0.25">
      <c r="A1535" s="22">
        <v>44045</v>
      </c>
      <c r="B1535">
        <v>44045</v>
      </c>
      <c r="C1535" t="s">
        <v>775</v>
      </c>
      <c r="D1535" s="24">
        <f>VLOOKUP(Pag_Inicio_Corr_mas_casos[[#This Row],[Corregimiento]],Hoja3!$A$2:$D$676,4,0)</f>
        <v>130106</v>
      </c>
      <c r="E1535">
        <v>36</v>
      </c>
    </row>
    <row r="1536" spans="1:6" x14ac:dyDescent="0.25">
      <c r="A1536" s="71">
        <v>44046</v>
      </c>
      <c r="B1536" s="72">
        <v>44046</v>
      </c>
      <c r="C1536" s="72" t="s">
        <v>778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 x14ac:dyDescent="0.25">
      <c r="A1537" s="71">
        <v>44046</v>
      </c>
      <c r="B1537" s="72">
        <v>44046</v>
      </c>
      <c r="C1537" s="72" t="s">
        <v>783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 x14ac:dyDescent="0.25">
      <c r="A1538" s="71">
        <v>44046</v>
      </c>
      <c r="B1538" s="72">
        <v>44046</v>
      </c>
      <c r="C1538" s="72" t="s">
        <v>773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 x14ac:dyDescent="0.25">
      <c r="A1539" s="71">
        <v>44046</v>
      </c>
      <c r="B1539" s="72">
        <v>44046</v>
      </c>
      <c r="C1539" s="72" t="s">
        <v>790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 x14ac:dyDescent="0.25">
      <c r="A1540" s="71">
        <v>44046</v>
      </c>
      <c r="B1540" s="72">
        <v>44046</v>
      </c>
      <c r="C1540" s="72" t="s">
        <v>779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 x14ac:dyDescent="0.25">
      <c r="A1541" s="71">
        <v>44046</v>
      </c>
      <c r="B1541" s="72">
        <v>44046</v>
      </c>
      <c r="C1541" s="72" t="s">
        <v>774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 x14ac:dyDescent="0.25">
      <c r="A1542" s="71">
        <v>44046</v>
      </c>
      <c r="B1542" s="72">
        <v>44046</v>
      </c>
      <c r="C1542" s="72" t="s">
        <v>787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 x14ac:dyDescent="0.25">
      <c r="A1543" s="71">
        <v>44046</v>
      </c>
      <c r="B1543" s="72">
        <v>44046</v>
      </c>
      <c r="C1543" s="72" t="s">
        <v>804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 x14ac:dyDescent="0.25">
      <c r="A1544" s="71">
        <v>44046</v>
      </c>
      <c r="B1544" s="72">
        <v>44046</v>
      </c>
      <c r="C1544" s="72" t="s">
        <v>801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 x14ac:dyDescent="0.25">
      <c r="A1545" s="71">
        <v>44046</v>
      </c>
      <c r="B1545" s="72">
        <v>44046</v>
      </c>
      <c r="C1545" s="72" t="s">
        <v>795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 x14ac:dyDescent="0.25">
      <c r="A1546" s="71">
        <v>44046</v>
      </c>
      <c r="B1546" s="72">
        <v>44046</v>
      </c>
      <c r="C1546" s="72" t="s">
        <v>791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 x14ac:dyDescent="0.25">
      <c r="A1547" s="71">
        <v>44046</v>
      </c>
      <c r="B1547" s="72">
        <v>44046</v>
      </c>
      <c r="C1547" s="72" t="s">
        <v>784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 x14ac:dyDescent="0.25">
      <c r="A1548" s="71">
        <v>44046</v>
      </c>
      <c r="B1548" s="72">
        <v>44046</v>
      </c>
      <c r="C1548" s="72" t="s">
        <v>808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 x14ac:dyDescent="0.25">
      <c r="A1549" s="71">
        <v>44046</v>
      </c>
      <c r="B1549" s="72">
        <v>44046</v>
      </c>
      <c r="C1549" s="72" t="s">
        <v>818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 x14ac:dyDescent="0.25">
      <c r="A1550" s="71">
        <v>44046</v>
      </c>
      <c r="B1550" s="72">
        <v>44046</v>
      </c>
      <c r="C1550" s="72" t="s">
        <v>777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 x14ac:dyDescent="0.25">
      <c r="A1551" s="71">
        <v>44046</v>
      </c>
      <c r="B1551" s="72">
        <v>44046</v>
      </c>
      <c r="C1551" s="72" t="s">
        <v>789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 x14ac:dyDescent="0.25">
      <c r="A1552" s="71">
        <v>44046</v>
      </c>
      <c r="B1552" s="72">
        <v>44046</v>
      </c>
      <c r="C1552" s="72" t="s">
        <v>803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 x14ac:dyDescent="0.25">
      <c r="A1553" s="71">
        <v>44046</v>
      </c>
      <c r="B1553" s="72">
        <v>44046</v>
      </c>
      <c r="C1553" s="72" t="s">
        <v>780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 x14ac:dyDescent="0.25">
      <c r="A1554" s="71">
        <v>44046</v>
      </c>
      <c r="B1554" s="72">
        <v>44046</v>
      </c>
      <c r="C1554" s="72" t="s">
        <v>782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 x14ac:dyDescent="0.25">
      <c r="A1555" s="71">
        <v>44046</v>
      </c>
      <c r="B1555" s="72">
        <v>44046</v>
      </c>
      <c r="C1555" s="72" t="s">
        <v>794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 x14ac:dyDescent="0.25">
      <c r="A1556" s="71">
        <v>44046</v>
      </c>
      <c r="B1556" s="72">
        <v>44046</v>
      </c>
      <c r="C1556" s="72" t="s">
        <v>799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 x14ac:dyDescent="0.25">
      <c r="A1557" s="71">
        <v>44046</v>
      </c>
      <c r="B1557" s="72">
        <v>44046</v>
      </c>
      <c r="C1557" s="72" t="s">
        <v>817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 x14ac:dyDescent="0.25">
      <c r="A1558" s="71">
        <v>44046</v>
      </c>
      <c r="B1558" s="72">
        <v>44046</v>
      </c>
      <c r="C1558" s="72" t="s">
        <v>819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 x14ac:dyDescent="0.25">
      <c r="A1559" s="71">
        <v>44046</v>
      </c>
      <c r="B1559" s="72">
        <v>44046</v>
      </c>
      <c r="C1559" s="72" t="s">
        <v>885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 x14ac:dyDescent="0.25">
      <c r="A1560" s="71">
        <v>44046</v>
      </c>
      <c r="B1560" s="72">
        <v>44046</v>
      </c>
      <c r="C1560" s="72" t="s">
        <v>786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 x14ac:dyDescent="0.25">
      <c r="A1561" s="71">
        <v>44046</v>
      </c>
      <c r="B1561" s="72">
        <v>44046</v>
      </c>
      <c r="C1561" s="72" t="s">
        <v>835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 x14ac:dyDescent="0.25">
      <c r="A1562" s="71">
        <v>44046</v>
      </c>
      <c r="B1562" s="72">
        <v>44046</v>
      </c>
      <c r="C1562" s="72" t="s">
        <v>775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 x14ac:dyDescent="0.25">
      <c r="A1563" s="59">
        <v>44047</v>
      </c>
      <c r="B1563" s="60">
        <v>44047</v>
      </c>
      <c r="C1563" s="60" t="s">
        <v>778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 x14ac:dyDescent="0.25">
      <c r="A1564" s="59">
        <v>44047</v>
      </c>
      <c r="B1564" s="60">
        <v>44047</v>
      </c>
      <c r="C1564" s="60" t="s">
        <v>783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 x14ac:dyDescent="0.25">
      <c r="A1565" s="59">
        <v>44047</v>
      </c>
      <c r="B1565" s="60">
        <v>44047</v>
      </c>
      <c r="C1565" s="60" t="s">
        <v>845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 x14ac:dyDescent="0.25">
      <c r="A1566" s="59">
        <v>44047</v>
      </c>
      <c r="B1566" s="60">
        <v>44047</v>
      </c>
      <c r="C1566" s="60" t="s">
        <v>785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 x14ac:dyDescent="0.25">
      <c r="A1567" s="59">
        <v>44047</v>
      </c>
      <c r="B1567" s="60">
        <v>44047</v>
      </c>
      <c r="C1567" s="60" t="s">
        <v>773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 x14ac:dyDescent="0.25">
      <c r="A1568" s="59">
        <v>44047</v>
      </c>
      <c r="B1568" s="60">
        <v>44047</v>
      </c>
      <c r="C1568" s="60" t="s">
        <v>779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 x14ac:dyDescent="0.25">
      <c r="A1569" s="59">
        <v>44047</v>
      </c>
      <c r="B1569" s="60">
        <v>44047</v>
      </c>
      <c r="C1569" s="60" t="s">
        <v>774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 x14ac:dyDescent="0.25">
      <c r="A1570" s="59">
        <v>44047</v>
      </c>
      <c r="B1570" s="60">
        <v>44047</v>
      </c>
      <c r="C1570" s="60" t="s">
        <v>787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 x14ac:dyDescent="0.25">
      <c r="A1571" s="59">
        <v>44047</v>
      </c>
      <c r="B1571" s="60">
        <v>44047</v>
      </c>
      <c r="C1571" s="60" t="s">
        <v>804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 x14ac:dyDescent="0.25">
      <c r="A1572" s="59">
        <v>44047</v>
      </c>
      <c r="B1572" s="60">
        <v>44047</v>
      </c>
      <c r="C1572" s="60" t="s">
        <v>820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 x14ac:dyDescent="0.25">
      <c r="A1573" s="59">
        <v>44047</v>
      </c>
      <c r="B1573" s="60">
        <v>44047</v>
      </c>
      <c r="C1573" s="60" t="s">
        <v>795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 x14ac:dyDescent="0.25">
      <c r="A1574" s="59">
        <v>44047</v>
      </c>
      <c r="B1574" s="60">
        <v>44047</v>
      </c>
      <c r="C1574" s="60" t="s">
        <v>818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 x14ac:dyDescent="0.25">
      <c r="A1575" s="59">
        <v>44047</v>
      </c>
      <c r="B1575" s="60">
        <v>44047</v>
      </c>
      <c r="C1575" s="60" t="s">
        <v>777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 x14ac:dyDescent="0.25">
      <c r="A1576" s="59">
        <v>44047</v>
      </c>
      <c r="B1576" s="60">
        <v>44047</v>
      </c>
      <c r="C1576" s="60" t="s">
        <v>789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 x14ac:dyDescent="0.25">
      <c r="A1577" s="59">
        <v>44047</v>
      </c>
      <c r="B1577" s="60">
        <v>44047</v>
      </c>
      <c r="C1577" s="60" t="s">
        <v>781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 x14ac:dyDescent="0.25">
      <c r="A1578" s="59">
        <v>44047</v>
      </c>
      <c r="B1578" s="60">
        <v>44047</v>
      </c>
      <c r="C1578" s="60" t="s">
        <v>848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 x14ac:dyDescent="0.25">
      <c r="A1579" s="59">
        <v>44047</v>
      </c>
      <c r="B1579" s="60">
        <v>44047</v>
      </c>
      <c r="C1579" s="60" t="s">
        <v>780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 x14ac:dyDescent="0.25">
      <c r="A1580" s="59">
        <v>44047</v>
      </c>
      <c r="B1580" s="60">
        <v>44047</v>
      </c>
      <c r="C1580" s="60" t="s">
        <v>782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 x14ac:dyDescent="0.25">
      <c r="A1581" s="59">
        <v>44047</v>
      </c>
      <c r="B1581" s="60">
        <v>44047</v>
      </c>
      <c r="C1581" s="60" t="s">
        <v>794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 x14ac:dyDescent="0.25">
      <c r="A1582" s="59">
        <v>44047</v>
      </c>
      <c r="B1582" s="60">
        <v>44047</v>
      </c>
      <c r="C1582" s="60" t="s">
        <v>802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 x14ac:dyDescent="0.25">
      <c r="A1583" s="59">
        <v>44047</v>
      </c>
      <c r="B1583" s="60">
        <v>44047</v>
      </c>
      <c r="C1583" s="60" t="s">
        <v>886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 x14ac:dyDescent="0.25">
      <c r="A1584" s="59">
        <v>44047</v>
      </c>
      <c r="B1584" s="60">
        <v>44047</v>
      </c>
      <c r="C1584" s="60" t="s">
        <v>819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 x14ac:dyDescent="0.25">
      <c r="A1585" s="59">
        <v>44047</v>
      </c>
      <c r="B1585" s="60">
        <v>44047</v>
      </c>
      <c r="C1585" s="60" t="s">
        <v>814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 x14ac:dyDescent="0.25">
      <c r="A1586" s="59">
        <v>44047</v>
      </c>
      <c r="B1586" s="60">
        <v>44047</v>
      </c>
      <c r="C1586" s="60" t="s">
        <v>811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 x14ac:dyDescent="0.25">
      <c r="A1587" s="59">
        <v>44047</v>
      </c>
      <c r="B1587" s="60">
        <v>44047</v>
      </c>
      <c r="C1587" s="60" t="s">
        <v>829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 x14ac:dyDescent="0.25">
      <c r="A1588" s="59">
        <v>44047</v>
      </c>
      <c r="B1588" s="60">
        <v>44047</v>
      </c>
      <c r="C1588" s="60" t="s">
        <v>786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 x14ac:dyDescent="0.25">
      <c r="A1589" s="59">
        <v>44047</v>
      </c>
      <c r="B1589" s="60">
        <v>44047</v>
      </c>
      <c r="C1589" s="60" t="s">
        <v>775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 x14ac:dyDescent="0.25">
      <c r="A1590" s="74">
        <v>44048</v>
      </c>
      <c r="B1590" s="75">
        <v>44048</v>
      </c>
      <c r="C1590" s="75" t="s">
        <v>778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 x14ac:dyDescent="0.25">
      <c r="A1591" s="74">
        <v>44048</v>
      </c>
      <c r="B1591" s="75">
        <v>44048</v>
      </c>
      <c r="C1591" s="75" t="s">
        <v>783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 x14ac:dyDescent="0.25">
      <c r="A1592" s="74">
        <v>44048</v>
      </c>
      <c r="B1592" s="75">
        <v>44048</v>
      </c>
      <c r="C1592" s="75" t="s">
        <v>773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 x14ac:dyDescent="0.25">
      <c r="A1593" s="74">
        <v>44048</v>
      </c>
      <c r="B1593" s="75">
        <v>44048</v>
      </c>
      <c r="C1593" s="75" t="s">
        <v>821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 x14ac:dyDescent="0.25">
      <c r="A1594" s="74">
        <v>44048</v>
      </c>
      <c r="B1594" s="75">
        <v>44048</v>
      </c>
      <c r="C1594" s="75" t="s">
        <v>779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 x14ac:dyDescent="0.25">
      <c r="A1595" s="74">
        <v>44048</v>
      </c>
      <c r="B1595" s="75">
        <v>44048</v>
      </c>
      <c r="C1595" s="75" t="s">
        <v>774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 x14ac:dyDescent="0.25">
      <c r="A1596" s="74">
        <v>44048</v>
      </c>
      <c r="B1596" s="75">
        <v>44048</v>
      </c>
      <c r="C1596" s="75" t="s">
        <v>787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 x14ac:dyDescent="0.25">
      <c r="A1597" s="74">
        <v>44048</v>
      </c>
      <c r="B1597" s="75">
        <v>44048</v>
      </c>
      <c r="C1597" s="75" t="s">
        <v>804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 x14ac:dyDescent="0.25">
      <c r="A1598" s="74">
        <v>44048</v>
      </c>
      <c r="B1598" s="75">
        <v>44048</v>
      </c>
      <c r="C1598" s="75" t="s">
        <v>820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 x14ac:dyDescent="0.25">
      <c r="A1599" s="74">
        <v>44048</v>
      </c>
      <c r="B1599" s="75">
        <v>44048</v>
      </c>
      <c r="C1599" s="75" t="s">
        <v>801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 x14ac:dyDescent="0.25">
      <c r="A1600" s="74">
        <v>44048</v>
      </c>
      <c r="B1600" s="75">
        <v>44048</v>
      </c>
      <c r="C1600" s="75" t="s">
        <v>795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 x14ac:dyDescent="0.25">
      <c r="A1601" s="74">
        <v>44048</v>
      </c>
      <c r="B1601" s="75">
        <v>44048</v>
      </c>
      <c r="C1601" s="75" t="s">
        <v>784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 x14ac:dyDescent="0.25">
      <c r="A1602" s="74">
        <v>44048</v>
      </c>
      <c r="B1602" s="75">
        <v>44048</v>
      </c>
      <c r="C1602" s="75" t="s">
        <v>808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 x14ac:dyDescent="0.25">
      <c r="A1603" s="74">
        <v>44048</v>
      </c>
      <c r="B1603" s="75">
        <v>44048</v>
      </c>
      <c r="C1603" s="75" t="s">
        <v>777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 x14ac:dyDescent="0.25">
      <c r="A1604" s="74">
        <v>44048</v>
      </c>
      <c r="B1604" s="75">
        <v>44048</v>
      </c>
      <c r="C1604" s="75" t="s">
        <v>789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 x14ac:dyDescent="0.25">
      <c r="A1605" s="74">
        <v>44048</v>
      </c>
      <c r="B1605" s="75">
        <v>44048</v>
      </c>
      <c r="C1605" s="75" t="s">
        <v>803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 x14ac:dyDescent="0.25">
      <c r="A1606" s="74">
        <v>44048</v>
      </c>
      <c r="B1606" s="75">
        <v>44048</v>
      </c>
      <c r="C1606" s="75" t="s">
        <v>780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 x14ac:dyDescent="0.25">
      <c r="A1607" s="74">
        <v>44048</v>
      </c>
      <c r="B1607" s="75">
        <v>44048</v>
      </c>
      <c r="C1607" s="75" t="s">
        <v>782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 x14ac:dyDescent="0.25">
      <c r="A1608" s="74">
        <v>44048</v>
      </c>
      <c r="B1608" s="75">
        <v>44048</v>
      </c>
      <c r="C1608" s="75" t="s">
        <v>817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 x14ac:dyDescent="0.25">
      <c r="A1609" s="74">
        <v>44048</v>
      </c>
      <c r="B1609" s="75">
        <v>44048</v>
      </c>
      <c r="C1609" s="75" t="s">
        <v>827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 x14ac:dyDescent="0.25">
      <c r="A1610" s="74">
        <v>44048</v>
      </c>
      <c r="B1610" s="75">
        <v>44048</v>
      </c>
      <c r="C1610" s="75" t="s">
        <v>829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 x14ac:dyDescent="0.25">
      <c r="A1611" s="74">
        <v>44048</v>
      </c>
      <c r="B1611" s="75">
        <v>44048</v>
      </c>
      <c r="C1611" s="75" t="s">
        <v>786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 x14ac:dyDescent="0.25">
      <c r="A1612" s="74">
        <v>44048</v>
      </c>
      <c r="B1612" s="75">
        <v>44048</v>
      </c>
      <c r="C1612" s="75" t="s">
        <v>775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 x14ac:dyDescent="0.25">
      <c r="A1613" s="56">
        <v>44049</v>
      </c>
      <c r="B1613" s="57">
        <v>44049</v>
      </c>
      <c r="C1613" s="57" t="s">
        <v>841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 x14ac:dyDescent="0.25">
      <c r="A1614" s="56">
        <v>44049</v>
      </c>
      <c r="B1614" s="57">
        <v>44049</v>
      </c>
      <c r="C1614" s="57" t="s">
        <v>843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 x14ac:dyDescent="0.25">
      <c r="A1615" s="56">
        <v>44049</v>
      </c>
      <c r="B1615" s="57">
        <v>44049</v>
      </c>
      <c r="C1615" s="57" t="s">
        <v>775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 x14ac:dyDescent="0.25">
      <c r="A1616" s="56">
        <v>44049</v>
      </c>
      <c r="B1616" s="57">
        <v>44049</v>
      </c>
      <c r="C1616" s="57" t="s">
        <v>791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 x14ac:dyDescent="0.25">
      <c r="A1617" s="56">
        <v>44049</v>
      </c>
      <c r="B1617" s="57">
        <v>44049</v>
      </c>
      <c r="C1617" s="57" t="s">
        <v>773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 x14ac:dyDescent="0.25">
      <c r="A1618" s="56">
        <v>44049</v>
      </c>
      <c r="B1618" s="57">
        <v>44049</v>
      </c>
      <c r="C1618" s="57" t="s">
        <v>820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 x14ac:dyDescent="0.25">
      <c r="A1619" s="56">
        <v>44049</v>
      </c>
      <c r="B1619" s="57">
        <v>44049</v>
      </c>
      <c r="C1619" s="57" t="s">
        <v>786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 x14ac:dyDescent="0.25">
      <c r="A1620" s="56">
        <v>44049</v>
      </c>
      <c r="B1620" s="57">
        <v>44049</v>
      </c>
      <c r="C1620" s="57" t="s">
        <v>783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 x14ac:dyDescent="0.25">
      <c r="A1621" s="56">
        <v>44049</v>
      </c>
      <c r="B1621" s="57">
        <v>44049</v>
      </c>
      <c r="C1621" s="57" t="s">
        <v>782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 x14ac:dyDescent="0.25">
      <c r="A1622" s="56">
        <v>44049</v>
      </c>
      <c r="B1622" s="57">
        <v>44049</v>
      </c>
      <c r="C1622" s="57" t="s">
        <v>779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 x14ac:dyDescent="0.25">
      <c r="A1623" s="56">
        <v>44049</v>
      </c>
      <c r="B1623" s="57">
        <v>44049</v>
      </c>
      <c r="C1623" s="57" t="s">
        <v>821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 x14ac:dyDescent="0.25">
      <c r="A1624" s="56">
        <v>44049</v>
      </c>
      <c r="B1624" s="57">
        <v>44049</v>
      </c>
      <c r="C1624" s="57" t="s">
        <v>799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 x14ac:dyDescent="0.25">
      <c r="A1625" s="56">
        <v>44049</v>
      </c>
      <c r="B1625" s="57">
        <v>44049</v>
      </c>
      <c r="C1625" s="57" t="s">
        <v>803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 x14ac:dyDescent="0.25">
      <c r="A1626" s="56">
        <v>44049</v>
      </c>
      <c r="B1626" s="57">
        <v>44049</v>
      </c>
      <c r="C1626" s="57" t="s">
        <v>808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 x14ac:dyDescent="0.25">
      <c r="A1627" s="56">
        <v>44049</v>
      </c>
      <c r="B1627" s="57">
        <v>44049</v>
      </c>
      <c r="C1627" s="57" t="s">
        <v>781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 x14ac:dyDescent="0.25">
      <c r="A1628" s="56">
        <v>44049</v>
      </c>
      <c r="B1628" s="57">
        <v>44049</v>
      </c>
      <c r="C1628" s="57" t="s">
        <v>876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 x14ac:dyDescent="0.25">
      <c r="A1629" s="56">
        <v>44049</v>
      </c>
      <c r="B1629" s="57">
        <v>44049</v>
      </c>
      <c r="C1629" s="57" t="s">
        <v>778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 x14ac:dyDescent="0.25">
      <c r="A1630" s="56">
        <v>44049</v>
      </c>
      <c r="B1630" s="57">
        <v>44049</v>
      </c>
      <c r="C1630" s="57" t="s">
        <v>780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 x14ac:dyDescent="0.25">
      <c r="A1631" s="56">
        <v>44049</v>
      </c>
      <c r="B1631" s="57">
        <v>44049</v>
      </c>
      <c r="C1631" s="57" t="s">
        <v>785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 x14ac:dyDescent="0.25">
      <c r="A1632" s="56">
        <v>44049</v>
      </c>
      <c r="B1632" s="57">
        <v>44049</v>
      </c>
      <c r="C1632" s="57" t="s">
        <v>790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 x14ac:dyDescent="0.25">
      <c r="A1633" s="56">
        <v>44049</v>
      </c>
      <c r="B1633" s="57">
        <v>44049</v>
      </c>
      <c r="C1633" s="57" t="s">
        <v>799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 x14ac:dyDescent="0.25">
      <c r="A1634" s="56">
        <v>44049</v>
      </c>
      <c r="B1634" s="57">
        <v>44049</v>
      </c>
      <c r="C1634" s="57" t="s">
        <v>817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 x14ac:dyDescent="0.25">
      <c r="A1635" s="56">
        <v>44049</v>
      </c>
      <c r="B1635" s="57">
        <v>44049</v>
      </c>
      <c r="C1635" s="57" t="s">
        <v>828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 x14ac:dyDescent="0.25">
      <c r="A1636" s="56">
        <v>44049</v>
      </c>
      <c r="B1636" s="57">
        <v>44049</v>
      </c>
      <c r="C1636" s="57" t="s">
        <v>794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 x14ac:dyDescent="0.25">
      <c r="A1637" s="56">
        <v>44049</v>
      </c>
      <c r="B1637" s="57">
        <v>44049</v>
      </c>
      <c r="C1637" s="57" t="s">
        <v>835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 x14ac:dyDescent="0.25">
      <c r="A1638" s="56">
        <v>44049</v>
      </c>
      <c r="B1638" s="57">
        <v>44049</v>
      </c>
      <c r="C1638" s="57" t="s">
        <v>774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 x14ac:dyDescent="0.25">
      <c r="A1639" s="56">
        <v>44049</v>
      </c>
      <c r="B1639" s="57">
        <v>44049</v>
      </c>
      <c r="C1639" s="57" t="s">
        <v>870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 x14ac:dyDescent="0.25">
      <c r="A1640" s="56">
        <v>44049</v>
      </c>
      <c r="B1640" s="57">
        <v>44049</v>
      </c>
      <c r="C1640" s="57" t="s">
        <v>819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 x14ac:dyDescent="0.25">
      <c r="A1641" s="56">
        <v>44049</v>
      </c>
      <c r="B1641" s="57">
        <v>44049</v>
      </c>
      <c r="C1641" s="57" t="s">
        <v>856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 x14ac:dyDescent="0.25">
      <c r="A1642" s="56">
        <v>44049</v>
      </c>
      <c r="B1642" s="57">
        <v>44049</v>
      </c>
      <c r="C1642" s="57" t="s">
        <v>795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 x14ac:dyDescent="0.25">
      <c r="A1643" s="56">
        <v>44049</v>
      </c>
      <c r="B1643" s="57">
        <v>44049</v>
      </c>
      <c r="C1643" s="57" t="s">
        <v>789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 x14ac:dyDescent="0.25">
      <c r="A1644" s="56">
        <v>44049</v>
      </c>
      <c r="B1644" s="57">
        <v>44049</v>
      </c>
      <c r="C1644" s="57" t="s">
        <v>815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 x14ac:dyDescent="0.25">
      <c r="A1645" s="56">
        <v>44049</v>
      </c>
      <c r="B1645" s="57">
        <v>44049</v>
      </c>
      <c r="C1645" s="57" t="s">
        <v>806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 x14ac:dyDescent="0.25">
      <c r="A1646" s="56">
        <v>44049</v>
      </c>
      <c r="B1646" s="57">
        <v>44049</v>
      </c>
      <c r="C1646" s="57" t="s">
        <v>878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 x14ac:dyDescent="0.25">
      <c r="A1647" s="35">
        <v>44050</v>
      </c>
      <c r="B1647" s="36">
        <v>44050</v>
      </c>
      <c r="C1647" s="36" t="s">
        <v>799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 x14ac:dyDescent="0.25">
      <c r="A1648" s="35">
        <v>44050</v>
      </c>
      <c r="B1648" s="36">
        <v>44050</v>
      </c>
      <c r="C1648" s="36" t="s">
        <v>778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 x14ac:dyDescent="0.25">
      <c r="A1649" s="35">
        <v>44050</v>
      </c>
      <c r="B1649" s="36">
        <v>44050</v>
      </c>
      <c r="C1649" s="36" t="s">
        <v>773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 x14ac:dyDescent="0.25">
      <c r="A1650" s="35">
        <v>44050</v>
      </c>
      <c r="B1650" s="36">
        <v>44050</v>
      </c>
      <c r="C1650" s="36" t="s">
        <v>803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 x14ac:dyDescent="0.25">
      <c r="A1651" s="35">
        <v>44050</v>
      </c>
      <c r="B1651" s="36">
        <v>44050</v>
      </c>
      <c r="C1651" s="36" t="s">
        <v>775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 x14ac:dyDescent="0.25">
      <c r="A1652" s="35">
        <v>44050</v>
      </c>
      <c r="B1652" s="36">
        <v>44050</v>
      </c>
      <c r="C1652" s="36" t="s">
        <v>779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 x14ac:dyDescent="0.25">
      <c r="A1653" s="35">
        <v>44050</v>
      </c>
      <c r="B1653" s="36">
        <v>44050</v>
      </c>
      <c r="C1653" s="36" t="s">
        <v>791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 x14ac:dyDescent="0.25">
      <c r="A1654" s="35">
        <v>44050</v>
      </c>
      <c r="B1654" s="36">
        <v>44050</v>
      </c>
      <c r="C1654" s="36" t="s">
        <v>872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 x14ac:dyDescent="0.25">
      <c r="A1655" s="35">
        <v>44050</v>
      </c>
      <c r="B1655" s="36">
        <v>44050</v>
      </c>
      <c r="C1655" s="36" t="s">
        <v>864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 x14ac:dyDescent="0.25">
      <c r="A1656" s="35">
        <v>44050</v>
      </c>
      <c r="B1656" s="36">
        <v>44050</v>
      </c>
      <c r="C1656" s="36" t="s">
        <v>787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 x14ac:dyDescent="0.25">
      <c r="A1657" s="35">
        <v>44050</v>
      </c>
      <c r="B1657" s="36">
        <v>44050</v>
      </c>
      <c r="C1657" s="36" t="s">
        <v>808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 x14ac:dyDescent="0.25">
      <c r="A1658" s="35">
        <v>44050</v>
      </c>
      <c r="B1658" s="36">
        <v>44050</v>
      </c>
      <c r="C1658" s="36" t="s">
        <v>782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 x14ac:dyDescent="0.25">
      <c r="A1659" s="35">
        <v>44050</v>
      </c>
      <c r="B1659" s="36">
        <v>44050</v>
      </c>
      <c r="C1659" s="36" t="s">
        <v>774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 x14ac:dyDescent="0.25">
      <c r="A1660" s="35">
        <v>44050</v>
      </c>
      <c r="B1660" s="36">
        <v>44050</v>
      </c>
      <c r="C1660" s="36" t="s">
        <v>781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 x14ac:dyDescent="0.25">
      <c r="A1661" s="35">
        <v>44050</v>
      </c>
      <c r="B1661" s="36">
        <v>44050</v>
      </c>
      <c r="C1661" s="36" t="s">
        <v>786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 x14ac:dyDescent="0.25">
      <c r="A1662" s="35">
        <v>44050</v>
      </c>
      <c r="B1662" s="36">
        <v>44050</v>
      </c>
      <c r="C1662" s="36" t="s">
        <v>790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 x14ac:dyDescent="0.25">
      <c r="A1663" s="35">
        <v>44050</v>
      </c>
      <c r="B1663" s="36">
        <v>44050</v>
      </c>
      <c r="C1663" s="36" t="s">
        <v>792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 x14ac:dyDescent="0.25">
      <c r="A1664" s="35">
        <v>44050</v>
      </c>
      <c r="B1664" s="36">
        <v>44050</v>
      </c>
      <c r="C1664" s="36" t="s">
        <v>777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 x14ac:dyDescent="0.25">
      <c r="A1665" s="35">
        <v>44050</v>
      </c>
      <c r="B1665" s="36">
        <v>44050</v>
      </c>
      <c r="C1665" s="36" t="s">
        <v>812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 x14ac:dyDescent="0.25">
      <c r="A1666" s="35">
        <v>44050</v>
      </c>
      <c r="B1666" s="36">
        <v>44050</v>
      </c>
      <c r="C1666" s="36" t="s">
        <v>835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 x14ac:dyDescent="0.25">
      <c r="A1667" s="35">
        <v>44050</v>
      </c>
      <c r="B1667" s="36">
        <v>44050</v>
      </c>
      <c r="C1667" s="36" t="s">
        <v>815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 x14ac:dyDescent="0.25">
      <c r="A1668" s="35">
        <v>44050</v>
      </c>
      <c r="B1668" s="36">
        <v>44050</v>
      </c>
      <c r="C1668" s="36" t="s">
        <v>810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 x14ac:dyDescent="0.25">
      <c r="A1669" s="35">
        <v>44050</v>
      </c>
      <c r="B1669" s="36">
        <v>44050</v>
      </c>
      <c r="C1669" s="36" t="s">
        <v>785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 x14ac:dyDescent="0.25">
      <c r="A1670" s="35">
        <v>44050</v>
      </c>
      <c r="B1670" s="36">
        <v>44050</v>
      </c>
      <c r="C1670" s="36" t="s">
        <v>788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 x14ac:dyDescent="0.25">
      <c r="A1671" s="35">
        <v>44050</v>
      </c>
      <c r="B1671" s="36">
        <v>44050</v>
      </c>
      <c r="C1671" s="36" t="s">
        <v>824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 x14ac:dyDescent="0.25">
      <c r="A1672" s="35">
        <v>44050</v>
      </c>
      <c r="B1672" s="36">
        <v>44050</v>
      </c>
      <c r="C1672" s="36" t="s">
        <v>829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 x14ac:dyDescent="0.25">
      <c r="A1673" s="35">
        <v>44050</v>
      </c>
      <c r="B1673" s="36">
        <v>44050</v>
      </c>
      <c r="C1673" s="36" t="s">
        <v>845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 x14ac:dyDescent="0.25">
      <c r="A1674" s="35">
        <v>44050</v>
      </c>
      <c r="B1674" s="36">
        <v>44050</v>
      </c>
      <c r="C1674" s="36" t="s">
        <v>887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 x14ac:dyDescent="0.25">
      <c r="A1675" s="32">
        <v>44051</v>
      </c>
      <c r="B1675" s="33">
        <v>44051</v>
      </c>
      <c r="C1675" s="33" t="s">
        <v>786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 x14ac:dyDescent="0.25">
      <c r="A1676" s="32">
        <v>44051</v>
      </c>
      <c r="B1676" s="33">
        <v>44051</v>
      </c>
      <c r="C1676" s="33" t="s">
        <v>774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 x14ac:dyDescent="0.25">
      <c r="A1677" s="32">
        <v>44051</v>
      </c>
      <c r="B1677" s="33">
        <v>44051</v>
      </c>
      <c r="C1677" s="33" t="s">
        <v>785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 x14ac:dyDescent="0.25">
      <c r="A1678" s="32">
        <v>44051</v>
      </c>
      <c r="B1678" s="33">
        <v>44051</v>
      </c>
      <c r="C1678" s="33" t="s">
        <v>799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 x14ac:dyDescent="0.25">
      <c r="A1679" s="32">
        <v>44051</v>
      </c>
      <c r="B1679" s="33">
        <v>44051</v>
      </c>
      <c r="C1679" s="33" t="s">
        <v>775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 x14ac:dyDescent="0.25">
      <c r="A1680" s="32">
        <v>44051</v>
      </c>
      <c r="B1680" s="33">
        <v>44051</v>
      </c>
      <c r="C1680" s="33" t="s">
        <v>780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 x14ac:dyDescent="0.25">
      <c r="A1681" s="32">
        <v>44051</v>
      </c>
      <c r="B1681" s="33">
        <v>44051</v>
      </c>
      <c r="C1681" s="33" t="s">
        <v>782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 x14ac:dyDescent="0.25">
      <c r="A1682" s="32">
        <v>44051</v>
      </c>
      <c r="B1682" s="33">
        <v>44051</v>
      </c>
      <c r="C1682" s="33" t="s">
        <v>794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 x14ac:dyDescent="0.25">
      <c r="A1683" s="32">
        <v>44051</v>
      </c>
      <c r="B1683" s="33">
        <v>44051</v>
      </c>
      <c r="C1683" s="33" t="s">
        <v>778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 x14ac:dyDescent="0.25">
      <c r="A1684" s="32">
        <v>44051</v>
      </c>
      <c r="B1684" s="33">
        <v>44051</v>
      </c>
      <c r="C1684" s="33" t="s">
        <v>812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 x14ac:dyDescent="0.25">
      <c r="A1685" s="32">
        <v>44051</v>
      </c>
      <c r="B1685" s="33">
        <v>44051</v>
      </c>
      <c r="C1685" s="33" t="s">
        <v>821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 x14ac:dyDescent="0.25">
      <c r="A1686" s="32">
        <v>44051</v>
      </c>
      <c r="B1686" s="33">
        <v>44051</v>
      </c>
      <c r="C1686" s="33" t="s">
        <v>789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 x14ac:dyDescent="0.25">
      <c r="A1687" s="32">
        <v>44051</v>
      </c>
      <c r="B1687" s="33">
        <v>44051</v>
      </c>
      <c r="C1687" s="33" t="s">
        <v>791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 x14ac:dyDescent="0.25">
      <c r="A1688" s="32">
        <v>44051</v>
      </c>
      <c r="B1688" s="33">
        <v>44051</v>
      </c>
      <c r="C1688" s="33" t="s">
        <v>835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 x14ac:dyDescent="0.25">
      <c r="A1689" s="32">
        <v>44051</v>
      </c>
      <c r="B1689" s="33">
        <v>44051</v>
      </c>
      <c r="C1689" s="33" t="s">
        <v>872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 x14ac:dyDescent="0.25">
      <c r="A1690" s="32">
        <v>44051</v>
      </c>
      <c r="B1690" s="33">
        <v>44051</v>
      </c>
      <c r="C1690" s="33" t="s">
        <v>779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 x14ac:dyDescent="0.25">
      <c r="A1691" s="32">
        <v>44051</v>
      </c>
      <c r="B1691" s="33">
        <v>44051</v>
      </c>
      <c r="C1691" s="33" t="s">
        <v>783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 x14ac:dyDescent="0.25">
      <c r="A1692" s="32">
        <v>44051</v>
      </c>
      <c r="B1692" s="33">
        <v>44051</v>
      </c>
      <c r="C1692" s="33" t="s">
        <v>818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 x14ac:dyDescent="0.25">
      <c r="A1693" s="32">
        <v>44051</v>
      </c>
      <c r="B1693" s="33">
        <v>44051</v>
      </c>
      <c r="C1693" s="33" t="s">
        <v>803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 x14ac:dyDescent="0.25">
      <c r="A1694" s="32">
        <v>44051</v>
      </c>
      <c r="B1694" s="33">
        <v>44051</v>
      </c>
      <c r="C1694" s="33" t="s">
        <v>883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 x14ac:dyDescent="0.25">
      <c r="A1695" s="32">
        <v>44051</v>
      </c>
      <c r="B1695" s="33">
        <v>44051</v>
      </c>
      <c r="C1695" s="33" t="s">
        <v>814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 x14ac:dyDescent="0.25">
      <c r="A1696" s="32">
        <v>44051</v>
      </c>
      <c r="B1696" s="33">
        <v>44051</v>
      </c>
      <c r="C1696" s="33" t="s">
        <v>875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 x14ac:dyDescent="0.25">
      <c r="A1697" s="32">
        <v>44051</v>
      </c>
      <c r="B1697" s="33">
        <v>44051</v>
      </c>
      <c r="C1697" s="33" t="s">
        <v>799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 x14ac:dyDescent="0.25">
      <c r="A1698" s="32">
        <v>44051</v>
      </c>
      <c r="B1698" s="33">
        <v>44051</v>
      </c>
      <c r="C1698" s="33" t="s">
        <v>819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 x14ac:dyDescent="0.25">
      <c r="A1699" s="43">
        <v>44052</v>
      </c>
      <c r="B1699" s="41">
        <v>44052</v>
      </c>
      <c r="C1699" s="41" t="s">
        <v>778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 x14ac:dyDescent="0.25">
      <c r="A1700" s="43">
        <v>44052</v>
      </c>
      <c r="B1700" s="41">
        <v>44052</v>
      </c>
      <c r="C1700" s="41" t="s">
        <v>773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 x14ac:dyDescent="0.25">
      <c r="A1701" s="43">
        <v>44052</v>
      </c>
      <c r="B1701" s="41">
        <v>44052</v>
      </c>
      <c r="C1701" s="41" t="s">
        <v>786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 x14ac:dyDescent="0.25">
      <c r="A1702" s="43">
        <v>44052</v>
      </c>
      <c r="B1702" s="41">
        <v>44052</v>
      </c>
      <c r="C1702" s="41" t="s">
        <v>799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 x14ac:dyDescent="0.25">
      <c r="A1703" s="43">
        <v>44052</v>
      </c>
      <c r="B1703" s="41">
        <v>44052</v>
      </c>
      <c r="C1703" s="41" t="s">
        <v>775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 x14ac:dyDescent="0.25">
      <c r="A1704" s="43">
        <v>44052</v>
      </c>
      <c r="B1704" s="41">
        <v>44052</v>
      </c>
      <c r="C1704" s="41" t="s">
        <v>787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 x14ac:dyDescent="0.25">
      <c r="A1705" s="43">
        <v>44052</v>
      </c>
      <c r="B1705" s="41">
        <v>44052</v>
      </c>
      <c r="C1705" s="41" t="s">
        <v>803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 x14ac:dyDescent="0.25">
      <c r="A1706" s="43">
        <v>44052</v>
      </c>
      <c r="B1706" s="41">
        <v>44052</v>
      </c>
      <c r="C1706" s="41" t="s">
        <v>791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 x14ac:dyDescent="0.25">
      <c r="A1707" s="43">
        <v>44052</v>
      </c>
      <c r="B1707" s="41">
        <v>44052</v>
      </c>
      <c r="C1707" s="41" t="s">
        <v>782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 x14ac:dyDescent="0.25">
      <c r="A1708" s="43">
        <v>44052</v>
      </c>
      <c r="B1708" s="41">
        <v>44052</v>
      </c>
      <c r="C1708" s="41" t="s">
        <v>804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 x14ac:dyDescent="0.25">
      <c r="A1709" s="43">
        <v>44052</v>
      </c>
      <c r="B1709" s="41">
        <v>44052</v>
      </c>
      <c r="C1709" s="41" t="s">
        <v>821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 x14ac:dyDescent="0.25">
      <c r="A1710" s="43">
        <v>44052</v>
      </c>
      <c r="B1710" s="41">
        <v>44052</v>
      </c>
      <c r="C1710" s="41" t="s">
        <v>774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 x14ac:dyDescent="0.25">
      <c r="A1711" s="43">
        <v>44052</v>
      </c>
      <c r="B1711" s="41">
        <v>44052</v>
      </c>
      <c r="C1711" s="41" t="s">
        <v>780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 x14ac:dyDescent="0.25">
      <c r="A1712" s="32">
        <v>44053</v>
      </c>
      <c r="B1712" s="33">
        <v>44053</v>
      </c>
      <c r="C1712" s="33" t="s">
        <v>783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 x14ac:dyDescent="0.25">
      <c r="A1713" s="32">
        <v>44053</v>
      </c>
      <c r="B1713" s="33">
        <v>44053</v>
      </c>
      <c r="C1713" s="33" t="s">
        <v>782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 x14ac:dyDescent="0.25">
      <c r="A1714" s="32">
        <v>44053</v>
      </c>
      <c r="B1714" s="33">
        <v>44053</v>
      </c>
      <c r="C1714" s="33" t="s">
        <v>799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 x14ac:dyDescent="0.25">
      <c r="A1715" s="32">
        <v>44053</v>
      </c>
      <c r="B1715" s="33">
        <v>44053</v>
      </c>
      <c r="C1715" s="33" t="s">
        <v>786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 x14ac:dyDescent="0.25">
      <c r="A1716" s="32">
        <v>44053</v>
      </c>
      <c r="B1716" s="33">
        <v>44053</v>
      </c>
      <c r="C1716" s="33" t="s">
        <v>779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 x14ac:dyDescent="0.25">
      <c r="A1717" s="32">
        <v>44053</v>
      </c>
      <c r="B1717" s="33">
        <v>44053</v>
      </c>
      <c r="C1717" s="33" t="s">
        <v>791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 x14ac:dyDescent="0.25">
      <c r="A1718" s="32">
        <v>44053</v>
      </c>
      <c r="B1718" s="33">
        <v>44053</v>
      </c>
      <c r="C1718" s="33" t="s">
        <v>804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 x14ac:dyDescent="0.25">
      <c r="A1719" s="32">
        <v>44053</v>
      </c>
      <c r="B1719" s="33">
        <v>44053</v>
      </c>
      <c r="C1719" s="33" t="s">
        <v>774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 x14ac:dyDescent="0.25">
      <c r="A1720" s="32">
        <v>44053</v>
      </c>
      <c r="B1720" s="33">
        <v>44053</v>
      </c>
      <c r="C1720" s="33" t="s">
        <v>888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 x14ac:dyDescent="0.25">
      <c r="A1721" s="32">
        <v>44053</v>
      </c>
      <c r="B1721" s="33">
        <v>44053</v>
      </c>
      <c r="C1721" s="33" t="s">
        <v>827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 x14ac:dyDescent="0.25">
      <c r="A1722" s="32">
        <v>44053</v>
      </c>
      <c r="B1722" s="33">
        <v>44053</v>
      </c>
      <c r="C1722" s="33" t="s">
        <v>803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 x14ac:dyDescent="0.25">
      <c r="A1723" s="32">
        <v>44053</v>
      </c>
      <c r="B1723" s="33">
        <v>44053</v>
      </c>
      <c r="C1723" s="33" t="s">
        <v>792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 x14ac:dyDescent="0.25">
      <c r="A1724" s="32">
        <v>44053</v>
      </c>
      <c r="B1724" s="33">
        <v>44053</v>
      </c>
      <c r="C1724" s="33" t="s">
        <v>784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 x14ac:dyDescent="0.25">
      <c r="A1725" s="32">
        <v>44053</v>
      </c>
      <c r="B1725" s="33">
        <v>44053</v>
      </c>
      <c r="C1725" s="33" t="s">
        <v>781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 x14ac:dyDescent="0.25">
      <c r="A1726" s="32">
        <v>44053</v>
      </c>
      <c r="B1726" s="33">
        <v>44053</v>
      </c>
      <c r="C1726" s="33" t="s">
        <v>876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 x14ac:dyDescent="0.25">
      <c r="A1727" s="32">
        <v>44053</v>
      </c>
      <c r="B1727" s="33">
        <v>44053</v>
      </c>
      <c r="C1727" s="33" t="s">
        <v>777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 x14ac:dyDescent="0.25">
      <c r="A1728" s="32">
        <v>44053</v>
      </c>
      <c r="B1728" s="33">
        <v>44053</v>
      </c>
      <c r="C1728" s="33" t="s">
        <v>794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 x14ac:dyDescent="0.25">
      <c r="A1729" s="32">
        <v>44053</v>
      </c>
      <c r="B1729" s="33">
        <v>44053</v>
      </c>
      <c r="C1729" s="33" t="s">
        <v>889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 x14ac:dyDescent="0.25">
      <c r="A1730" s="32">
        <v>44053</v>
      </c>
      <c r="B1730" s="33">
        <v>44053</v>
      </c>
      <c r="C1730" s="33" t="s">
        <v>808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 x14ac:dyDescent="0.25">
      <c r="A1731" s="32">
        <v>44053</v>
      </c>
      <c r="B1731" s="33">
        <v>44053</v>
      </c>
      <c r="C1731" s="33" t="s">
        <v>778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 x14ac:dyDescent="0.25">
      <c r="A1732" s="32">
        <v>44053</v>
      </c>
      <c r="B1732" s="33">
        <v>44053</v>
      </c>
      <c r="C1732" s="33" t="s">
        <v>856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 x14ac:dyDescent="0.25">
      <c r="A1733" s="32">
        <v>44053</v>
      </c>
      <c r="B1733" s="33">
        <v>44053</v>
      </c>
      <c r="C1733" s="33" t="s">
        <v>793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 x14ac:dyDescent="0.25">
      <c r="A1734" s="32">
        <v>44053</v>
      </c>
      <c r="B1734" s="33">
        <v>44053</v>
      </c>
      <c r="C1734" s="33" t="s">
        <v>780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 x14ac:dyDescent="0.25">
      <c r="A1735" s="32">
        <v>44053</v>
      </c>
      <c r="B1735" s="33">
        <v>44053</v>
      </c>
      <c r="C1735" s="33" t="s">
        <v>796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 x14ac:dyDescent="0.25">
      <c r="A1736" s="35">
        <v>44054</v>
      </c>
      <c r="B1736" s="36">
        <v>44054</v>
      </c>
      <c r="C1736" s="36" t="s">
        <v>779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 x14ac:dyDescent="0.25">
      <c r="A1737" s="35">
        <v>44054</v>
      </c>
      <c r="B1737" s="36">
        <v>44054</v>
      </c>
      <c r="C1737" s="36" t="s">
        <v>778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 x14ac:dyDescent="0.25">
      <c r="A1738" s="35">
        <v>44054</v>
      </c>
      <c r="B1738" s="36">
        <v>44054</v>
      </c>
      <c r="C1738" s="36" t="s">
        <v>786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 x14ac:dyDescent="0.25">
      <c r="A1739" s="35">
        <v>44054</v>
      </c>
      <c r="B1739" s="36">
        <v>44054</v>
      </c>
      <c r="C1739" s="36" t="s">
        <v>777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 x14ac:dyDescent="0.25">
      <c r="A1740" s="35">
        <v>44054</v>
      </c>
      <c r="B1740" s="36">
        <v>44054</v>
      </c>
      <c r="C1740" s="36" t="s">
        <v>818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 x14ac:dyDescent="0.25">
      <c r="A1741" s="35">
        <v>44054</v>
      </c>
      <c r="B1741" s="36">
        <v>44054</v>
      </c>
      <c r="C1741" s="36" t="s">
        <v>783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 x14ac:dyDescent="0.25">
      <c r="A1742" s="35">
        <v>44054</v>
      </c>
      <c r="B1742" s="36">
        <v>44054</v>
      </c>
      <c r="C1742" s="36" t="s">
        <v>782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 x14ac:dyDescent="0.25">
      <c r="A1743" s="35">
        <v>44054</v>
      </c>
      <c r="B1743" s="36">
        <v>44054</v>
      </c>
      <c r="C1743" s="36" t="s">
        <v>789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 x14ac:dyDescent="0.25">
      <c r="A1744" s="35">
        <v>44054</v>
      </c>
      <c r="B1744" s="36">
        <v>44054</v>
      </c>
      <c r="C1744" s="36" t="s">
        <v>799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 x14ac:dyDescent="0.25">
      <c r="A1745" s="35">
        <v>44054</v>
      </c>
      <c r="B1745" s="36">
        <v>44054</v>
      </c>
      <c r="C1745" s="36" t="s">
        <v>808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 x14ac:dyDescent="0.25">
      <c r="A1746" s="35">
        <v>44054</v>
      </c>
      <c r="B1746" s="36">
        <v>44054</v>
      </c>
      <c r="C1746" s="36" t="s">
        <v>819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 x14ac:dyDescent="0.25">
      <c r="A1747" s="35">
        <v>44054</v>
      </c>
      <c r="B1747" s="36">
        <v>44054</v>
      </c>
      <c r="C1747" s="36" t="s">
        <v>804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 x14ac:dyDescent="0.25">
      <c r="A1748" s="35">
        <v>44054</v>
      </c>
      <c r="B1748" s="36">
        <v>44054</v>
      </c>
      <c r="C1748" s="36" t="s">
        <v>781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 x14ac:dyDescent="0.25">
      <c r="A1749" s="35">
        <v>44054</v>
      </c>
      <c r="B1749" s="36">
        <v>44054</v>
      </c>
      <c r="C1749" s="36" t="s">
        <v>787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 x14ac:dyDescent="0.25">
      <c r="A1750" s="35">
        <v>44054</v>
      </c>
      <c r="B1750" s="36">
        <v>44054</v>
      </c>
      <c r="C1750" s="36" t="s">
        <v>784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 x14ac:dyDescent="0.25">
      <c r="A1751" s="35">
        <v>44054</v>
      </c>
      <c r="B1751" s="36">
        <v>44054</v>
      </c>
      <c r="C1751" s="36" t="s">
        <v>774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 x14ac:dyDescent="0.25">
      <c r="A1752" s="35">
        <v>44054</v>
      </c>
      <c r="B1752" s="36">
        <v>44054</v>
      </c>
      <c r="C1752" s="36" t="s">
        <v>828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 x14ac:dyDescent="0.25">
      <c r="A1753" s="35">
        <v>44054</v>
      </c>
      <c r="B1753" s="36">
        <v>44054</v>
      </c>
      <c r="C1753" s="36" t="s">
        <v>836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 x14ac:dyDescent="0.25">
      <c r="A1754" s="35">
        <v>44054</v>
      </c>
      <c r="B1754" s="36">
        <v>44054</v>
      </c>
      <c r="C1754" s="36" t="s">
        <v>817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 x14ac:dyDescent="0.25">
      <c r="A1755" s="35">
        <v>44054</v>
      </c>
      <c r="B1755" s="36">
        <v>44054</v>
      </c>
      <c r="C1755" s="36" t="s">
        <v>814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 x14ac:dyDescent="0.25">
      <c r="A1756" s="35">
        <v>44054</v>
      </c>
      <c r="B1756" s="36">
        <v>44054</v>
      </c>
      <c r="C1756" s="36" t="s">
        <v>821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 x14ac:dyDescent="0.25">
      <c r="A1757" s="35">
        <v>44054</v>
      </c>
      <c r="B1757" s="36">
        <v>44054</v>
      </c>
      <c r="C1757" s="36" t="s">
        <v>790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 x14ac:dyDescent="0.25">
      <c r="A1758" s="35">
        <v>44054</v>
      </c>
      <c r="B1758" s="36">
        <v>44054</v>
      </c>
      <c r="C1758" s="36" t="s">
        <v>791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 x14ac:dyDescent="0.25">
      <c r="A1759" s="35">
        <v>44054</v>
      </c>
      <c r="B1759" s="36">
        <v>44054</v>
      </c>
      <c r="C1759" s="36" t="s">
        <v>890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 x14ac:dyDescent="0.25">
      <c r="A1760" s="35">
        <v>44054</v>
      </c>
      <c r="B1760" s="36">
        <v>44054</v>
      </c>
      <c r="C1760" s="36" t="s">
        <v>775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 x14ac:dyDescent="0.25">
      <c r="A1761" s="35">
        <v>44054</v>
      </c>
      <c r="B1761" s="36">
        <v>44054</v>
      </c>
      <c r="C1761" s="36" t="s">
        <v>872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 x14ac:dyDescent="0.25">
      <c r="A1762" s="35">
        <v>44054</v>
      </c>
      <c r="B1762" s="36">
        <v>44054</v>
      </c>
      <c r="C1762" s="36" t="s">
        <v>773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 x14ac:dyDescent="0.25">
      <c r="A1763" s="35">
        <v>44054</v>
      </c>
      <c r="B1763" s="36">
        <v>44054</v>
      </c>
      <c r="C1763" s="36" t="s">
        <v>806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 x14ac:dyDescent="0.25">
      <c r="A1764" s="32">
        <v>44055</v>
      </c>
      <c r="B1764" s="33">
        <v>44055</v>
      </c>
      <c r="C1764" s="33" t="s">
        <v>775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 x14ac:dyDescent="0.25">
      <c r="A1765" s="32">
        <v>44055</v>
      </c>
      <c r="B1765" s="33">
        <v>44055</v>
      </c>
      <c r="C1765" s="33" t="s">
        <v>786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 x14ac:dyDescent="0.25">
      <c r="A1766" s="32">
        <v>44055</v>
      </c>
      <c r="B1766" s="33">
        <v>44055</v>
      </c>
      <c r="C1766" s="33" t="s">
        <v>773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 x14ac:dyDescent="0.25">
      <c r="A1767" s="32">
        <v>44055</v>
      </c>
      <c r="B1767" s="33">
        <v>44055</v>
      </c>
      <c r="C1767" s="33" t="s">
        <v>799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 x14ac:dyDescent="0.25">
      <c r="A1768" s="32">
        <v>44055</v>
      </c>
      <c r="B1768" s="33">
        <v>44055</v>
      </c>
      <c r="C1768" s="33" t="s">
        <v>779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 x14ac:dyDescent="0.25">
      <c r="A1769" s="32">
        <v>44055</v>
      </c>
      <c r="B1769" s="33">
        <v>44055</v>
      </c>
      <c r="C1769" s="33" t="s">
        <v>777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 x14ac:dyDescent="0.25">
      <c r="A1770" s="32">
        <v>44055</v>
      </c>
      <c r="B1770" s="33">
        <v>44055</v>
      </c>
      <c r="C1770" s="33" t="s">
        <v>782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 x14ac:dyDescent="0.25">
      <c r="A1771" s="32">
        <v>44055</v>
      </c>
      <c r="B1771" s="33">
        <v>44055</v>
      </c>
      <c r="C1771" s="33" t="s">
        <v>783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 x14ac:dyDescent="0.25">
      <c r="A1772" s="32">
        <v>44055</v>
      </c>
      <c r="B1772" s="33">
        <v>44055</v>
      </c>
      <c r="C1772" s="33" t="s">
        <v>781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 x14ac:dyDescent="0.25">
      <c r="A1773" s="32">
        <v>44055</v>
      </c>
      <c r="B1773" s="33">
        <v>44055</v>
      </c>
      <c r="C1773" s="33" t="s">
        <v>778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 x14ac:dyDescent="0.25">
      <c r="A1774" s="32">
        <v>44055</v>
      </c>
      <c r="B1774" s="33">
        <v>44055</v>
      </c>
      <c r="C1774" s="33" t="s">
        <v>774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 x14ac:dyDescent="0.25">
      <c r="A1775" s="32">
        <v>44055</v>
      </c>
      <c r="B1775" s="33">
        <v>44055</v>
      </c>
      <c r="C1775" s="33" t="s">
        <v>803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 x14ac:dyDescent="0.25">
      <c r="A1776" s="32">
        <v>44055</v>
      </c>
      <c r="B1776" s="33">
        <v>44055</v>
      </c>
      <c r="C1776" s="33" t="s">
        <v>812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 x14ac:dyDescent="0.25">
      <c r="A1777" s="32">
        <v>44055</v>
      </c>
      <c r="B1777" s="33">
        <v>44055</v>
      </c>
      <c r="C1777" s="33" t="s">
        <v>801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 x14ac:dyDescent="0.25">
      <c r="A1778" s="32">
        <v>44055</v>
      </c>
      <c r="B1778" s="33">
        <v>44055</v>
      </c>
      <c r="C1778" s="33" t="s">
        <v>789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 x14ac:dyDescent="0.25">
      <c r="A1779" s="32">
        <v>44055</v>
      </c>
      <c r="B1779" s="33">
        <v>44055</v>
      </c>
      <c r="C1779" s="33" t="s">
        <v>792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 x14ac:dyDescent="0.25">
      <c r="A1780" s="32">
        <v>44055</v>
      </c>
      <c r="B1780" s="33">
        <v>44055</v>
      </c>
      <c r="C1780" s="33" t="s">
        <v>806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 x14ac:dyDescent="0.25">
      <c r="A1781" s="32">
        <v>44055</v>
      </c>
      <c r="B1781" s="33">
        <v>44055</v>
      </c>
      <c r="C1781" s="33" t="s">
        <v>791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 x14ac:dyDescent="0.25">
      <c r="A1782" s="32">
        <v>44055</v>
      </c>
      <c r="B1782" s="33">
        <v>44055</v>
      </c>
      <c r="C1782" s="33" t="s">
        <v>794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 x14ac:dyDescent="0.25">
      <c r="A1783" s="32">
        <v>44055</v>
      </c>
      <c r="B1783" s="33">
        <v>44055</v>
      </c>
      <c r="C1783" s="33" t="s">
        <v>785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 x14ac:dyDescent="0.25">
      <c r="A1784" s="32">
        <v>44055</v>
      </c>
      <c r="B1784" s="33">
        <v>44055</v>
      </c>
      <c r="C1784" s="33" t="s">
        <v>825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 x14ac:dyDescent="0.25">
      <c r="A1785" s="32">
        <v>44055</v>
      </c>
      <c r="B1785" s="33">
        <v>44055</v>
      </c>
      <c r="C1785" s="33" t="s">
        <v>797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 x14ac:dyDescent="0.25">
      <c r="A1786" s="32">
        <v>44055</v>
      </c>
      <c r="B1786" s="33">
        <v>44055</v>
      </c>
      <c r="C1786" s="33" t="s">
        <v>810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 x14ac:dyDescent="0.25">
      <c r="A1787" s="32">
        <v>44055</v>
      </c>
      <c r="B1787" s="33">
        <v>44055</v>
      </c>
      <c r="C1787" s="33" t="s">
        <v>788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 x14ac:dyDescent="0.25">
      <c r="A1788" s="32">
        <v>44055</v>
      </c>
      <c r="B1788" s="33">
        <v>44055</v>
      </c>
      <c r="C1788" s="33" t="s">
        <v>790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 x14ac:dyDescent="0.25">
      <c r="A1789" s="32">
        <v>44055</v>
      </c>
      <c r="B1789" s="33">
        <v>44055</v>
      </c>
      <c r="C1789" s="33" t="s">
        <v>787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 x14ac:dyDescent="0.25">
      <c r="A1790" s="32">
        <v>44055</v>
      </c>
      <c r="B1790" s="33">
        <v>44055</v>
      </c>
      <c r="C1790" s="33" t="s">
        <v>808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 x14ac:dyDescent="0.25">
      <c r="A1791" s="32">
        <v>44055</v>
      </c>
      <c r="B1791" s="33">
        <v>44055</v>
      </c>
      <c r="C1791" s="33" t="s">
        <v>818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 x14ac:dyDescent="0.25">
      <c r="A1792" s="32">
        <v>44055</v>
      </c>
      <c r="B1792" s="33">
        <v>44055</v>
      </c>
      <c r="C1792" s="33" t="s">
        <v>780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 x14ac:dyDescent="0.25">
      <c r="A1793" s="32">
        <v>44055</v>
      </c>
      <c r="B1793" s="33">
        <v>44055</v>
      </c>
      <c r="C1793" s="33" t="s">
        <v>804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 x14ac:dyDescent="0.25">
      <c r="A1794" s="32">
        <v>44055</v>
      </c>
      <c r="B1794" s="33">
        <v>44055</v>
      </c>
      <c r="C1794" s="33" t="s">
        <v>827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 x14ac:dyDescent="0.25">
      <c r="A1795" s="44">
        <v>44056</v>
      </c>
      <c r="B1795" s="45">
        <v>44056</v>
      </c>
      <c r="C1795" s="45" t="s">
        <v>775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 x14ac:dyDescent="0.25">
      <c r="A1796" s="44">
        <v>44056</v>
      </c>
      <c r="B1796" s="45">
        <v>44056</v>
      </c>
      <c r="C1796" s="45" t="s">
        <v>786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 x14ac:dyDescent="0.25">
      <c r="A1797" s="44">
        <v>44056</v>
      </c>
      <c r="B1797" s="45">
        <v>44056</v>
      </c>
      <c r="C1797" s="45" t="s">
        <v>778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 x14ac:dyDescent="0.25">
      <c r="A1798" s="44">
        <v>44056</v>
      </c>
      <c r="B1798" s="45">
        <v>44056</v>
      </c>
      <c r="C1798" s="45" t="s">
        <v>799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 x14ac:dyDescent="0.25">
      <c r="A1799" s="44">
        <v>44056</v>
      </c>
      <c r="B1799" s="45">
        <v>44056</v>
      </c>
      <c r="C1799" s="45" t="s">
        <v>773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 x14ac:dyDescent="0.25">
      <c r="A1800" s="44">
        <v>44056</v>
      </c>
      <c r="B1800" s="45">
        <v>44056</v>
      </c>
      <c r="C1800" s="45" t="s">
        <v>804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 x14ac:dyDescent="0.25">
      <c r="A1801" s="44">
        <v>44056</v>
      </c>
      <c r="B1801" s="45">
        <v>44056</v>
      </c>
      <c r="C1801" s="45" t="s">
        <v>787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 x14ac:dyDescent="0.25">
      <c r="A1802" s="44">
        <v>44056</v>
      </c>
      <c r="B1802" s="45">
        <v>44056</v>
      </c>
      <c r="C1802" s="45" t="s">
        <v>803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 x14ac:dyDescent="0.25">
      <c r="A1803" s="44">
        <v>44056</v>
      </c>
      <c r="B1803" s="45">
        <v>44056</v>
      </c>
      <c r="C1803" s="45" t="s">
        <v>790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 x14ac:dyDescent="0.25">
      <c r="A1804" s="44">
        <v>44056</v>
      </c>
      <c r="B1804" s="45">
        <v>44056</v>
      </c>
      <c r="C1804" s="45" t="s">
        <v>777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 x14ac:dyDescent="0.25">
      <c r="A1805" s="44">
        <v>44056</v>
      </c>
      <c r="B1805" s="45">
        <v>44056</v>
      </c>
      <c r="C1805" s="45" t="s">
        <v>810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 x14ac:dyDescent="0.25">
      <c r="A1806" s="44">
        <v>44056</v>
      </c>
      <c r="B1806" s="45">
        <v>44056</v>
      </c>
      <c r="C1806" s="45" t="s">
        <v>782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 x14ac:dyDescent="0.25">
      <c r="A1807" s="44">
        <v>44056</v>
      </c>
      <c r="B1807" s="45">
        <v>44056</v>
      </c>
      <c r="C1807" s="45" t="s">
        <v>891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 x14ac:dyDescent="0.25">
      <c r="A1808" s="44">
        <v>44056</v>
      </c>
      <c r="B1808" s="45">
        <v>44056</v>
      </c>
      <c r="C1808" s="45" t="s">
        <v>780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 x14ac:dyDescent="0.25">
      <c r="A1809" s="44">
        <v>44056</v>
      </c>
      <c r="B1809" s="45">
        <v>44056</v>
      </c>
      <c r="C1809" s="45" t="s">
        <v>774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 x14ac:dyDescent="0.25">
      <c r="A1810" s="44">
        <v>44056</v>
      </c>
      <c r="B1810" s="45">
        <v>44056</v>
      </c>
      <c r="C1810" s="45" t="s">
        <v>789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 x14ac:dyDescent="0.25">
      <c r="A1811" s="44">
        <v>44056</v>
      </c>
      <c r="B1811" s="45">
        <v>44056</v>
      </c>
      <c r="C1811" s="45" t="s">
        <v>783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 x14ac:dyDescent="0.25">
      <c r="A1812" s="44">
        <v>44056</v>
      </c>
      <c r="B1812" s="45">
        <v>44056</v>
      </c>
      <c r="C1812" s="45" t="s">
        <v>892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 x14ac:dyDescent="0.25">
      <c r="A1813" s="44">
        <v>44056</v>
      </c>
      <c r="B1813" s="45">
        <v>44056</v>
      </c>
      <c r="C1813" s="45" t="s">
        <v>809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 x14ac:dyDescent="0.25">
      <c r="A1814" s="44">
        <v>44056</v>
      </c>
      <c r="B1814" s="45">
        <v>44056</v>
      </c>
      <c r="C1814" s="45" t="s">
        <v>788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 x14ac:dyDescent="0.25">
      <c r="A1815" s="44">
        <v>44056</v>
      </c>
      <c r="B1815" s="45">
        <v>44056</v>
      </c>
      <c r="C1815" s="45" t="s">
        <v>836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 x14ac:dyDescent="0.25">
      <c r="A1816" s="44">
        <v>44056</v>
      </c>
      <c r="B1816" s="45">
        <v>44056</v>
      </c>
      <c r="C1816" s="45" t="s">
        <v>893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 x14ac:dyDescent="0.25">
      <c r="A1817" s="44">
        <v>44056</v>
      </c>
      <c r="B1817" s="45">
        <v>44056</v>
      </c>
      <c r="C1817" s="45" t="s">
        <v>829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 x14ac:dyDescent="0.25">
      <c r="A1818" s="43">
        <v>44057</v>
      </c>
      <c r="B1818" s="41">
        <v>44057</v>
      </c>
      <c r="C1818" s="41" t="s">
        <v>782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 x14ac:dyDescent="0.25">
      <c r="A1819" s="43">
        <v>44057</v>
      </c>
      <c r="B1819" s="41">
        <v>44057</v>
      </c>
      <c r="C1819" s="41" t="s">
        <v>804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 x14ac:dyDescent="0.25">
      <c r="A1820" s="43">
        <v>44057</v>
      </c>
      <c r="B1820" s="41">
        <v>44057</v>
      </c>
      <c r="C1820" s="41" t="s">
        <v>810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 x14ac:dyDescent="0.25">
      <c r="A1821" s="43">
        <v>44057</v>
      </c>
      <c r="B1821" s="41">
        <v>44057</v>
      </c>
      <c r="C1821" s="41" t="s">
        <v>799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 x14ac:dyDescent="0.25">
      <c r="A1822" s="43">
        <v>44057</v>
      </c>
      <c r="B1822" s="41">
        <v>44057</v>
      </c>
      <c r="C1822" s="41" t="s">
        <v>778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 x14ac:dyDescent="0.25">
      <c r="A1823" s="43">
        <v>44057</v>
      </c>
      <c r="B1823" s="41">
        <v>44057</v>
      </c>
      <c r="C1823" s="41" t="s">
        <v>786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 x14ac:dyDescent="0.25">
      <c r="A1824" s="43">
        <v>44057</v>
      </c>
      <c r="B1824" s="41">
        <v>44057</v>
      </c>
      <c r="C1824" s="41" t="s">
        <v>774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 x14ac:dyDescent="0.25">
      <c r="A1825" s="43">
        <v>44057</v>
      </c>
      <c r="B1825" s="41">
        <v>44057</v>
      </c>
      <c r="C1825" s="41" t="s">
        <v>808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 x14ac:dyDescent="0.25">
      <c r="A1826" s="43">
        <v>44057</v>
      </c>
      <c r="B1826" s="41">
        <v>44057</v>
      </c>
      <c r="C1826" s="41" t="s">
        <v>803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 x14ac:dyDescent="0.25">
      <c r="A1827" s="43">
        <v>44057</v>
      </c>
      <c r="B1827" s="41">
        <v>44057</v>
      </c>
      <c r="C1827" s="41" t="s">
        <v>894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 x14ac:dyDescent="0.25">
      <c r="A1828" s="43">
        <v>44057</v>
      </c>
      <c r="B1828" s="41">
        <v>44057</v>
      </c>
      <c r="C1828" s="41" t="s">
        <v>789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 x14ac:dyDescent="0.25">
      <c r="A1829" s="43">
        <v>44057</v>
      </c>
      <c r="B1829" s="41">
        <v>44057</v>
      </c>
      <c r="C1829" s="41" t="s">
        <v>801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 x14ac:dyDescent="0.25">
      <c r="A1830" s="43">
        <v>44057</v>
      </c>
      <c r="B1830" s="41">
        <v>44057</v>
      </c>
      <c r="C1830" s="41" t="s">
        <v>781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 x14ac:dyDescent="0.25">
      <c r="A1831" s="43">
        <v>44057</v>
      </c>
      <c r="B1831" s="41">
        <v>44057</v>
      </c>
      <c r="C1831" s="41" t="s">
        <v>806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 x14ac:dyDescent="0.25">
      <c r="A1832" s="43">
        <v>44057</v>
      </c>
      <c r="B1832" s="41">
        <v>44057</v>
      </c>
      <c r="C1832" s="41" t="s">
        <v>775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 x14ac:dyDescent="0.25">
      <c r="A1833" s="43">
        <v>44057</v>
      </c>
      <c r="B1833" s="41">
        <v>44057</v>
      </c>
      <c r="C1833" s="41" t="s">
        <v>785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 x14ac:dyDescent="0.25">
      <c r="A1834" s="43">
        <v>44057</v>
      </c>
      <c r="B1834" s="41">
        <v>44057</v>
      </c>
      <c r="C1834" s="41" t="s">
        <v>773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 x14ac:dyDescent="0.25">
      <c r="A1835" s="43">
        <v>44057</v>
      </c>
      <c r="B1835" s="41">
        <v>44057</v>
      </c>
      <c r="C1835" s="41" t="s">
        <v>790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 x14ac:dyDescent="0.25">
      <c r="A1836" s="43">
        <v>44057</v>
      </c>
      <c r="B1836" s="41">
        <v>44057</v>
      </c>
      <c r="C1836" s="41" t="s">
        <v>895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 x14ac:dyDescent="0.25">
      <c r="A1837" s="43">
        <v>44057</v>
      </c>
      <c r="B1837" s="41">
        <v>44057</v>
      </c>
      <c r="C1837" s="41" t="s">
        <v>827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 x14ac:dyDescent="0.25">
      <c r="A1838" s="43">
        <v>44057</v>
      </c>
      <c r="B1838" s="41">
        <v>44057</v>
      </c>
      <c r="C1838" s="41" t="s">
        <v>783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 x14ac:dyDescent="0.25">
      <c r="A1839" s="43">
        <v>44057</v>
      </c>
      <c r="B1839" s="41">
        <v>44057</v>
      </c>
      <c r="C1839" s="41" t="s">
        <v>787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 x14ac:dyDescent="0.25">
      <c r="A1840" s="43">
        <v>44057</v>
      </c>
      <c r="B1840" s="41">
        <v>44057</v>
      </c>
      <c r="C1840" s="41" t="s">
        <v>829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 x14ac:dyDescent="0.25">
      <c r="A1841" s="35">
        <v>44058</v>
      </c>
      <c r="B1841" s="36">
        <v>44058</v>
      </c>
      <c r="C1841" s="36" t="s">
        <v>801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 x14ac:dyDescent="0.25">
      <c r="A1842" s="35">
        <v>44058</v>
      </c>
      <c r="B1842" s="36">
        <v>44058</v>
      </c>
      <c r="C1842" s="36" t="s">
        <v>784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 x14ac:dyDescent="0.25">
      <c r="A1843" s="35">
        <v>44058</v>
      </c>
      <c r="B1843" s="36">
        <v>44058</v>
      </c>
      <c r="C1843" s="36" t="s">
        <v>778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 x14ac:dyDescent="0.25">
      <c r="A1844" s="35">
        <v>44058</v>
      </c>
      <c r="B1844" s="36">
        <v>44058</v>
      </c>
      <c r="C1844" s="36" t="s">
        <v>779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 x14ac:dyDescent="0.25">
      <c r="A1845" s="35">
        <v>44058</v>
      </c>
      <c r="B1845" s="36">
        <v>44058</v>
      </c>
      <c r="C1845" s="36" t="s">
        <v>799</v>
      </c>
      <c r="D1845" s="36">
        <v>40607</v>
      </c>
      <c r="E1845" s="36">
        <v>35</v>
      </c>
      <c r="F1845">
        <v>1</v>
      </c>
    </row>
    <row r="1846" spans="1:6" x14ac:dyDescent="0.25">
      <c r="A1846" s="35">
        <v>44058</v>
      </c>
      <c r="B1846" s="36">
        <v>44058</v>
      </c>
      <c r="C1846" s="36" t="s">
        <v>783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 x14ac:dyDescent="0.25">
      <c r="A1847" s="35">
        <v>44058</v>
      </c>
      <c r="B1847" s="36">
        <v>44058</v>
      </c>
      <c r="C1847" s="36" t="s">
        <v>785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 x14ac:dyDescent="0.25">
      <c r="A1848" s="35">
        <v>44058</v>
      </c>
      <c r="B1848" s="36">
        <v>44058</v>
      </c>
      <c r="C1848" s="36" t="s">
        <v>804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 x14ac:dyDescent="0.25">
      <c r="A1849" s="35">
        <v>44058</v>
      </c>
      <c r="B1849" s="36">
        <v>44058</v>
      </c>
      <c r="C1849" s="36" t="s">
        <v>765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 x14ac:dyDescent="0.25">
      <c r="A1850" s="35">
        <v>44058</v>
      </c>
      <c r="B1850" s="36">
        <v>44058</v>
      </c>
      <c r="C1850" s="36" t="s">
        <v>773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 x14ac:dyDescent="0.25">
      <c r="A1851" s="35">
        <v>44058</v>
      </c>
      <c r="B1851" s="36">
        <v>44058</v>
      </c>
      <c r="C1851" s="36" t="s">
        <v>803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 x14ac:dyDescent="0.25">
      <c r="A1852" s="35">
        <v>44058</v>
      </c>
      <c r="B1852" s="36">
        <v>44058</v>
      </c>
      <c r="C1852" s="36" t="s">
        <v>774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 x14ac:dyDescent="0.25">
      <c r="A1853" s="35">
        <v>44058</v>
      </c>
      <c r="B1853" s="36">
        <v>44058</v>
      </c>
      <c r="C1853" s="36" t="s">
        <v>828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 x14ac:dyDescent="0.25">
      <c r="A1854" s="35">
        <v>44058</v>
      </c>
      <c r="B1854" s="36">
        <v>44058</v>
      </c>
      <c r="C1854" s="36" t="s">
        <v>808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 x14ac:dyDescent="0.25">
      <c r="A1855" s="35">
        <v>44058</v>
      </c>
      <c r="B1855" s="36">
        <v>44058</v>
      </c>
      <c r="C1855" s="36" t="s">
        <v>799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 x14ac:dyDescent="0.25">
      <c r="A1856" s="35">
        <v>44058</v>
      </c>
      <c r="B1856" s="36">
        <v>44058</v>
      </c>
      <c r="C1856" s="36" t="s">
        <v>819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 x14ac:dyDescent="0.25">
      <c r="A1857" s="32">
        <v>44059</v>
      </c>
      <c r="B1857" s="33">
        <v>44059</v>
      </c>
      <c r="C1857" s="33" t="s">
        <v>786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 x14ac:dyDescent="0.25">
      <c r="A1858" s="32">
        <v>44059</v>
      </c>
      <c r="B1858" s="33">
        <v>44059</v>
      </c>
      <c r="C1858" s="33" t="s">
        <v>778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 x14ac:dyDescent="0.25">
      <c r="A1859" s="32">
        <v>44059</v>
      </c>
      <c r="B1859" s="33">
        <v>44059</v>
      </c>
      <c r="C1859" s="33" t="s">
        <v>808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 x14ac:dyDescent="0.25">
      <c r="A1860" s="32">
        <v>44059</v>
      </c>
      <c r="B1860" s="33">
        <v>44059</v>
      </c>
      <c r="C1860" s="33" t="s">
        <v>782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 x14ac:dyDescent="0.25">
      <c r="A1861" s="32">
        <v>44059</v>
      </c>
      <c r="B1861" s="33">
        <v>44059</v>
      </c>
      <c r="C1861" s="33" t="s">
        <v>775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 x14ac:dyDescent="0.25">
      <c r="A1862" s="32">
        <v>44059</v>
      </c>
      <c r="B1862" s="33">
        <v>44059</v>
      </c>
      <c r="C1862" s="33" t="s">
        <v>774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 x14ac:dyDescent="0.25">
      <c r="A1863" s="32">
        <v>44059</v>
      </c>
      <c r="B1863" s="33">
        <v>44059</v>
      </c>
      <c r="C1863" s="33" t="s">
        <v>783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 x14ac:dyDescent="0.25">
      <c r="A1864" s="32">
        <v>44059</v>
      </c>
      <c r="B1864" s="33">
        <v>44059</v>
      </c>
      <c r="C1864" s="33" t="s">
        <v>773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 x14ac:dyDescent="0.25">
      <c r="A1865" s="32">
        <v>44059</v>
      </c>
      <c r="B1865" s="33">
        <v>44059</v>
      </c>
      <c r="C1865" s="33" t="s">
        <v>809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 x14ac:dyDescent="0.25">
      <c r="A1866" s="32">
        <v>44059</v>
      </c>
      <c r="B1866" s="33">
        <v>44059</v>
      </c>
      <c r="C1866" s="33" t="s">
        <v>803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 x14ac:dyDescent="0.25">
      <c r="A1867" s="32">
        <v>44059</v>
      </c>
      <c r="B1867" s="33">
        <v>44059</v>
      </c>
      <c r="C1867" s="33" t="s">
        <v>779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 x14ac:dyDescent="0.25">
      <c r="A1868" s="32">
        <v>44059</v>
      </c>
      <c r="B1868" s="33">
        <v>44059</v>
      </c>
      <c r="C1868" s="33" t="s">
        <v>789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 x14ac:dyDescent="0.25">
      <c r="A1869" s="32">
        <v>44059</v>
      </c>
      <c r="B1869" s="33">
        <v>44059</v>
      </c>
      <c r="C1869" s="33" t="s">
        <v>799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 x14ac:dyDescent="0.25">
      <c r="A1870" s="32">
        <v>44059</v>
      </c>
      <c r="B1870" s="33">
        <v>44059</v>
      </c>
      <c r="C1870" s="33" t="s">
        <v>804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 x14ac:dyDescent="0.25">
      <c r="A1871" s="32">
        <v>44059</v>
      </c>
      <c r="B1871" s="33">
        <v>44059</v>
      </c>
      <c r="C1871" s="33" t="s">
        <v>780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 x14ac:dyDescent="0.25">
      <c r="A1872" s="32">
        <v>44059</v>
      </c>
      <c r="B1872" s="33">
        <v>44059</v>
      </c>
      <c r="C1872" s="33" t="s">
        <v>811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 x14ac:dyDescent="0.25">
      <c r="A1873" s="38">
        <v>44060</v>
      </c>
      <c r="B1873" s="39">
        <v>44060</v>
      </c>
      <c r="C1873" s="39" t="s">
        <v>896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 x14ac:dyDescent="0.25">
      <c r="A1874" s="38">
        <v>44060</v>
      </c>
      <c r="B1874" s="39">
        <v>44060</v>
      </c>
      <c r="C1874" s="39" t="s">
        <v>786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 x14ac:dyDescent="0.25">
      <c r="A1875" s="38">
        <v>44060</v>
      </c>
      <c r="B1875" s="39">
        <v>44060</v>
      </c>
      <c r="C1875" s="39" t="s">
        <v>780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 x14ac:dyDescent="0.25">
      <c r="A1876" s="38">
        <v>44060</v>
      </c>
      <c r="B1876" s="39">
        <v>44060</v>
      </c>
      <c r="C1876" s="39" t="s">
        <v>818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 x14ac:dyDescent="0.25">
      <c r="A1877" s="38">
        <v>44060</v>
      </c>
      <c r="B1877" s="39">
        <v>44060</v>
      </c>
      <c r="C1877" s="39" t="s">
        <v>782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 x14ac:dyDescent="0.25">
      <c r="A1878" s="38">
        <v>44060</v>
      </c>
      <c r="B1878" s="39">
        <v>44060</v>
      </c>
      <c r="C1878" s="39" t="s">
        <v>783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 x14ac:dyDescent="0.25">
      <c r="A1879" s="38">
        <v>44060</v>
      </c>
      <c r="B1879" s="39">
        <v>44060</v>
      </c>
      <c r="C1879" s="39" t="s">
        <v>897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 x14ac:dyDescent="0.25">
      <c r="A1880" s="38">
        <v>44060</v>
      </c>
      <c r="B1880" s="39">
        <v>44060</v>
      </c>
      <c r="C1880" s="39" t="s">
        <v>872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 x14ac:dyDescent="0.25">
      <c r="A1881" s="38">
        <v>44060</v>
      </c>
      <c r="B1881" s="39">
        <v>44060</v>
      </c>
      <c r="C1881" s="39" t="s">
        <v>779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 x14ac:dyDescent="0.25">
      <c r="A1882" s="38">
        <v>44060</v>
      </c>
      <c r="B1882" s="39">
        <v>44060</v>
      </c>
      <c r="C1882" s="39" t="s">
        <v>801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 x14ac:dyDescent="0.25">
      <c r="A1883" s="38">
        <v>44060</v>
      </c>
      <c r="B1883" s="39">
        <v>44060</v>
      </c>
      <c r="C1883" s="39" t="s">
        <v>781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 x14ac:dyDescent="0.25">
      <c r="A1884" s="38">
        <v>44060</v>
      </c>
      <c r="B1884" s="39">
        <v>44060</v>
      </c>
      <c r="C1884" s="39" t="s">
        <v>778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 x14ac:dyDescent="0.25">
      <c r="A1885" s="32">
        <v>44061</v>
      </c>
      <c r="B1885" s="33">
        <v>44061</v>
      </c>
      <c r="C1885" s="33" t="s">
        <v>791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 x14ac:dyDescent="0.25">
      <c r="A1886" s="32">
        <v>44061</v>
      </c>
      <c r="B1886" s="33">
        <v>44061</v>
      </c>
      <c r="C1886" s="33" t="s">
        <v>781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 x14ac:dyDescent="0.25">
      <c r="A1887" s="32">
        <v>44061</v>
      </c>
      <c r="B1887" s="33">
        <v>44061</v>
      </c>
      <c r="C1887" s="33" t="s">
        <v>872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 x14ac:dyDescent="0.25">
      <c r="A1888" s="32">
        <v>44061</v>
      </c>
      <c r="B1888" s="33">
        <v>44061</v>
      </c>
      <c r="C1888" s="33" t="s">
        <v>799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 x14ac:dyDescent="0.25">
      <c r="A1889" s="32">
        <v>44061</v>
      </c>
      <c r="B1889" s="33">
        <v>44061</v>
      </c>
      <c r="C1889" s="33" t="s">
        <v>786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 x14ac:dyDescent="0.25">
      <c r="A1890" s="32">
        <v>44061</v>
      </c>
      <c r="B1890" s="33">
        <v>44061</v>
      </c>
      <c r="C1890" s="33" t="s">
        <v>783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 x14ac:dyDescent="0.25">
      <c r="A1891" s="32">
        <v>44061</v>
      </c>
      <c r="B1891" s="33">
        <v>44061</v>
      </c>
      <c r="C1891" s="33" t="s">
        <v>784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 x14ac:dyDescent="0.25">
      <c r="A1892" s="32">
        <v>44061</v>
      </c>
      <c r="B1892" s="33">
        <v>44061</v>
      </c>
      <c r="C1892" s="33" t="s">
        <v>782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 x14ac:dyDescent="0.25">
      <c r="A1893" s="32">
        <v>44061</v>
      </c>
      <c r="B1893" s="33">
        <v>44061</v>
      </c>
      <c r="C1893" s="33" t="s">
        <v>804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 x14ac:dyDescent="0.25">
      <c r="A1894" s="32">
        <v>44061</v>
      </c>
      <c r="B1894" s="33">
        <v>44061</v>
      </c>
      <c r="C1894" s="33" t="s">
        <v>857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 x14ac:dyDescent="0.25">
      <c r="A1895" s="32">
        <v>44061</v>
      </c>
      <c r="B1895" s="33">
        <v>44061</v>
      </c>
      <c r="C1895" s="33" t="s">
        <v>778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 x14ac:dyDescent="0.25">
      <c r="A1896" s="32">
        <v>44061</v>
      </c>
      <c r="B1896" s="33">
        <v>44061</v>
      </c>
      <c r="C1896" s="33" t="s">
        <v>773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 x14ac:dyDescent="0.25">
      <c r="A1897" s="32">
        <v>44061</v>
      </c>
      <c r="B1897" s="33">
        <v>44061</v>
      </c>
      <c r="C1897" s="33" t="s">
        <v>801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 x14ac:dyDescent="0.25">
      <c r="A1898" s="32">
        <v>44061</v>
      </c>
      <c r="B1898" s="33">
        <v>44061</v>
      </c>
      <c r="C1898" s="33" t="s">
        <v>789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 x14ac:dyDescent="0.25">
      <c r="A1899" s="43">
        <v>44062</v>
      </c>
      <c r="B1899" s="41">
        <v>44062</v>
      </c>
      <c r="C1899" s="41" t="s">
        <v>778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 x14ac:dyDescent="0.25">
      <c r="A1900" s="43">
        <v>44062</v>
      </c>
      <c r="B1900" s="41">
        <v>44062</v>
      </c>
      <c r="C1900" s="41" t="s">
        <v>775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 x14ac:dyDescent="0.25">
      <c r="A1901" s="43">
        <v>44062</v>
      </c>
      <c r="B1901" s="41">
        <v>44062</v>
      </c>
      <c r="C1901" s="41" t="s">
        <v>799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 x14ac:dyDescent="0.25">
      <c r="A1902" s="43">
        <v>44062</v>
      </c>
      <c r="B1902" s="41">
        <v>44062</v>
      </c>
      <c r="C1902" s="41" t="s">
        <v>898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 x14ac:dyDescent="0.25">
      <c r="A1903" s="43">
        <v>44062</v>
      </c>
      <c r="B1903" s="41">
        <v>44062</v>
      </c>
      <c r="C1903" s="41" t="s">
        <v>783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 x14ac:dyDescent="0.25">
      <c r="A1904" s="43">
        <v>44062</v>
      </c>
      <c r="B1904" s="41">
        <v>44062</v>
      </c>
      <c r="C1904" s="41" t="s">
        <v>782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 x14ac:dyDescent="0.25">
      <c r="A1905" s="43">
        <v>44062</v>
      </c>
      <c r="B1905" s="41">
        <v>44062</v>
      </c>
      <c r="C1905" s="41" t="s">
        <v>881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 x14ac:dyDescent="0.25">
      <c r="A1906" s="43">
        <v>44062</v>
      </c>
      <c r="B1906" s="41">
        <v>44062</v>
      </c>
      <c r="C1906" s="41" t="s">
        <v>789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 x14ac:dyDescent="0.25">
      <c r="A1907" s="43">
        <v>44062</v>
      </c>
      <c r="B1907" s="41">
        <v>44062</v>
      </c>
      <c r="C1907" s="41" t="s">
        <v>781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 x14ac:dyDescent="0.25">
      <c r="A1908" s="43">
        <v>44062</v>
      </c>
      <c r="B1908" s="41">
        <v>44062</v>
      </c>
      <c r="C1908" s="41" t="s">
        <v>786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 x14ac:dyDescent="0.25">
      <c r="A1909" s="43">
        <v>44062</v>
      </c>
      <c r="B1909" s="41">
        <v>44062</v>
      </c>
      <c r="C1909" s="41" t="s">
        <v>812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 x14ac:dyDescent="0.25">
      <c r="A1910" s="43">
        <v>44062</v>
      </c>
      <c r="B1910" s="41">
        <v>44062</v>
      </c>
      <c r="C1910" s="41" t="s">
        <v>774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 x14ac:dyDescent="0.25">
      <c r="A1911" s="43">
        <v>44062</v>
      </c>
      <c r="B1911" s="41">
        <v>44062</v>
      </c>
      <c r="C1911" s="41" t="s">
        <v>806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 x14ac:dyDescent="0.25">
      <c r="A1912" s="43">
        <v>44062</v>
      </c>
      <c r="B1912" s="41">
        <v>44062</v>
      </c>
      <c r="C1912" s="41" t="s">
        <v>785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 x14ac:dyDescent="0.25">
      <c r="A1913" s="43">
        <v>44062</v>
      </c>
      <c r="B1913" s="41">
        <v>44062</v>
      </c>
      <c r="C1913" s="41" t="s">
        <v>773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 x14ac:dyDescent="0.25">
      <c r="A1914" s="43">
        <v>44062</v>
      </c>
      <c r="B1914" s="41">
        <v>44062</v>
      </c>
      <c r="C1914" s="41" t="s">
        <v>818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 x14ac:dyDescent="0.25">
      <c r="A1915" s="43">
        <v>44062</v>
      </c>
      <c r="B1915" s="41">
        <v>44062</v>
      </c>
      <c r="C1915" s="41" t="s">
        <v>803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 x14ac:dyDescent="0.25">
      <c r="A1916" s="43">
        <v>44062</v>
      </c>
      <c r="B1916" s="41">
        <v>44062</v>
      </c>
      <c r="C1916" s="41" t="s">
        <v>817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 x14ac:dyDescent="0.25">
      <c r="A1917" s="47">
        <v>44063</v>
      </c>
      <c r="B1917" s="48">
        <v>44063</v>
      </c>
      <c r="C1917" s="48" t="s">
        <v>782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 x14ac:dyDescent="0.25">
      <c r="A1918" s="47">
        <v>44063</v>
      </c>
      <c r="B1918" s="48">
        <v>44063</v>
      </c>
      <c r="C1918" s="48" t="s">
        <v>775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 x14ac:dyDescent="0.25">
      <c r="A1919" s="47">
        <v>44063</v>
      </c>
      <c r="B1919" s="48">
        <v>44063</v>
      </c>
      <c r="C1919" s="48" t="s">
        <v>789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 x14ac:dyDescent="0.25">
      <c r="A1920" s="47">
        <v>44063</v>
      </c>
      <c r="B1920" s="48">
        <v>44063</v>
      </c>
      <c r="C1920" s="48" t="s">
        <v>786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 x14ac:dyDescent="0.25">
      <c r="A1921" s="47">
        <v>44063</v>
      </c>
      <c r="B1921" s="48">
        <v>44063</v>
      </c>
      <c r="C1921" s="48" t="s">
        <v>814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 x14ac:dyDescent="0.25">
      <c r="A1922" s="47">
        <v>44063</v>
      </c>
      <c r="B1922" s="48">
        <v>44063</v>
      </c>
      <c r="C1922" s="48" t="s">
        <v>829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 x14ac:dyDescent="0.25">
      <c r="A1923" s="47">
        <v>44063</v>
      </c>
      <c r="B1923" s="48">
        <v>44063</v>
      </c>
      <c r="C1923" s="48" t="s">
        <v>773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 x14ac:dyDescent="0.25">
      <c r="A1924" s="47">
        <v>44063</v>
      </c>
      <c r="B1924" s="48">
        <v>44063</v>
      </c>
      <c r="C1924" s="48" t="s">
        <v>804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 x14ac:dyDescent="0.25">
      <c r="A1925" s="47">
        <v>44063</v>
      </c>
      <c r="B1925" s="48">
        <v>44063</v>
      </c>
      <c r="C1925" s="48" t="s">
        <v>777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 x14ac:dyDescent="0.25">
      <c r="A1926" s="47">
        <v>44063</v>
      </c>
      <c r="B1926" s="48">
        <v>44063</v>
      </c>
      <c r="C1926" s="48" t="s">
        <v>799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 x14ac:dyDescent="0.25">
      <c r="A1927" s="47">
        <v>44063</v>
      </c>
      <c r="B1927" s="48">
        <v>44063</v>
      </c>
      <c r="C1927" s="48" t="s">
        <v>781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 x14ac:dyDescent="0.25">
      <c r="A1928" s="47">
        <v>44063</v>
      </c>
      <c r="B1928" s="48">
        <v>44063</v>
      </c>
      <c r="C1928" s="48" t="s">
        <v>857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 x14ac:dyDescent="0.25">
      <c r="A1929" s="47">
        <v>44063</v>
      </c>
      <c r="B1929" s="48">
        <v>44063</v>
      </c>
      <c r="C1929" s="48" t="s">
        <v>785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 x14ac:dyDescent="0.25">
      <c r="A1930" s="47">
        <v>44063</v>
      </c>
      <c r="B1930" s="48">
        <v>44063</v>
      </c>
      <c r="C1930" s="48" t="s">
        <v>794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 x14ac:dyDescent="0.25">
      <c r="A1931" s="47">
        <v>44063</v>
      </c>
      <c r="B1931" s="48">
        <v>44063</v>
      </c>
      <c r="C1931" s="48" t="s">
        <v>812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 x14ac:dyDescent="0.25">
      <c r="A1932" s="47">
        <v>44063</v>
      </c>
      <c r="B1932" s="48">
        <v>44063</v>
      </c>
      <c r="C1932" s="48" t="s">
        <v>778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 x14ac:dyDescent="0.25">
      <c r="A1933" s="47">
        <v>44063</v>
      </c>
      <c r="B1933" s="48">
        <v>44063</v>
      </c>
      <c r="C1933" s="48" t="s">
        <v>792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 x14ac:dyDescent="0.25">
      <c r="A1934" s="47">
        <v>44063</v>
      </c>
      <c r="B1934" s="48">
        <v>44063</v>
      </c>
      <c r="C1934" s="48" t="s">
        <v>787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 x14ac:dyDescent="0.25">
      <c r="A1935" s="47">
        <v>44063</v>
      </c>
      <c r="B1935" s="48">
        <v>44063</v>
      </c>
      <c r="C1935" s="48" t="s">
        <v>791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 x14ac:dyDescent="0.25">
      <c r="A1936" s="47">
        <v>44063</v>
      </c>
      <c r="B1936" s="48">
        <v>44063</v>
      </c>
      <c r="C1936" s="48" t="s">
        <v>810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 x14ac:dyDescent="0.25">
      <c r="A1937" s="47">
        <v>44063</v>
      </c>
      <c r="B1937" s="48">
        <v>44063</v>
      </c>
      <c r="C1937" s="48" t="s">
        <v>898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 x14ac:dyDescent="0.25">
      <c r="A1938" s="47">
        <v>44063</v>
      </c>
      <c r="B1938" s="48">
        <v>44063</v>
      </c>
      <c r="C1938" s="48" t="s">
        <v>806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 x14ac:dyDescent="0.25">
      <c r="A1939" s="47">
        <v>44063</v>
      </c>
      <c r="B1939" s="48">
        <v>44063</v>
      </c>
      <c r="C1939" s="48" t="s">
        <v>819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 x14ac:dyDescent="0.25">
      <c r="A1940" s="35">
        <v>44064</v>
      </c>
      <c r="B1940" s="36">
        <v>44064</v>
      </c>
      <c r="C1940" s="36" t="s">
        <v>818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 x14ac:dyDescent="0.25">
      <c r="A1941" s="35">
        <v>44064</v>
      </c>
      <c r="B1941" s="36">
        <v>44064</v>
      </c>
      <c r="C1941" s="36" t="s">
        <v>773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 x14ac:dyDescent="0.25">
      <c r="A1942" s="35">
        <v>44064</v>
      </c>
      <c r="B1942" s="36">
        <v>44064</v>
      </c>
      <c r="C1942" s="36" t="s">
        <v>777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 x14ac:dyDescent="0.25">
      <c r="A1943" s="35">
        <v>44064</v>
      </c>
      <c r="B1943" s="36">
        <v>44064</v>
      </c>
      <c r="C1943" s="36" t="s">
        <v>786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 x14ac:dyDescent="0.25">
      <c r="A1944" s="35">
        <v>44064</v>
      </c>
      <c r="B1944" s="36">
        <v>44064</v>
      </c>
      <c r="C1944" s="36" t="s">
        <v>876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 x14ac:dyDescent="0.25">
      <c r="A1945" s="35">
        <v>44064</v>
      </c>
      <c r="B1945" s="36">
        <v>44064</v>
      </c>
      <c r="C1945" s="36" t="s">
        <v>899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 x14ac:dyDescent="0.25">
      <c r="A1946" s="35">
        <v>44064</v>
      </c>
      <c r="B1946" s="36">
        <v>44064</v>
      </c>
      <c r="C1946" s="36" t="s">
        <v>775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 x14ac:dyDescent="0.25">
      <c r="A1947" s="35">
        <v>44064</v>
      </c>
      <c r="B1947" s="36">
        <v>44064</v>
      </c>
      <c r="C1947" s="36" t="s">
        <v>878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 x14ac:dyDescent="0.25">
      <c r="A1948" s="50">
        <v>44065</v>
      </c>
      <c r="B1948" s="51">
        <v>44065</v>
      </c>
      <c r="C1948" s="51" t="s">
        <v>775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 x14ac:dyDescent="0.25">
      <c r="A1949" s="50">
        <v>44065</v>
      </c>
      <c r="B1949" s="51">
        <v>44065</v>
      </c>
      <c r="C1949" s="51" t="s">
        <v>773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 x14ac:dyDescent="0.25">
      <c r="A1950" s="50">
        <v>44065</v>
      </c>
      <c r="B1950" s="51">
        <v>44065</v>
      </c>
      <c r="C1950" s="51" t="s">
        <v>786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 x14ac:dyDescent="0.25">
      <c r="A1951" s="50">
        <v>44065</v>
      </c>
      <c r="B1951" s="51">
        <v>44065</v>
      </c>
      <c r="C1951" s="51" t="s">
        <v>782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 x14ac:dyDescent="0.25">
      <c r="A1952" s="50">
        <v>44065</v>
      </c>
      <c r="B1952" s="51">
        <v>44065</v>
      </c>
      <c r="C1952" s="51" t="s">
        <v>803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 x14ac:dyDescent="0.25">
      <c r="A1953" s="50">
        <v>44065</v>
      </c>
      <c r="B1953" s="51">
        <v>44065</v>
      </c>
      <c r="C1953" s="51" t="s">
        <v>777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 x14ac:dyDescent="0.25">
      <c r="A1954" s="50">
        <v>44065</v>
      </c>
      <c r="B1954" s="51">
        <v>44065</v>
      </c>
      <c r="C1954" s="51" t="s">
        <v>793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 x14ac:dyDescent="0.25">
      <c r="A1955" s="50">
        <v>44065</v>
      </c>
      <c r="B1955" s="51">
        <v>44065</v>
      </c>
      <c r="C1955" s="51" t="s">
        <v>799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 x14ac:dyDescent="0.25">
      <c r="A1956" s="50">
        <v>44065</v>
      </c>
      <c r="B1956" s="51">
        <v>44065</v>
      </c>
      <c r="C1956" s="51" t="s">
        <v>785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 x14ac:dyDescent="0.25">
      <c r="A1957" s="50">
        <v>44065</v>
      </c>
      <c r="B1957" s="51">
        <v>44065</v>
      </c>
      <c r="C1957" s="51" t="s">
        <v>788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 x14ac:dyDescent="0.25">
      <c r="A1958" s="50">
        <v>44065</v>
      </c>
      <c r="B1958" s="51">
        <v>44065</v>
      </c>
      <c r="C1958" s="51" t="s">
        <v>787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 x14ac:dyDescent="0.25">
      <c r="A1959" s="50">
        <v>44065</v>
      </c>
      <c r="B1959" s="51">
        <v>44065</v>
      </c>
      <c r="C1959" s="51" t="s">
        <v>789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 x14ac:dyDescent="0.25">
      <c r="A1960" s="50">
        <v>44065</v>
      </c>
      <c r="B1960" s="51">
        <v>44065</v>
      </c>
      <c r="C1960" s="51" t="s">
        <v>780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 x14ac:dyDescent="0.25">
      <c r="A1961" s="50">
        <v>44065</v>
      </c>
      <c r="B1961" s="51">
        <v>44065</v>
      </c>
      <c r="C1961" s="51" t="s">
        <v>847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 x14ac:dyDescent="0.25">
      <c r="A1962" s="50">
        <v>44065</v>
      </c>
      <c r="B1962" s="51">
        <v>44065</v>
      </c>
      <c r="C1962" s="51" t="s">
        <v>804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 x14ac:dyDescent="0.25">
      <c r="A1963" s="50">
        <v>44065</v>
      </c>
      <c r="B1963" s="51">
        <v>44065</v>
      </c>
      <c r="C1963" s="51" t="s">
        <v>778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 x14ac:dyDescent="0.25">
      <c r="A1964" s="50">
        <v>44065</v>
      </c>
      <c r="B1964" s="51">
        <v>44065</v>
      </c>
      <c r="C1964" s="51" t="s">
        <v>784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 x14ac:dyDescent="0.25">
      <c r="A1965" s="50">
        <v>44065</v>
      </c>
      <c r="B1965" s="51">
        <v>44065</v>
      </c>
      <c r="C1965" s="51" t="s">
        <v>791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 x14ac:dyDescent="0.25">
      <c r="A1966" s="50">
        <v>44065</v>
      </c>
      <c r="B1966" s="51">
        <v>44065</v>
      </c>
      <c r="C1966" s="51" t="s">
        <v>792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 x14ac:dyDescent="0.25">
      <c r="A1967" s="50">
        <v>44065</v>
      </c>
      <c r="B1967" s="51">
        <v>44065</v>
      </c>
      <c r="C1967" s="51" t="s">
        <v>817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 x14ac:dyDescent="0.25">
      <c r="A1968" s="50">
        <v>44065</v>
      </c>
      <c r="B1968" s="51">
        <v>44065</v>
      </c>
      <c r="C1968" s="51" t="s">
        <v>835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 x14ac:dyDescent="0.25">
      <c r="A1969" s="50">
        <v>44065</v>
      </c>
      <c r="B1969" s="51">
        <v>44065</v>
      </c>
      <c r="C1969" s="51" t="s">
        <v>774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 x14ac:dyDescent="0.25">
      <c r="A1970" s="50">
        <v>44065</v>
      </c>
      <c r="B1970" s="51">
        <v>44065</v>
      </c>
      <c r="C1970" s="51" t="s">
        <v>809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 x14ac:dyDescent="0.25">
      <c r="A1971" s="50">
        <v>44065</v>
      </c>
      <c r="B1971" s="51">
        <v>44065</v>
      </c>
      <c r="C1971" s="51" t="s">
        <v>900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 x14ac:dyDescent="0.25">
      <c r="A1972" s="50">
        <v>44065</v>
      </c>
      <c r="B1972" s="51">
        <v>44065</v>
      </c>
      <c r="C1972" s="51" t="s">
        <v>779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 x14ac:dyDescent="0.25">
      <c r="A1973" s="50">
        <v>44065</v>
      </c>
      <c r="B1973" s="51">
        <v>44065</v>
      </c>
      <c r="C1973" s="51" t="s">
        <v>829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 x14ac:dyDescent="0.25">
      <c r="A1974" s="43">
        <v>44066</v>
      </c>
      <c r="B1974" s="41">
        <v>44066</v>
      </c>
      <c r="C1974" s="41" t="s">
        <v>775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 x14ac:dyDescent="0.25">
      <c r="A1975" s="43">
        <v>44066</v>
      </c>
      <c r="B1975" s="41">
        <v>44066</v>
      </c>
      <c r="C1975" s="41" t="s">
        <v>773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 x14ac:dyDescent="0.25">
      <c r="A1976" s="43">
        <v>44066</v>
      </c>
      <c r="B1976" s="41">
        <v>44066</v>
      </c>
      <c r="C1976" s="41" t="s">
        <v>782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 x14ac:dyDescent="0.25">
      <c r="A1977" s="43">
        <v>44066</v>
      </c>
      <c r="B1977" s="41">
        <v>44066</v>
      </c>
      <c r="C1977" s="41" t="s">
        <v>787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 x14ac:dyDescent="0.25">
      <c r="A1978" s="43">
        <v>44066</v>
      </c>
      <c r="B1978" s="41">
        <v>44066</v>
      </c>
      <c r="C1978" s="41" t="s">
        <v>786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 x14ac:dyDescent="0.25">
      <c r="A1979" s="43">
        <v>44066</v>
      </c>
      <c r="B1979" s="41">
        <v>44066</v>
      </c>
      <c r="C1979" s="41" t="s">
        <v>817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 x14ac:dyDescent="0.25">
      <c r="A1980" s="43">
        <v>44066</v>
      </c>
      <c r="B1980" s="41">
        <v>44066</v>
      </c>
      <c r="C1980" s="41" t="s">
        <v>803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 x14ac:dyDescent="0.25">
      <c r="A1981" s="43">
        <v>44066</v>
      </c>
      <c r="B1981" s="41">
        <v>44066</v>
      </c>
      <c r="C1981" s="41" t="s">
        <v>777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 x14ac:dyDescent="0.25">
      <c r="A1982" s="43">
        <v>44066</v>
      </c>
      <c r="B1982" s="41">
        <v>44066</v>
      </c>
      <c r="C1982" s="41" t="s">
        <v>793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 x14ac:dyDescent="0.25">
      <c r="A1983" s="43">
        <v>44066</v>
      </c>
      <c r="B1983" s="41">
        <v>44066</v>
      </c>
      <c r="C1983" s="41" t="s">
        <v>804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 x14ac:dyDescent="0.25">
      <c r="A1984" s="43">
        <v>44066</v>
      </c>
      <c r="B1984" s="41">
        <v>44066</v>
      </c>
      <c r="C1984" s="41" t="s">
        <v>778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 x14ac:dyDescent="0.25">
      <c r="A1985" s="43">
        <v>44066</v>
      </c>
      <c r="B1985" s="41">
        <v>44066</v>
      </c>
      <c r="C1985" s="41" t="s">
        <v>779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 x14ac:dyDescent="0.25">
      <c r="A1986" s="43">
        <v>44066</v>
      </c>
      <c r="B1986" s="41">
        <v>44066</v>
      </c>
      <c r="C1986" s="41" t="s">
        <v>896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 x14ac:dyDescent="0.25">
      <c r="A1987" s="43">
        <v>44066</v>
      </c>
      <c r="B1987" s="41">
        <v>44066</v>
      </c>
      <c r="C1987" s="41" t="s">
        <v>808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 x14ac:dyDescent="0.25">
      <c r="A1988" s="43">
        <v>44066</v>
      </c>
      <c r="B1988" s="41">
        <v>44066</v>
      </c>
      <c r="C1988" s="41" t="s">
        <v>801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 x14ac:dyDescent="0.25">
      <c r="A1989" s="43">
        <v>44066</v>
      </c>
      <c r="B1989" s="41">
        <v>44066</v>
      </c>
      <c r="C1989" s="41" t="s">
        <v>799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 x14ac:dyDescent="0.25">
      <c r="A1990" s="43">
        <v>44066</v>
      </c>
      <c r="B1990" s="41">
        <v>44066</v>
      </c>
      <c r="C1990" s="41" t="s">
        <v>774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 x14ac:dyDescent="0.25">
      <c r="A1991" s="43">
        <v>44066</v>
      </c>
      <c r="B1991" s="41">
        <v>44066</v>
      </c>
      <c r="C1991" s="41" t="s">
        <v>802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 x14ac:dyDescent="0.25">
      <c r="A1992" s="43">
        <v>44066</v>
      </c>
      <c r="B1992" s="41">
        <v>44066</v>
      </c>
      <c r="C1992" s="41" t="s">
        <v>901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 x14ac:dyDescent="0.25">
      <c r="A1993" s="43">
        <v>44066</v>
      </c>
      <c r="B1993" s="41">
        <v>44066</v>
      </c>
      <c r="C1993" s="41" t="s">
        <v>897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 x14ac:dyDescent="0.25">
      <c r="A1994" s="43">
        <v>44066</v>
      </c>
      <c r="B1994" s="41">
        <v>44066</v>
      </c>
      <c r="C1994" s="41" t="s">
        <v>825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 x14ac:dyDescent="0.25">
      <c r="A1995" s="43">
        <v>44066</v>
      </c>
      <c r="B1995" s="41">
        <v>44066</v>
      </c>
      <c r="C1995" s="41" t="s">
        <v>785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 x14ac:dyDescent="0.25">
      <c r="A1996" s="43">
        <v>44066</v>
      </c>
      <c r="B1996" s="41">
        <v>44066</v>
      </c>
      <c r="C1996" s="41" t="s">
        <v>814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 x14ac:dyDescent="0.25">
      <c r="A1997" s="43">
        <v>44066</v>
      </c>
      <c r="B1997" s="41">
        <v>44066</v>
      </c>
      <c r="C1997" s="41" t="s">
        <v>789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 x14ac:dyDescent="0.25">
      <c r="A1998" s="43">
        <v>44066</v>
      </c>
      <c r="B1998" s="41">
        <v>44066</v>
      </c>
      <c r="C1998" s="41" t="s">
        <v>812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 x14ac:dyDescent="0.25">
      <c r="A1999" s="43">
        <v>44066</v>
      </c>
      <c r="B1999" s="41">
        <v>44066</v>
      </c>
      <c r="C1999" s="41" t="s">
        <v>783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 x14ac:dyDescent="0.25">
      <c r="A2000" s="43">
        <v>44066</v>
      </c>
      <c r="B2000" s="41">
        <v>44066</v>
      </c>
      <c r="C2000" s="41" t="s">
        <v>788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 x14ac:dyDescent="0.25">
      <c r="A2001" s="43">
        <v>44066</v>
      </c>
      <c r="B2001" s="41">
        <v>44066</v>
      </c>
      <c r="C2001" s="41" t="s">
        <v>780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 x14ac:dyDescent="0.25">
      <c r="A2002" s="43">
        <v>44066</v>
      </c>
      <c r="B2002" s="41">
        <v>44066</v>
      </c>
      <c r="C2002" s="41" t="s">
        <v>818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 x14ac:dyDescent="0.25">
      <c r="A2003" s="43">
        <v>44066</v>
      </c>
      <c r="B2003" s="41">
        <v>44066</v>
      </c>
      <c r="C2003" s="41" t="s">
        <v>876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 x14ac:dyDescent="0.25">
      <c r="A2004" s="43">
        <v>44066</v>
      </c>
      <c r="B2004" s="41">
        <v>44066</v>
      </c>
      <c r="C2004" s="41" t="s">
        <v>836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 x14ac:dyDescent="0.25">
      <c r="A2005" s="43">
        <v>44066</v>
      </c>
      <c r="B2005" s="41">
        <v>44066</v>
      </c>
      <c r="C2005" s="41" t="s">
        <v>835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 x14ac:dyDescent="0.25">
      <c r="A2006" s="43">
        <v>44066</v>
      </c>
      <c r="B2006" s="41">
        <v>44066</v>
      </c>
      <c r="C2006" s="41" t="s">
        <v>823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 x14ac:dyDescent="0.25">
      <c r="A2007" s="43">
        <v>44066</v>
      </c>
      <c r="B2007" s="41">
        <v>44066</v>
      </c>
      <c r="C2007" s="41" t="s">
        <v>784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 x14ac:dyDescent="0.25">
      <c r="A2008" s="43">
        <v>44066</v>
      </c>
      <c r="B2008" s="41">
        <v>44066</v>
      </c>
      <c r="C2008" s="41" t="s">
        <v>790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 x14ac:dyDescent="0.25">
      <c r="A2009" s="43">
        <v>44066</v>
      </c>
      <c r="B2009" s="41">
        <v>44066</v>
      </c>
      <c r="C2009" s="41" t="s">
        <v>902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 x14ac:dyDescent="0.25">
      <c r="A2010" s="43">
        <v>44066</v>
      </c>
      <c r="B2010" s="41">
        <v>44066</v>
      </c>
      <c r="C2010" s="41" t="s">
        <v>821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 x14ac:dyDescent="0.25">
      <c r="A2011" s="43">
        <v>44066</v>
      </c>
      <c r="B2011" s="41">
        <v>44066</v>
      </c>
      <c r="C2011" s="41" t="s">
        <v>804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 x14ac:dyDescent="0.25">
      <c r="A2012" s="43">
        <v>44066</v>
      </c>
      <c r="B2012" s="41">
        <v>44066</v>
      </c>
      <c r="C2012" s="41" t="s">
        <v>781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 x14ac:dyDescent="0.25">
      <c r="A2013" s="38">
        <v>44067</v>
      </c>
      <c r="B2013" s="39">
        <v>44067</v>
      </c>
      <c r="C2013" s="39" t="s">
        <v>773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 x14ac:dyDescent="0.25">
      <c r="A2014" s="38">
        <v>44067</v>
      </c>
      <c r="B2014" s="39">
        <v>44067</v>
      </c>
      <c r="C2014" s="39" t="s">
        <v>890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 x14ac:dyDescent="0.25">
      <c r="A2015" s="38">
        <v>44067</v>
      </c>
      <c r="B2015" s="39">
        <v>44067</v>
      </c>
      <c r="C2015" s="39" t="s">
        <v>775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 x14ac:dyDescent="0.25">
      <c r="A2016" s="38">
        <v>44067</v>
      </c>
      <c r="B2016" s="39">
        <v>44067</v>
      </c>
      <c r="C2016" s="39" t="s">
        <v>782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 x14ac:dyDescent="0.25">
      <c r="A2017" s="38">
        <v>44067</v>
      </c>
      <c r="B2017" s="39">
        <v>44067</v>
      </c>
      <c r="C2017" s="39" t="s">
        <v>791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 x14ac:dyDescent="0.25">
      <c r="A2018" s="38">
        <v>44067</v>
      </c>
      <c r="B2018" s="39">
        <v>44067</v>
      </c>
      <c r="C2018" s="39" t="s">
        <v>786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 x14ac:dyDescent="0.25">
      <c r="A2019" s="38">
        <v>44067</v>
      </c>
      <c r="B2019" s="39">
        <v>44067</v>
      </c>
      <c r="C2019" s="39" t="s">
        <v>777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 x14ac:dyDescent="0.25">
      <c r="A2020" s="38">
        <v>44067</v>
      </c>
      <c r="B2020" s="39">
        <v>44067</v>
      </c>
      <c r="C2020" s="39" t="s">
        <v>792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 x14ac:dyDescent="0.25">
      <c r="A2021" s="38">
        <v>44067</v>
      </c>
      <c r="B2021" s="39">
        <v>44067</v>
      </c>
      <c r="C2021" s="39" t="s">
        <v>789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 x14ac:dyDescent="0.25">
      <c r="A2022" s="38">
        <v>44067</v>
      </c>
      <c r="B2022" s="39">
        <v>44067</v>
      </c>
      <c r="C2022" s="39" t="s">
        <v>799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 x14ac:dyDescent="0.25">
      <c r="A2023" s="38">
        <v>44067</v>
      </c>
      <c r="B2023" s="39">
        <v>44067</v>
      </c>
      <c r="C2023" s="39" t="s">
        <v>819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 x14ac:dyDescent="0.25">
      <c r="A2024" s="32">
        <v>44068</v>
      </c>
      <c r="B2024" s="33">
        <v>44068</v>
      </c>
      <c r="C2024" s="33" t="s">
        <v>791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 x14ac:dyDescent="0.25">
      <c r="A2025" s="32">
        <v>44068</v>
      </c>
      <c r="B2025" s="33">
        <v>44068</v>
      </c>
      <c r="C2025" s="33" t="s">
        <v>777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 x14ac:dyDescent="0.25">
      <c r="A2026" s="32">
        <v>44068</v>
      </c>
      <c r="B2026" s="33">
        <v>44068</v>
      </c>
      <c r="C2026" s="33" t="s">
        <v>847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 x14ac:dyDescent="0.25">
      <c r="A2027" s="32">
        <v>44068</v>
      </c>
      <c r="B2027" s="33">
        <v>44068</v>
      </c>
      <c r="C2027" s="33" t="s">
        <v>799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 x14ac:dyDescent="0.25">
      <c r="A2028" s="32">
        <v>44068</v>
      </c>
      <c r="B2028" s="33">
        <v>44068</v>
      </c>
      <c r="C2028" s="33" t="s">
        <v>829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 x14ac:dyDescent="0.25">
      <c r="A2029" s="32">
        <v>44068</v>
      </c>
      <c r="B2029" s="33">
        <v>44068</v>
      </c>
      <c r="C2029" s="33" t="s">
        <v>789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 x14ac:dyDescent="0.25">
      <c r="A2030" s="32">
        <v>44068</v>
      </c>
      <c r="B2030" s="33">
        <v>44068</v>
      </c>
      <c r="C2030" s="33" t="s">
        <v>795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 x14ac:dyDescent="0.25">
      <c r="A2031" s="32">
        <v>44068</v>
      </c>
      <c r="B2031" s="33">
        <v>44068</v>
      </c>
      <c r="C2031" s="33" t="s">
        <v>781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 x14ac:dyDescent="0.25">
      <c r="A2032" s="32">
        <v>44068</v>
      </c>
      <c r="B2032" s="33">
        <v>44068</v>
      </c>
      <c r="C2032" s="33" t="s">
        <v>786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 x14ac:dyDescent="0.25">
      <c r="A2033" s="32">
        <v>44068</v>
      </c>
      <c r="B2033" s="33">
        <v>44068</v>
      </c>
      <c r="C2033" s="33" t="s">
        <v>804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 x14ac:dyDescent="0.25">
      <c r="A2034" s="32">
        <v>44068</v>
      </c>
      <c r="B2034" s="33">
        <v>44068</v>
      </c>
      <c r="C2034" s="33" t="s">
        <v>876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 x14ac:dyDescent="0.25">
      <c r="A2035" s="32">
        <v>44068</v>
      </c>
      <c r="B2035" s="33">
        <v>44068</v>
      </c>
      <c r="C2035" s="33" t="s">
        <v>803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 x14ac:dyDescent="0.25">
      <c r="A2036" s="32">
        <v>44068</v>
      </c>
      <c r="B2036" s="33">
        <v>44068</v>
      </c>
      <c r="C2036" s="33" t="s">
        <v>778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 x14ac:dyDescent="0.25">
      <c r="A2037" s="32">
        <v>44068</v>
      </c>
      <c r="B2037" s="33">
        <v>44068</v>
      </c>
      <c r="C2037" s="33" t="s">
        <v>775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 x14ac:dyDescent="0.25">
      <c r="A2038" s="32">
        <v>44068</v>
      </c>
      <c r="B2038" s="33">
        <v>44068</v>
      </c>
      <c r="C2038" s="33" t="s">
        <v>779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 x14ac:dyDescent="0.25">
      <c r="A2039" s="32">
        <v>44068</v>
      </c>
      <c r="B2039" s="33">
        <v>44068</v>
      </c>
      <c r="C2039" s="33" t="s">
        <v>784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 x14ac:dyDescent="0.25">
      <c r="A2040" s="32">
        <v>44068</v>
      </c>
      <c r="B2040" s="33">
        <v>44068</v>
      </c>
      <c r="C2040" s="33" t="s">
        <v>783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 x14ac:dyDescent="0.25">
      <c r="A2041" s="32">
        <v>44068</v>
      </c>
      <c r="B2041" s="33">
        <v>44068</v>
      </c>
      <c r="C2041" s="33" t="s">
        <v>782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 x14ac:dyDescent="0.25">
      <c r="A2042" s="32">
        <v>44068</v>
      </c>
      <c r="B2042" s="33">
        <v>44068</v>
      </c>
      <c r="C2042" s="33" t="s">
        <v>794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 x14ac:dyDescent="0.25">
      <c r="A2043" s="35">
        <v>44069</v>
      </c>
      <c r="B2043" s="36">
        <v>44069</v>
      </c>
      <c r="C2043" s="36" t="s">
        <v>773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 x14ac:dyDescent="0.25">
      <c r="A2044" s="35">
        <v>44069</v>
      </c>
      <c r="B2044" s="36">
        <v>44069</v>
      </c>
      <c r="C2044" s="36" t="s">
        <v>791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 x14ac:dyDescent="0.25">
      <c r="A2045" s="35">
        <v>44069</v>
      </c>
      <c r="B2045" s="36">
        <v>44069</v>
      </c>
      <c r="C2045" s="36" t="s">
        <v>775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 x14ac:dyDescent="0.25">
      <c r="A2046" s="35">
        <v>44069</v>
      </c>
      <c r="B2046" s="36">
        <v>44069</v>
      </c>
      <c r="C2046" s="36" t="s">
        <v>779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 x14ac:dyDescent="0.25">
      <c r="A2047" s="35">
        <v>44069</v>
      </c>
      <c r="B2047" s="36">
        <v>44069</v>
      </c>
      <c r="C2047" s="36" t="s">
        <v>789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 x14ac:dyDescent="0.25">
      <c r="A2048" s="35">
        <v>44069</v>
      </c>
      <c r="B2048" s="36">
        <v>44069</v>
      </c>
      <c r="C2048" s="36" t="s">
        <v>780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 x14ac:dyDescent="0.25">
      <c r="A2049" s="35">
        <v>44069</v>
      </c>
      <c r="B2049" s="36">
        <v>44069</v>
      </c>
      <c r="C2049" s="36" t="s">
        <v>799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 x14ac:dyDescent="0.25">
      <c r="A2050" s="35">
        <v>44069</v>
      </c>
      <c r="B2050" s="36">
        <v>44069</v>
      </c>
      <c r="C2050" s="36" t="s">
        <v>814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 x14ac:dyDescent="0.25">
      <c r="A2051" s="35">
        <v>44069</v>
      </c>
      <c r="B2051" s="36">
        <v>44069</v>
      </c>
      <c r="C2051" s="36" t="s">
        <v>790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 x14ac:dyDescent="0.25">
      <c r="A2052" s="35">
        <v>44069</v>
      </c>
      <c r="B2052" s="36">
        <v>44069</v>
      </c>
      <c r="C2052" s="36" t="s">
        <v>784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 x14ac:dyDescent="0.25">
      <c r="A2053" s="35">
        <v>44069</v>
      </c>
      <c r="B2053" s="36">
        <v>44069</v>
      </c>
      <c r="C2053" s="36" t="s">
        <v>785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 x14ac:dyDescent="0.25">
      <c r="A2054" s="35">
        <v>44069</v>
      </c>
      <c r="B2054" s="36">
        <v>44069</v>
      </c>
      <c r="C2054" s="36" t="s">
        <v>781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 x14ac:dyDescent="0.25">
      <c r="A2055" s="35">
        <v>44069</v>
      </c>
      <c r="B2055" s="36">
        <v>44069</v>
      </c>
      <c r="C2055" s="36" t="s">
        <v>786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 x14ac:dyDescent="0.25">
      <c r="A2056" s="35">
        <v>44069</v>
      </c>
      <c r="B2056" s="36">
        <v>44069</v>
      </c>
      <c r="C2056" s="36" t="s">
        <v>774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 x14ac:dyDescent="0.25">
      <c r="A2057" s="35">
        <v>44069</v>
      </c>
      <c r="B2057" s="36">
        <v>44069</v>
      </c>
      <c r="C2057" s="36" t="s">
        <v>777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 x14ac:dyDescent="0.25">
      <c r="A2058" s="35">
        <v>44069</v>
      </c>
      <c r="B2058" s="36">
        <v>44069</v>
      </c>
      <c r="C2058" s="36" t="s">
        <v>829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 x14ac:dyDescent="0.25">
      <c r="A2059" s="35">
        <v>44069</v>
      </c>
      <c r="B2059" s="36">
        <v>44069</v>
      </c>
      <c r="C2059" s="36" t="s">
        <v>801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 x14ac:dyDescent="0.25">
      <c r="A2060" s="35">
        <v>44069</v>
      </c>
      <c r="B2060" s="36">
        <v>44069</v>
      </c>
      <c r="C2060" s="36" t="s">
        <v>787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 x14ac:dyDescent="0.25">
      <c r="A2061" s="35">
        <v>44069</v>
      </c>
      <c r="B2061" s="36">
        <v>44069</v>
      </c>
      <c r="C2061" s="36" t="s">
        <v>811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 x14ac:dyDescent="0.25">
      <c r="A2062" s="35">
        <v>44069</v>
      </c>
      <c r="B2062" s="36">
        <v>44069</v>
      </c>
      <c r="C2062" s="36" t="s">
        <v>783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 x14ac:dyDescent="0.25">
      <c r="A2063" s="35">
        <v>44069</v>
      </c>
      <c r="B2063" s="36">
        <v>44069</v>
      </c>
      <c r="C2063" s="36" t="s">
        <v>803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 x14ac:dyDescent="0.25">
      <c r="A2064" s="35">
        <v>44069</v>
      </c>
      <c r="B2064" s="36">
        <v>44069</v>
      </c>
      <c r="C2064" s="36" t="s">
        <v>778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 x14ac:dyDescent="0.25">
      <c r="A2065" s="35">
        <v>44069</v>
      </c>
      <c r="B2065" s="36">
        <v>44069</v>
      </c>
      <c r="C2065" s="36" t="s">
        <v>788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 x14ac:dyDescent="0.25">
      <c r="A2066" s="35">
        <v>44069</v>
      </c>
      <c r="B2066" s="36">
        <v>44069</v>
      </c>
      <c r="C2066" s="36" t="s">
        <v>848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 x14ac:dyDescent="0.25">
      <c r="A2067" s="53">
        <v>44070</v>
      </c>
      <c r="B2067" s="54">
        <v>44070</v>
      </c>
      <c r="C2067" s="54" t="s">
        <v>773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 x14ac:dyDescent="0.25">
      <c r="A2068" s="53">
        <v>44070</v>
      </c>
      <c r="B2068" s="54">
        <v>44070</v>
      </c>
      <c r="C2068" s="54" t="s">
        <v>783</v>
      </c>
      <c r="D2068" s="55">
        <f>VLOOKUP(Pag_Inicio_Corr_mas_casos[[#This Row],[Corregimiento]],Hoja3!$A$2:$D$676,4,0)</f>
        <v>80822</v>
      </c>
      <c r="E2068" s="54">
        <v>44</v>
      </c>
    </row>
    <row r="2069" spans="1:6" x14ac:dyDescent="0.25">
      <c r="A2069" s="53">
        <v>44070</v>
      </c>
      <c r="B2069" s="54">
        <v>44070</v>
      </c>
      <c r="C2069" s="54" t="s">
        <v>779</v>
      </c>
      <c r="D2069" s="55">
        <f>VLOOKUP(Pag_Inicio_Corr_mas_casos[[#This Row],[Corregimiento]],Hoja3!$A$2:$D$676,4,0)</f>
        <v>81007</v>
      </c>
      <c r="E2069" s="54">
        <v>33</v>
      </c>
    </row>
    <row r="2070" spans="1:6" x14ac:dyDescent="0.25">
      <c r="A2070" s="53">
        <v>44070</v>
      </c>
      <c r="B2070" s="54">
        <v>44070</v>
      </c>
      <c r="C2070" s="54" t="s">
        <v>789</v>
      </c>
      <c r="D2070" s="55">
        <f>VLOOKUP(Pag_Inicio_Corr_mas_casos[[#This Row],[Corregimiento]],Hoja3!$A$2:$D$676,4,0)</f>
        <v>80812</v>
      </c>
      <c r="E2070" s="54">
        <v>32</v>
      </c>
    </row>
    <row r="2071" spans="1:6" x14ac:dyDescent="0.25">
      <c r="A2071" s="53">
        <v>44070</v>
      </c>
      <c r="B2071" s="54">
        <v>44070</v>
      </c>
      <c r="C2071" s="54" t="s">
        <v>825</v>
      </c>
      <c r="D2071" s="55">
        <f>VLOOKUP(Pag_Inicio_Corr_mas_casos[[#This Row],[Corregimiento]],Hoja3!$A$2:$D$676,4,0)</f>
        <v>80814</v>
      </c>
      <c r="E2071" s="54">
        <v>31</v>
      </c>
    </row>
    <row r="2072" spans="1:6" x14ac:dyDescent="0.25">
      <c r="A2072" s="53">
        <v>44070</v>
      </c>
      <c r="B2072" s="54">
        <v>44070</v>
      </c>
      <c r="C2072" s="54" t="s">
        <v>898</v>
      </c>
      <c r="D2072" s="55">
        <f>VLOOKUP(Pag_Inicio_Corr_mas_casos[[#This Row],[Corregimiento]],Hoja3!$A$2:$D$676,4,0)</f>
        <v>20305</v>
      </c>
      <c r="E2072" s="54">
        <v>28</v>
      </c>
    </row>
    <row r="2073" spans="1:6" x14ac:dyDescent="0.25">
      <c r="A2073" s="53">
        <v>44070</v>
      </c>
      <c r="B2073" s="54">
        <v>44070</v>
      </c>
      <c r="C2073" s="54" t="s">
        <v>784</v>
      </c>
      <c r="D2073" s="55">
        <f>VLOOKUP(Pag_Inicio_Corr_mas_casos[[#This Row],[Corregimiento]],Hoja3!$A$2:$D$676,4,0)</f>
        <v>80823</v>
      </c>
      <c r="E2073" s="54">
        <v>26</v>
      </c>
    </row>
    <row r="2074" spans="1:6" x14ac:dyDescent="0.25">
      <c r="A2074" s="53">
        <v>44070</v>
      </c>
      <c r="B2074" s="54">
        <v>44070</v>
      </c>
      <c r="C2074" s="54" t="s">
        <v>788</v>
      </c>
      <c r="D2074" s="55">
        <f>VLOOKUP(Pag_Inicio_Corr_mas_casos[[#This Row],[Corregimiento]],Hoja3!$A$2:$D$676,4,0)</f>
        <v>81006</v>
      </c>
      <c r="E2074" s="54">
        <v>25</v>
      </c>
    </row>
    <row r="2075" spans="1:6" x14ac:dyDescent="0.25">
      <c r="A2075" s="53">
        <v>44070</v>
      </c>
      <c r="B2075" s="54">
        <v>44070</v>
      </c>
      <c r="C2075" s="54" t="s">
        <v>775</v>
      </c>
      <c r="D2075" s="55">
        <f>VLOOKUP(Pag_Inicio_Corr_mas_casos[[#This Row],[Corregimiento]],Hoja3!$A$2:$D$676,4,0)</f>
        <v>130106</v>
      </c>
      <c r="E2075" s="54">
        <v>24</v>
      </c>
    </row>
    <row r="2076" spans="1:6" x14ac:dyDescent="0.25">
      <c r="A2076" s="53">
        <v>44070</v>
      </c>
      <c r="B2076" s="54">
        <v>44070</v>
      </c>
      <c r="C2076" s="54" t="s">
        <v>799</v>
      </c>
      <c r="D2076" s="55">
        <f>VLOOKUP(Pag_Inicio_Corr_mas_casos[[#This Row],[Corregimiento]],Hoja3!$A$2:$D$676,4,0)</f>
        <v>80813</v>
      </c>
      <c r="E2076" s="54">
        <v>23</v>
      </c>
    </row>
    <row r="2077" spans="1:6" x14ac:dyDescent="0.25">
      <c r="A2077" s="53">
        <v>44070</v>
      </c>
      <c r="B2077" s="54">
        <v>44070</v>
      </c>
      <c r="C2077" s="54" t="s">
        <v>787</v>
      </c>
      <c r="D2077" s="55">
        <f>VLOOKUP(Pag_Inicio_Corr_mas_casos[[#This Row],[Corregimiento]],Hoja3!$A$2:$D$676,4,0)</f>
        <v>130107</v>
      </c>
      <c r="E2077" s="54">
        <v>22</v>
      </c>
    </row>
    <row r="2078" spans="1:6" x14ac:dyDescent="0.25">
      <c r="A2078" s="53">
        <v>44070</v>
      </c>
      <c r="B2078" s="54">
        <v>44070</v>
      </c>
      <c r="C2078" s="54" t="s">
        <v>774</v>
      </c>
      <c r="D2078" s="55">
        <f>VLOOKUP(Pag_Inicio_Corr_mas_casos[[#This Row],[Corregimiento]],Hoja3!$A$2:$D$676,4,0)</f>
        <v>81002</v>
      </c>
      <c r="E2078" s="54">
        <v>21</v>
      </c>
    </row>
    <row r="2079" spans="1:6" x14ac:dyDescent="0.25">
      <c r="A2079" s="53">
        <v>44070</v>
      </c>
      <c r="B2079" s="54">
        <v>44070</v>
      </c>
      <c r="C2079" s="54" t="s">
        <v>804</v>
      </c>
      <c r="D2079" s="55">
        <f>VLOOKUP(Pag_Inicio_Corr_mas_casos[[#This Row],[Corregimiento]],Hoja3!$A$2:$D$676,4,0)</f>
        <v>80815</v>
      </c>
      <c r="E2079" s="54">
        <v>21</v>
      </c>
    </row>
    <row r="2080" spans="1:6" x14ac:dyDescent="0.25">
      <c r="A2080" s="53">
        <v>44070</v>
      </c>
      <c r="B2080" s="54">
        <v>44070</v>
      </c>
      <c r="C2080" s="54" t="s">
        <v>786</v>
      </c>
      <c r="D2080" s="55">
        <f>VLOOKUP(Pag_Inicio_Corr_mas_casos[[#This Row],[Corregimiento]],Hoja3!$A$2:$D$676,4,0)</f>
        <v>80819</v>
      </c>
      <c r="E2080" s="54">
        <v>20</v>
      </c>
    </row>
    <row r="2081" spans="1:5" x14ac:dyDescent="0.25">
      <c r="A2081" s="53">
        <v>44070</v>
      </c>
      <c r="B2081" s="54">
        <v>44070</v>
      </c>
      <c r="C2081" s="54" t="s">
        <v>876</v>
      </c>
      <c r="D2081" s="55">
        <f>VLOOKUP(Pag_Inicio_Corr_mas_casos[[#This Row],[Corregimiento]],Hoja3!$A$2:$D$676,4,0)</f>
        <v>40606</v>
      </c>
      <c r="E2081" s="54">
        <v>16</v>
      </c>
    </row>
    <row r="2082" spans="1:5" x14ac:dyDescent="0.25">
      <c r="A2082" s="53">
        <v>44070</v>
      </c>
      <c r="B2082" s="54">
        <v>44070</v>
      </c>
      <c r="C2082" s="54" t="s">
        <v>903</v>
      </c>
      <c r="D2082" s="55">
        <f>VLOOKUP(Pag_Inicio_Corr_mas_casos[[#This Row],[Corregimiento]],Hoja3!$A$2:$D$676,4,0)</f>
        <v>90804</v>
      </c>
      <c r="E2082" s="54">
        <v>16</v>
      </c>
    </row>
    <row r="2083" spans="1:5" x14ac:dyDescent="0.25">
      <c r="A2083" s="53">
        <v>44070</v>
      </c>
      <c r="B2083" s="54">
        <v>44070</v>
      </c>
      <c r="C2083" s="54" t="s">
        <v>904</v>
      </c>
      <c r="D2083" s="55">
        <f>VLOOKUP(Pag_Inicio_Corr_mas_casos[[#This Row],[Corregimiento]],Hoja3!$A$2:$D$676,4,0)</f>
        <v>50105</v>
      </c>
      <c r="E2083" s="54">
        <v>15</v>
      </c>
    </row>
    <row r="2084" spans="1:5" x14ac:dyDescent="0.25">
      <c r="A2084" s="53">
        <v>44070</v>
      </c>
      <c r="B2084" s="54">
        <v>44070</v>
      </c>
      <c r="C2084" s="54" t="s">
        <v>791</v>
      </c>
      <c r="D2084" s="55">
        <f>VLOOKUP(Pag_Inicio_Corr_mas_casos[[#This Row],[Corregimiento]],Hoja3!$A$2:$D$676,4,0)</f>
        <v>40601</v>
      </c>
      <c r="E2084" s="54">
        <v>27</v>
      </c>
    </row>
    <row r="2085" spans="1:5" x14ac:dyDescent="0.25">
      <c r="A2085" s="53">
        <v>44070</v>
      </c>
      <c r="B2085" s="54">
        <v>44070</v>
      </c>
      <c r="C2085" s="54" t="s">
        <v>781</v>
      </c>
      <c r="D2085" s="55">
        <f>VLOOKUP(Pag_Inicio_Corr_mas_casos[[#This Row],[Corregimiento]],Hoja3!$A$2:$D$676,4,0)</f>
        <v>80816</v>
      </c>
      <c r="E2085" s="54">
        <v>14</v>
      </c>
    </row>
    <row r="2086" spans="1:5" x14ac:dyDescent="0.25">
      <c r="A2086" s="53">
        <v>44070</v>
      </c>
      <c r="B2086" s="54">
        <v>44070</v>
      </c>
      <c r="C2086" s="54" t="s">
        <v>896</v>
      </c>
      <c r="D2086" s="55">
        <f>VLOOKUP(Pag_Inicio_Corr_mas_casos[[#This Row],[Corregimiento]],Hoja3!$A$2:$D$676,4,0)</f>
        <v>50106</v>
      </c>
      <c r="E2086" s="54">
        <v>14</v>
      </c>
    </row>
    <row r="2087" spans="1:5" x14ac:dyDescent="0.25">
      <c r="A2087" s="53">
        <v>44070</v>
      </c>
      <c r="B2087" s="54">
        <v>44070</v>
      </c>
      <c r="C2087" s="54" t="s">
        <v>808</v>
      </c>
      <c r="D2087" s="55">
        <f>VLOOKUP(Pag_Inicio_Corr_mas_casos[[#This Row],[Corregimiento]],Hoja3!$A$2:$D$676,4,0)</f>
        <v>130708</v>
      </c>
      <c r="E2087" s="54">
        <v>13</v>
      </c>
    </row>
    <row r="2088" spans="1:5" x14ac:dyDescent="0.25">
      <c r="A2088" s="53">
        <v>44070</v>
      </c>
      <c r="B2088" s="54">
        <v>44070</v>
      </c>
      <c r="C2088" s="54" t="s">
        <v>780</v>
      </c>
      <c r="D2088" s="55">
        <f>VLOOKUP(Pag_Inicio_Corr_mas_casos[[#This Row],[Corregimiento]],Hoja3!$A$2:$D$676,4,0)</f>
        <v>81008</v>
      </c>
      <c r="E2088" s="54">
        <v>13</v>
      </c>
    </row>
    <row r="2089" spans="1:5" x14ac:dyDescent="0.25">
      <c r="A2089" s="53">
        <v>44070</v>
      </c>
      <c r="B2089" s="54">
        <v>44070</v>
      </c>
      <c r="C2089" s="54" t="s">
        <v>819</v>
      </c>
      <c r="D2089" s="55">
        <f>VLOOKUP(Pag_Inicio_Corr_mas_casos[[#This Row],[Corregimiento]],Hoja3!$A$2:$D$676,4,0)</f>
        <v>81009</v>
      </c>
      <c r="E2089" s="54">
        <v>13</v>
      </c>
    </row>
    <row r="2090" spans="1:5" x14ac:dyDescent="0.25">
      <c r="A2090" s="53">
        <v>44070</v>
      </c>
      <c r="B2090" s="54">
        <v>44070</v>
      </c>
      <c r="C2090" s="54" t="s">
        <v>818</v>
      </c>
      <c r="D2090" s="55">
        <f>VLOOKUP(Pag_Inicio_Corr_mas_casos[[#This Row],[Corregimiento]],Hoja3!$A$2:$D$676,4,0)</f>
        <v>81003</v>
      </c>
      <c r="E2090" s="54">
        <v>12</v>
      </c>
    </row>
    <row r="2091" spans="1:5" x14ac:dyDescent="0.25">
      <c r="A2091" s="53">
        <v>44070</v>
      </c>
      <c r="B2091" s="54">
        <v>44070</v>
      </c>
      <c r="C2091" s="54" t="s">
        <v>870</v>
      </c>
      <c r="D2091" s="55">
        <f>VLOOKUP(Pag_Inicio_Corr_mas_casos[[#This Row],[Corregimiento]],Hoja3!$A$2:$D$676,4,0)</f>
        <v>10207</v>
      </c>
      <c r="E2091" s="54">
        <v>12</v>
      </c>
    </row>
    <row r="2092" spans="1:5" x14ac:dyDescent="0.25">
      <c r="A2092" s="53">
        <v>44070</v>
      </c>
      <c r="B2092" s="54">
        <v>44070</v>
      </c>
      <c r="C2092" s="54" t="s">
        <v>782</v>
      </c>
      <c r="D2092" s="55">
        <f>VLOOKUP(Pag_Inicio_Corr_mas_casos[[#This Row],[Corregimiento]],Hoja3!$A$2:$D$676,4,0)</f>
        <v>80817</v>
      </c>
      <c r="E2092" s="54">
        <v>12</v>
      </c>
    </row>
    <row r="2093" spans="1:5" x14ac:dyDescent="0.25">
      <c r="A2093" s="53">
        <v>44070</v>
      </c>
      <c r="B2093" s="54">
        <v>44070</v>
      </c>
      <c r="C2093" s="54" t="s">
        <v>802</v>
      </c>
      <c r="D2093" s="55">
        <f>VLOOKUP(Pag_Inicio_Corr_mas_casos[[#This Row],[Corregimiento]],Hoja3!$A$2:$D$676,4,0)</f>
        <v>80808</v>
      </c>
      <c r="E2093" s="54">
        <v>12</v>
      </c>
    </row>
    <row r="2094" spans="1:5" x14ac:dyDescent="0.25">
      <c r="A2094" s="53">
        <v>44070</v>
      </c>
      <c r="B2094" s="54">
        <v>44070</v>
      </c>
      <c r="C2094" s="54" t="s">
        <v>778</v>
      </c>
      <c r="D2094" s="55">
        <f>VLOOKUP(Pag_Inicio_Corr_mas_casos[[#This Row],[Corregimiento]],Hoja3!$A$2:$D$676,4,0)</f>
        <v>80821</v>
      </c>
      <c r="E2094" s="54">
        <v>11</v>
      </c>
    </row>
    <row r="2095" spans="1:5" x14ac:dyDescent="0.25">
      <c r="A2095" s="53">
        <v>44070</v>
      </c>
      <c r="B2095" s="54">
        <v>44070</v>
      </c>
      <c r="C2095" s="54" t="s">
        <v>820</v>
      </c>
      <c r="D2095" s="55">
        <f>VLOOKUP(Pag_Inicio_Corr_mas_casos[[#This Row],[Corregimiento]],Hoja3!$A$2:$D$676,4,0)</f>
        <v>30104</v>
      </c>
      <c r="E2095" s="54">
        <v>11</v>
      </c>
    </row>
    <row r="2096" spans="1:5" x14ac:dyDescent="0.25">
      <c r="A2096" s="53">
        <v>44070</v>
      </c>
      <c r="B2096" s="54">
        <v>44070</v>
      </c>
      <c r="C2096" s="54" t="s">
        <v>811</v>
      </c>
      <c r="D2096" s="55">
        <f>VLOOKUP(Pag_Inicio_Corr_mas_casos[[#This Row],[Corregimiento]],Hoja3!$A$2:$D$676,4,0)</f>
        <v>80803</v>
      </c>
      <c r="E2096" s="54">
        <v>11</v>
      </c>
    </row>
    <row r="2097" spans="1:6" x14ac:dyDescent="0.25">
      <c r="A2097" s="53">
        <v>44070</v>
      </c>
      <c r="B2097" s="54">
        <v>44070</v>
      </c>
      <c r="C2097" s="54" t="s">
        <v>829</v>
      </c>
      <c r="D2097" s="55">
        <f>VLOOKUP(Pag_Inicio_Corr_mas_casos[[#This Row],[Corregimiento]],Hoja3!$A$2:$D$676,4,0)</f>
        <v>91001</v>
      </c>
      <c r="E2097" s="54">
        <v>11</v>
      </c>
    </row>
    <row r="2098" spans="1:6" x14ac:dyDescent="0.25">
      <c r="A2098" s="43">
        <v>44071</v>
      </c>
      <c r="B2098" s="41">
        <v>44071</v>
      </c>
      <c r="C2098" s="41" t="s">
        <v>773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 x14ac:dyDescent="0.25">
      <c r="A2099" s="43">
        <v>44071</v>
      </c>
      <c r="B2099" s="41">
        <v>44071</v>
      </c>
      <c r="C2099" s="41" t="s">
        <v>799</v>
      </c>
      <c r="D2099" s="42">
        <f>VLOOKUP(Pag_Inicio_Corr_mas_casos[[#This Row],[Corregimiento]],Hoja3!$A$2:$D$676,4,0)</f>
        <v>80813</v>
      </c>
      <c r="E2099" s="41">
        <v>46</v>
      </c>
    </row>
    <row r="2100" spans="1:6" x14ac:dyDescent="0.25">
      <c r="A2100" s="43">
        <v>44071</v>
      </c>
      <c r="B2100" s="41">
        <v>44071</v>
      </c>
      <c r="C2100" s="41" t="s">
        <v>778</v>
      </c>
      <c r="D2100" s="42">
        <f>VLOOKUP(Pag_Inicio_Corr_mas_casos[[#This Row],[Corregimiento]],Hoja3!$A$2:$D$676,4,0)</f>
        <v>80821</v>
      </c>
      <c r="E2100" s="41">
        <v>41</v>
      </c>
    </row>
    <row r="2101" spans="1:6" x14ac:dyDescent="0.25">
      <c r="A2101" s="43">
        <v>44071</v>
      </c>
      <c r="B2101" s="41">
        <v>44071</v>
      </c>
      <c r="C2101" s="41" t="s">
        <v>786</v>
      </c>
      <c r="D2101" s="42">
        <f>VLOOKUP(Pag_Inicio_Corr_mas_casos[[#This Row],[Corregimiento]],Hoja3!$A$2:$D$676,4,0)</f>
        <v>80819</v>
      </c>
      <c r="E2101" s="41">
        <v>38</v>
      </c>
    </row>
    <row r="2102" spans="1:6" x14ac:dyDescent="0.25">
      <c r="A2102" s="43">
        <v>44071</v>
      </c>
      <c r="B2102" s="41">
        <v>44071</v>
      </c>
      <c r="C2102" s="41" t="s">
        <v>784</v>
      </c>
      <c r="D2102" s="42">
        <f>VLOOKUP(Pag_Inicio_Corr_mas_casos[[#This Row],[Corregimiento]],Hoja3!$A$2:$D$676,4,0)</f>
        <v>80823</v>
      </c>
      <c r="E2102" s="41">
        <v>37</v>
      </c>
    </row>
    <row r="2103" spans="1:6" x14ac:dyDescent="0.25">
      <c r="A2103" s="43">
        <v>44071</v>
      </c>
      <c r="B2103" s="41">
        <v>44071</v>
      </c>
      <c r="C2103" s="41" t="s">
        <v>804</v>
      </c>
      <c r="D2103" s="42">
        <f>VLOOKUP(Pag_Inicio_Corr_mas_casos[[#This Row],[Corregimiento]],Hoja3!$A$2:$D$676,4,0)</f>
        <v>80815</v>
      </c>
      <c r="E2103" s="41">
        <v>36</v>
      </c>
    </row>
    <row r="2104" spans="1:6" x14ac:dyDescent="0.25">
      <c r="A2104" s="43">
        <v>44071</v>
      </c>
      <c r="B2104" s="41">
        <v>44071</v>
      </c>
      <c r="C2104" s="41" t="s">
        <v>775</v>
      </c>
      <c r="D2104" s="42">
        <f>VLOOKUP(Pag_Inicio_Corr_mas_casos[[#This Row],[Corregimiento]],Hoja3!$A$2:$D$676,4,0)</f>
        <v>130106</v>
      </c>
      <c r="E2104" s="41">
        <v>36</v>
      </c>
    </row>
    <row r="2105" spans="1:6" x14ac:dyDescent="0.25">
      <c r="A2105" s="43">
        <v>44071</v>
      </c>
      <c r="B2105" s="41">
        <v>44071</v>
      </c>
      <c r="C2105" s="41" t="s">
        <v>779</v>
      </c>
      <c r="D2105" s="42">
        <f>VLOOKUP(Pag_Inicio_Corr_mas_casos[[#This Row],[Corregimiento]],Hoja3!$A$2:$D$676,4,0)</f>
        <v>81007</v>
      </c>
      <c r="E2105" s="41">
        <v>34</v>
      </c>
    </row>
    <row r="2106" spans="1:6" x14ac:dyDescent="0.25">
      <c r="A2106" s="43">
        <v>44071</v>
      </c>
      <c r="B2106" s="41">
        <v>44071</v>
      </c>
      <c r="C2106" s="41" t="s">
        <v>774</v>
      </c>
      <c r="D2106" s="42">
        <f>VLOOKUP(Pag_Inicio_Corr_mas_casos[[#This Row],[Corregimiento]],Hoja3!$A$2:$D$676,4,0)</f>
        <v>81002</v>
      </c>
      <c r="E2106" s="41">
        <v>30</v>
      </c>
    </row>
    <row r="2107" spans="1:6" x14ac:dyDescent="0.25">
      <c r="A2107" s="43">
        <v>44071</v>
      </c>
      <c r="B2107" s="41">
        <v>44071</v>
      </c>
      <c r="C2107" s="41" t="s">
        <v>789</v>
      </c>
      <c r="D2107" s="42">
        <f>VLOOKUP(Pag_Inicio_Corr_mas_casos[[#This Row],[Corregimiento]],Hoja3!$A$2:$D$676,4,0)</f>
        <v>80812</v>
      </c>
      <c r="E2107" s="41">
        <v>28</v>
      </c>
    </row>
    <row r="2108" spans="1:6" x14ac:dyDescent="0.25">
      <c r="A2108" s="43">
        <v>44071</v>
      </c>
      <c r="B2108" s="41">
        <v>44071</v>
      </c>
      <c r="C2108" s="41" t="s">
        <v>781</v>
      </c>
      <c r="D2108" s="42">
        <f>VLOOKUP(Pag_Inicio_Corr_mas_casos[[#This Row],[Corregimiento]],Hoja3!$A$2:$D$676,4,0)</f>
        <v>80816</v>
      </c>
      <c r="E2108" s="41">
        <v>27</v>
      </c>
    </row>
    <row r="2109" spans="1:6" x14ac:dyDescent="0.25">
      <c r="A2109" s="43">
        <v>44071</v>
      </c>
      <c r="B2109" s="41">
        <v>44071</v>
      </c>
      <c r="C2109" s="41" t="s">
        <v>787</v>
      </c>
      <c r="D2109" s="42">
        <f>VLOOKUP(Pag_Inicio_Corr_mas_casos[[#This Row],[Corregimiento]],Hoja3!$A$2:$D$676,4,0)</f>
        <v>130107</v>
      </c>
      <c r="E2109" s="41">
        <v>20</v>
      </c>
    </row>
    <row r="2110" spans="1:6" x14ac:dyDescent="0.25">
      <c r="A2110" s="43">
        <v>44071</v>
      </c>
      <c r="B2110" s="41">
        <v>44071</v>
      </c>
      <c r="C2110" s="41" t="s">
        <v>829</v>
      </c>
      <c r="D2110" s="42">
        <f>VLOOKUP(Pag_Inicio_Corr_mas_casos[[#This Row],[Corregimiento]],Hoja3!$A$2:$D$676,4,0)</f>
        <v>91001</v>
      </c>
      <c r="E2110" s="41">
        <v>19</v>
      </c>
    </row>
    <row r="2111" spans="1:6" x14ac:dyDescent="0.25">
      <c r="A2111" s="43">
        <v>44071</v>
      </c>
      <c r="B2111" s="41">
        <v>44071</v>
      </c>
      <c r="C2111" s="41" t="s">
        <v>790</v>
      </c>
      <c r="D2111" s="42">
        <f>VLOOKUP(Pag_Inicio_Corr_mas_casos[[#This Row],[Corregimiento]],Hoja3!$A$2:$D$676,4,0)</f>
        <v>130702</v>
      </c>
      <c r="E2111" s="41">
        <v>18</v>
      </c>
    </row>
    <row r="2112" spans="1:6" x14ac:dyDescent="0.25">
      <c r="A2112" s="43">
        <v>44071</v>
      </c>
      <c r="B2112" s="41">
        <v>44071</v>
      </c>
      <c r="C2112" s="41" t="s">
        <v>782</v>
      </c>
      <c r="D2112" s="42">
        <f>VLOOKUP(Pag_Inicio_Corr_mas_casos[[#This Row],[Corregimiento]],Hoja3!$A$2:$D$676,4,0)</f>
        <v>80817</v>
      </c>
      <c r="E2112" s="41">
        <v>18</v>
      </c>
    </row>
    <row r="2113" spans="1:6" x14ac:dyDescent="0.25">
      <c r="A2113" s="43">
        <v>44071</v>
      </c>
      <c r="B2113" s="41">
        <v>44071</v>
      </c>
      <c r="C2113" s="41" t="s">
        <v>812</v>
      </c>
      <c r="D2113" s="42">
        <f>VLOOKUP(Pag_Inicio_Corr_mas_casos[[#This Row],[Corregimiento]],Hoja3!$A$2:$D$676,4,0)</f>
        <v>130105</v>
      </c>
      <c r="E2113" s="41">
        <v>17</v>
      </c>
    </row>
    <row r="2114" spans="1:6" x14ac:dyDescent="0.25">
      <c r="A2114" s="43">
        <v>44071</v>
      </c>
      <c r="B2114" s="41">
        <v>44071</v>
      </c>
      <c r="C2114" s="41" t="s">
        <v>905</v>
      </c>
      <c r="D2114" s="42">
        <f>VLOOKUP(Pag_Inicio_Corr_mas_casos[[#This Row],[Corregimiento]],Hoja3!$A$2:$D$676,4,0)</f>
        <v>40406</v>
      </c>
      <c r="E2114" s="41">
        <v>16</v>
      </c>
    </row>
    <row r="2115" spans="1:6" x14ac:dyDescent="0.25">
      <c r="A2115" s="43">
        <v>44071</v>
      </c>
      <c r="B2115" s="41">
        <v>44071</v>
      </c>
      <c r="C2115" s="41" t="s">
        <v>803</v>
      </c>
      <c r="D2115" s="42">
        <f>VLOOKUP(Pag_Inicio_Corr_mas_casos[[#This Row],[Corregimiento]],Hoja3!$A$2:$D$676,4,0)</f>
        <v>80820</v>
      </c>
      <c r="E2115" s="41">
        <v>16</v>
      </c>
    </row>
    <row r="2116" spans="1:6" x14ac:dyDescent="0.25">
      <c r="A2116" s="43">
        <v>44071</v>
      </c>
      <c r="B2116" s="41">
        <v>44071</v>
      </c>
      <c r="C2116" s="41" t="s">
        <v>825</v>
      </c>
      <c r="D2116" s="42">
        <f>VLOOKUP(Pag_Inicio_Corr_mas_casos[[#This Row],[Corregimiento]],Hoja3!$A$2:$D$676,4,0)</f>
        <v>80814</v>
      </c>
      <c r="E2116" s="41">
        <v>15</v>
      </c>
    </row>
    <row r="2117" spans="1:6" x14ac:dyDescent="0.25">
      <c r="A2117" s="43">
        <v>44071</v>
      </c>
      <c r="B2117" s="41">
        <v>44071</v>
      </c>
      <c r="C2117" s="41" t="s">
        <v>785</v>
      </c>
      <c r="D2117" s="42">
        <f>VLOOKUP(Pag_Inicio_Corr_mas_casos[[#This Row],[Corregimiento]],Hoja3!$A$2:$D$676,4,0)</f>
        <v>81001</v>
      </c>
      <c r="E2117" s="41">
        <v>14</v>
      </c>
    </row>
    <row r="2118" spans="1:6" x14ac:dyDescent="0.25">
      <c r="A2118" s="43">
        <v>44071</v>
      </c>
      <c r="B2118" s="41">
        <v>44071</v>
      </c>
      <c r="C2118" s="41" t="s">
        <v>810</v>
      </c>
      <c r="D2118" s="42">
        <f>VLOOKUP(Pag_Inicio_Corr_mas_casos[[#This Row],[Corregimiento]],Hoja3!$A$2:$D$676,4,0)</f>
        <v>50208</v>
      </c>
      <c r="E2118" s="41">
        <v>14</v>
      </c>
    </row>
    <row r="2119" spans="1:6" x14ac:dyDescent="0.25">
      <c r="A2119" s="43">
        <v>44071</v>
      </c>
      <c r="B2119" s="41">
        <v>44071</v>
      </c>
      <c r="C2119" s="41" t="s">
        <v>794</v>
      </c>
      <c r="D2119" s="42">
        <f>VLOOKUP(Pag_Inicio_Corr_mas_casos[[#This Row],[Corregimiento]],Hoja3!$A$2:$D$676,4,0)</f>
        <v>80810</v>
      </c>
      <c r="E2119" s="41">
        <v>14</v>
      </c>
    </row>
    <row r="2120" spans="1:6" x14ac:dyDescent="0.25">
      <c r="A2120" s="43">
        <v>44071</v>
      </c>
      <c r="B2120" s="41">
        <v>44071</v>
      </c>
      <c r="C2120" s="41" t="s">
        <v>814</v>
      </c>
      <c r="D2120" s="42">
        <f>VLOOKUP(Pag_Inicio_Corr_mas_casos[[#This Row],[Corregimiento]],Hoja3!$A$2:$D$676,4,0)</f>
        <v>80809</v>
      </c>
      <c r="E2120" s="41">
        <v>13</v>
      </c>
    </row>
    <row r="2121" spans="1:6" x14ac:dyDescent="0.25">
      <c r="A2121" s="43">
        <v>44071</v>
      </c>
      <c r="B2121" s="41">
        <v>44071</v>
      </c>
      <c r="C2121" s="41" t="s">
        <v>817</v>
      </c>
      <c r="D2121" s="42">
        <f>VLOOKUP(Pag_Inicio_Corr_mas_casos[[#This Row],[Corregimiento]],Hoja3!$A$2:$D$676,4,0)</f>
        <v>130717</v>
      </c>
      <c r="E2121" s="41">
        <v>12</v>
      </c>
    </row>
    <row r="2122" spans="1:6" x14ac:dyDescent="0.25">
      <c r="A2122" s="43">
        <v>44071</v>
      </c>
      <c r="B2122" s="41">
        <v>44071</v>
      </c>
      <c r="C2122" s="41" t="s">
        <v>783</v>
      </c>
      <c r="D2122" s="42">
        <f>VLOOKUP(Pag_Inicio_Corr_mas_casos[[#This Row],[Corregimiento]],Hoja3!$A$2:$D$676,4,0)</f>
        <v>80822</v>
      </c>
      <c r="E2122" s="41">
        <v>11</v>
      </c>
    </row>
    <row r="2123" spans="1:6" x14ac:dyDescent="0.25">
      <c r="A2123" s="43">
        <v>44071</v>
      </c>
      <c r="B2123" s="41">
        <v>44071</v>
      </c>
      <c r="C2123" s="41" t="s">
        <v>792</v>
      </c>
      <c r="D2123" s="42">
        <f>VLOOKUP(Pag_Inicio_Corr_mas_casos[[#This Row],[Corregimiento]],Hoja3!$A$2:$D$676,4,0)</f>
        <v>80806</v>
      </c>
      <c r="E2123" s="41">
        <v>11</v>
      </c>
    </row>
    <row r="2124" spans="1:6" x14ac:dyDescent="0.25">
      <c r="A2124" s="43">
        <v>44071</v>
      </c>
      <c r="B2124" s="41">
        <v>44071</v>
      </c>
      <c r="C2124" s="41" t="s">
        <v>791</v>
      </c>
      <c r="D2124" s="42">
        <f>VLOOKUP(Pag_Inicio_Corr_mas_casos[[#This Row],[Corregimiento]],Hoja3!$A$2:$D$676,4,0)</f>
        <v>40601</v>
      </c>
      <c r="E2124" s="41">
        <v>11</v>
      </c>
    </row>
    <row r="2125" spans="1:6" x14ac:dyDescent="0.25">
      <c r="A2125" s="43">
        <v>44071</v>
      </c>
      <c r="B2125" s="41">
        <v>44071</v>
      </c>
      <c r="C2125" s="41" t="s">
        <v>802</v>
      </c>
      <c r="D2125" s="42">
        <f>VLOOKUP(Pag_Inicio_Corr_mas_casos[[#This Row],[Corregimiento]],Hoja3!$A$2:$D$676,4,0)</f>
        <v>80808</v>
      </c>
      <c r="E2125" s="41">
        <v>11</v>
      </c>
    </row>
    <row r="2126" spans="1:6" x14ac:dyDescent="0.25">
      <c r="A2126" s="43">
        <v>44071</v>
      </c>
      <c r="B2126" s="41">
        <v>44071</v>
      </c>
      <c r="C2126" s="41" t="s">
        <v>834</v>
      </c>
      <c r="D2126" s="42">
        <f>VLOOKUP(Pag_Inicio_Corr_mas_casos[[#This Row],[Corregimiento]],Hoja3!$A$2:$D$676,4,0)</f>
        <v>80818</v>
      </c>
      <c r="E2126" s="41">
        <v>11</v>
      </c>
    </row>
    <row r="2127" spans="1:6" x14ac:dyDescent="0.25">
      <c r="A2127" s="43">
        <v>44071</v>
      </c>
      <c r="B2127" s="41">
        <v>44071</v>
      </c>
      <c r="C2127" s="41" t="s">
        <v>906</v>
      </c>
      <c r="D2127" s="42">
        <f>VLOOKUP(Pag_Inicio_Corr_mas_casos[[#This Row],[Corregimiento]],Hoja3!$A$2:$D$676,4,0)</f>
        <v>91101</v>
      </c>
      <c r="E2127" s="41">
        <v>11</v>
      </c>
    </row>
    <row r="2128" spans="1:6" x14ac:dyDescent="0.25">
      <c r="A2128" s="35">
        <v>44072</v>
      </c>
      <c r="B2128" s="36">
        <v>44072</v>
      </c>
      <c r="C2128" s="36" t="s">
        <v>786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 x14ac:dyDescent="0.25">
      <c r="A2129" s="35">
        <v>44072</v>
      </c>
      <c r="B2129" s="36">
        <v>44072</v>
      </c>
      <c r="C2129" s="36" t="s">
        <v>779</v>
      </c>
      <c r="D2129" s="37">
        <f>VLOOKUP(Pag_Inicio_Corr_mas_casos[[#This Row],[Corregimiento]],Hoja3!$A$2:$D$676,4,0)</f>
        <v>81007</v>
      </c>
      <c r="E2129" s="36">
        <v>55</v>
      </c>
    </row>
    <row r="2130" spans="1:5" x14ac:dyDescent="0.25">
      <c r="A2130" s="35">
        <v>44072</v>
      </c>
      <c r="B2130" s="36">
        <v>44072</v>
      </c>
      <c r="C2130" s="36" t="s">
        <v>799</v>
      </c>
      <c r="D2130" s="37">
        <f>VLOOKUP(Pag_Inicio_Corr_mas_casos[[#This Row],[Corregimiento]],Hoja3!$A$2:$D$676,4,0)</f>
        <v>80813</v>
      </c>
      <c r="E2130" s="36">
        <v>49</v>
      </c>
    </row>
    <row r="2131" spans="1:5" x14ac:dyDescent="0.25">
      <c r="A2131" s="35">
        <v>44072</v>
      </c>
      <c r="B2131" s="36">
        <v>44072</v>
      </c>
      <c r="C2131" s="36" t="s">
        <v>773</v>
      </c>
      <c r="D2131" s="37">
        <f>VLOOKUP(Pag_Inicio_Corr_mas_casos[[#This Row],[Corregimiento]],Hoja3!$A$2:$D$676,4,0)</f>
        <v>130101</v>
      </c>
      <c r="E2131" s="36">
        <v>46</v>
      </c>
    </row>
    <row r="2132" spans="1:5" x14ac:dyDescent="0.25">
      <c r="A2132" s="35">
        <v>44072</v>
      </c>
      <c r="B2132" s="36">
        <v>44072</v>
      </c>
      <c r="C2132" s="36" t="s">
        <v>780</v>
      </c>
      <c r="D2132" s="37">
        <f>VLOOKUP(Pag_Inicio_Corr_mas_casos[[#This Row],[Corregimiento]],Hoja3!$A$2:$D$676,4,0)</f>
        <v>81008</v>
      </c>
      <c r="E2132" s="36">
        <v>44</v>
      </c>
    </row>
    <row r="2133" spans="1:5" x14ac:dyDescent="0.25">
      <c r="A2133" s="35">
        <v>44072</v>
      </c>
      <c r="B2133" s="36">
        <v>44072</v>
      </c>
      <c r="C2133" s="36" t="s">
        <v>789</v>
      </c>
      <c r="D2133" s="37">
        <f>VLOOKUP(Pag_Inicio_Corr_mas_casos[[#This Row],[Corregimiento]],Hoja3!$A$2:$D$676,4,0)</f>
        <v>80812</v>
      </c>
      <c r="E2133" s="36">
        <v>43</v>
      </c>
    </row>
    <row r="2134" spans="1:5" x14ac:dyDescent="0.25">
      <c r="A2134" s="35">
        <v>44072</v>
      </c>
      <c r="B2134" s="36">
        <v>44072</v>
      </c>
      <c r="C2134" s="36" t="s">
        <v>775</v>
      </c>
      <c r="D2134" s="37">
        <f>VLOOKUP(Pag_Inicio_Corr_mas_casos[[#This Row],[Corregimiento]],Hoja3!$A$2:$D$676,4,0)</f>
        <v>130106</v>
      </c>
      <c r="E2134" s="36">
        <v>39</v>
      </c>
    </row>
    <row r="2135" spans="1:5" x14ac:dyDescent="0.25">
      <c r="A2135" s="35">
        <v>44072</v>
      </c>
      <c r="B2135" s="36">
        <v>44072</v>
      </c>
      <c r="C2135" s="36" t="s">
        <v>825</v>
      </c>
      <c r="D2135" s="37">
        <f>VLOOKUP(Pag_Inicio_Corr_mas_casos[[#This Row],[Corregimiento]],Hoja3!$A$2:$D$676,4,0)</f>
        <v>80814</v>
      </c>
      <c r="E2135" s="36">
        <v>36</v>
      </c>
    </row>
    <row r="2136" spans="1:5" x14ac:dyDescent="0.25">
      <c r="A2136" s="35">
        <v>44072</v>
      </c>
      <c r="B2136" s="36">
        <v>44072</v>
      </c>
      <c r="C2136" s="36" t="s">
        <v>803</v>
      </c>
      <c r="D2136" s="37">
        <f>VLOOKUP(Pag_Inicio_Corr_mas_casos[[#This Row],[Corregimiento]],Hoja3!$A$2:$D$676,4,0)</f>
        <v>80820</v>
      </c>
      <c r="E2136" s="36">
        <v>31</v>
      </c>
    </row>
    <row r="2137" spans="1:5" x14ac:dyDescent="0.25">
      <c r="A2137" s="35">
        <v>44072</v>
      </c>
      <c r="B2137" s="36">
        <v>44072</v>
      </c>
      <c r="C2137" s="36" t="s">
        <v>778</v>
      </c>
      <c r="D2137" s="37">
        <f>VLOOKUP(Pag_Inicio_Corr_mas_casos[[#This Row],[Corregimiento]],Hoja3!$A$2:$D$676,4,0)</f>
        <v>80821</v>
      </c>
      <c r="E2137" s="36">
        <v>28</v>
      </c>
    </row>
    <row r="2138" spans="1:5" x14ac:dyDescent="0.25">
      <c r="A2138" s="35">
        <v>44072</v>
      </c>
      <c r="B2138" s="36">
        <v>44072</v>
      </c>
      <c r="C2138" s="36" t="s">
        <v>782</v>
      </c>
      <c r="D2138" s="37">
        <f>VLOOKUP(Pag_Inicio_Corr_mas_casos[[#This Row],[Corregimiento]],Hoja3!$A$2:$D$676,4,0)</f>
        <v>80817</v>
      </c>
      <c r="E2138" s="36">
        <v>22</v>
      </c>
    </row>
    <row r="2139" spans="1:5" x14ac:dyDescent="0.25">
      <c r="A2139" s="35">
        <v>44072</v>
      </c>
      <c r="B2139" s="36">
        <v>44072</v>
      </c>
      <c r="C2139" s="36" t="s">
        <v>804</v>
      </c>
      <c r="D2139" s="37">
        <f>VLOOKUP(Pag_Inicio_Corr_mas_casos[[#This Row],[Corregimiento]],Hoja3!$A$2:$D$676,4,0)</f>
        <v>80815</v>
      </c>
      <c r="E2139" s="36">
        <v>18</v>
      </c>
    </row>
    <row r="2140" spans="1:5" x14ac:dyDescent="0.25">
      <c r="A2140" s="35">
        <v>44072</v>
      </c>
      <c r="B2140" s="36">
        <v>44072</v>
      </c>
      <c r="C2140" s="36" t="s">
        <v>829</v>
      </c>
      <c r="D2140" s="37">
        <f>VLOOKUP(Pag_Inicio_Corr_mas_casos[[#This Row],[Corregimiento]],Hoja3!$A$2:$D$676,4,0)</f>
        <v>91001</v>
      </c>
      <c r="E2140" s="36">
        <v>15</v>
      </c>
    </row>
    <row r="2141" spans="1:5" x14ac:dyDescent="0.25">
      <c r="A2141" s="35">
        <v>44072</v>
      </c>
      <c r="B2141" s="36">
        <v>44072</v>
      </c>
      <c r="C2141" s="36" t="s">
        <v>793</v>
      </c>
      <c r="D2141" s="37">
        <f>VLOOKUP(Pag_Inicio_Corr_mas_casos[[#This Row],[Corregimiento]],Hoja3!$A$2:$D$676,4,0)</f>
        <v>130108</v>
      </c>
      <c r="E2141" s="36">
        <v>15</v>
      </c>
    </row>
    <row r="2142" spans="1:5" x14ac:dyDescent="0.25">
      <c r="A2142" s="35">
        <v>44072</v>
      </c>
      <c r="B2142" s="36">
        <v>44072</v>
      </c>
      <c r="C2142" s="36" t="s">
        <v>907</v>
      </c>
      <c r="D2142" s="37">
        <f>VLOOKUP(Pag_Inicio_Corr_mas_casos[[#This Row],[Corregimiento]],Hoja3!$A$2:$D$676,4,0)</f>
        <v>70409</v>
      </c>
      <c r="E2142" s="36">
        <v>14</v>
      </c>
    </row>
    <row r="2143" spans="1:5" x14ac:dyDescent="0.25">
      <c r="A2143" s="35">
        <v>44072</v>
      </c>
      <c r="B2143" s="36">
        <v>44072</v>
      </c>
      <c r="C2143" s="36" t="s">
        <v>818</v>
      </c>
      <c r="D2143" s="37">
        <f>VLOOKUP(Pag_Inicio_Corr_mas_casos[[#This Row],[Corregimiento]],Hoja3!$A$2:$D$676,4,0)</f>
        <v>81003</v>
      </c>
      <c r="E2143" s="36">
        <v>14</v>
      </c>
    </row>
    <row r="2144" spans="1:5" x14ac:dyDescent="0.25">
      <c r="A2144" s="35">
        <v>44072</v>
      </c>
      <c r="B2144" s="36">
        <v>44072</v>
      </c>
      <c r="C2144" s="36" t="s">
        <v>785</v>
      </c>
      <c r="D2144" s="37">
        <f>VLOOKUP(Pag_Inicio_Corr_mas_casos[[#This Row],[Corregimiento]],Hoja3!$A$2:$D$676,4,0)</f>
        <v>81001</v>
      </c>
      <c r="E2144" s="36">
        <v>14</v>
      </c>
    </row>
    <row r="2145" spans="1:6" x14ac:dyDescent="0.25">
      <c r="A2145" s="35">
        <v>44072</v>
      </c>
      <c r="B2145" s="36">
        <v>44072</v>
      </c>
      <c r="C2145" s="36" t="s">
        <v>781</v>
      </c>
      <c r="D2145" s="37">
        <f>VLOOKUP(Pag_Inicio_Corr_mas_casos[[#This Row],[Corregimiento]],Hoja3!$A$2:$D$676,4,0)</f>
        <v>80816</v>
      </c>
      <c r="E2145" s="36">
        <v>14</v>
      </c>
    </row>
    <row r="2146" spans="1:6" x14ac:dyDescent="0.25">
      <c r="A2146" s="35">
        <v>44072</v>
      </c>
      <c r="B2146" s="36">
        <v>44072</v>
      </c>
      <c r="C2146" s="36" t="s">
        <v>876</v>
      </c>
      <c r="D2146" s="37">
        <f>VLOOKUP(Pag_Inicio_Corr_mas_casos[[#This Row],[Corregimiento]],Hoja3!$A$2:$D$676,4,0)</f>
        <v>40606</v>
      </c>
      <c r="E2146" s="36">
        <v>13</v>
      </c>
    </row>
    <row r="2147" spans="1:6" x14ac:dyDescent="0.25">
      <c r="A2147" s="35">
        <v>44072</v>
      </c>
      <c r="B2147" s="36">
        <v>44072</v>
      </c>
      <c r="C2147" s="36" t="s">
        <v>808</v>
      </c>
      <c r="D2147" s="37">
        <f>VLOOKUP(Pag_Inicio_Corr_mas_casos[[#This Row],[Corregimiento]],Hoja3!$A$2:$D$676,4,0)</f>
        <v>130708</v>
      </c>
      <c r="E2147" s="36">
        <v>12</v>
      </c>
    </row>
    <row r="2148" spans="1:6" x14ac:dyDescent="0.25">
      <c r="A2148" s="35">
        <v>44072</v>
      </c>
      <c r="B2148" s="36">
        <v>44072</v>
      </c>
      <c r="C2148" s="36" t="s">
        <v>787</v>
      </c>
      <c r="D2148" s="37">
        <f>VLOOKUP(Pag_Inicio_Corr_mas_casos[[#This Row],[Corregimiento]],Hoja3!$A$2:$D$676,4,0)</f>
        <v>130107</v>
      </c>
      <c r="E2148" s="36">
        <v>12</v>
      </c>
    </row>
    <row r="2149" spans="1:6" x14ac:dyDescent="0.25">
      <c r="A2149" s="35">
        <v>44072</v>
      </c>
      <c r="B2149" s="36">
        <v>44072</v>
      </c>
      <c r="C2149" s="36" t="s">
        <v>809</v>
      </c>
      <c r="D2149" s="37">
        <f>VLOOKUP(Pag_Inicio_Corr_mas_casos[[#This Row],[Corregimiento]],Hoja3!$A$2:$D$676,4,0)</f>
        <v>80826</v>
      </c>
      <c r="E2149" s="36">
        <v>11</v>
      </c>
    </row>
    <row r="2150" spans="1:6" x14ac:dyDescent="0.25">
      <c r="A2150" s="35">
        <v>44072</v>
      </c>
      <c r="B2150" s="36">
        <v>44072</v>
      </c>
      <c r="C2150" s="36" t="s">
        <v>774</v>
      </c>
      <c r="D2150" s="37">
        <f>VLOOKUP(Pag_Inicio_Corr_mas_casos[[#This Row],[Corregimiento]],Hoja3!$A$2:$D$676,4,0)</f>
        <v>81002</v>
      </c>
      <c r="E2150" s="36">
        <v>11</v>
      </c>
    </row>
    <row r="2151" spans="1:6" x14ac:dyDescent="0.25">
      <c r="A2151" s="35">
        <v>44072</v>
      </c>
      <c r="B2151" s="36">
        <v>44072</v>
      </c>
      <c r="C2151" s="36" t="s">
        <v>821</v>
      </c>
      <c r="D2151" s="37">
        <f>VLOOKUP(Pag_Inicio_Corr_mas_casos[[#This Row],[Corregimiento]],Hoja3!$A$2:$D$676,4,0)</f>
        <v>130701</v>
      </c>
      <c r="E2151" s="36">
        <v>11</v>
      </c>
    </row>
    <row r="2152" spans="1:6" x14ac:dyDescent="0.25">
      <c r="A2152" s="35">
        <v>44072</v>
      </c>
      <c r="B2152" s="36">
        <v>44072</v>
      </c>
      <c r="C2152" s="36" t="s">
        <v>783</v>
      </c>
      <c r="D2152" s="37">
        <f>VLOOKUP(Pag_Inicio_Corr_mas_casos[[#This Row],[Corregimiento]],Hoja3!$A$2:$D$676,4,0)</f>
        <v>80822</v>
      </c>
      <c r="E2152" s="36">
        <v>11</v>
      </c>
    </row>
    <row r="2153" spans="1:6" x14ac:dyDescent="0.25">
      <c r="A2153" s="35">
        <v>44072</v>
      </c>
      <c r="B2153" s="36">
        <v>44072</v>
      </c>
      <c r="C2153" s="36" t="s">
        <v>777</v>
      </c>
      <c r="D2153" s="37">
        <f>VLOOKUP(Pag_Inicio_Corr_mas_casos[[#This Row],[Corregimiento]],Hoja3!$A$2:$D$676,4,0)</f>
        <v>130102</v>
      </c>
      <c r="E2153" s="36">
        <v>11</v>
      </c>
    </row>
    <row r="2154" spans="1:6" x14ac:dyDescent="0.25">
      <c r="A2154" s="47">
        <v>44073</v>
      </c>
      <c r="B2154" s="48">
        <v>44073</v>
      </c>
      <c r="C2154" s="48" t="s">
        <v>847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 x14ac:dyDescent="0.25">
      <c r="A2155" s="47">
        <v>44073</v>
      </c>
      <c r="B2155" s="48">
        <v>44073</v>
      </c>
      <c r="C2155" s="48" t="s">
        <v>792</v>
      </c>
      <c r="D2155" s="49">
        <f>VLOOKUP(Pag_Inicio_Corr_mas_casos[[#This Row],[Corregimiento]],Hoja3!$A$2:$D$676,4,0)</f>
        <v>80806</v>
      </c>
      <c r="E2155" s="48">
        <v>20</v>
      </c>
    </row>
    <row r="2156" spans="1:6" x14ac:dyDescent="0.25">
      <c r="A2156" s="47">
        <v>44073</v>
      </c>
      <c r="B2156" s="48">
        <v>44073</v>
      </c>
      <c r="C2156" s="48" t="s">
        <v>881</v>
      </c>
      <c r="D2156" s="49">
        <f>VLOOKUP(Pag_Inicio_Corr_mas_casos[[#This Row],[Corregimiento]],Hoja3!$A$2:$D$676,4,0)</f>
        <v>100104</v>
      </c>
      <c r="E2156" s="48">
        <v>20</v>
      </c>
    </row>
    <row r="2157" spans="1:6" x14ac:dyDescent="0.25">
      <c r="A2157" s="47">
        <v>44073</v>
      </c>
      <c r="B2157" s="48">
        <v>44073</v>
      </c>
      <c r="C2157" s="48" t="s">
        <v>896</v>
      </c>
      <c r="D2157" s="49">
        <f>VLOOKUP(Pag_Inicio_Corr_mas_casos[[#This Row],[Corregimiento]],Hoja3!$A$2:$D$676,4,0)</f>
        <v>50106</v>
      </c>
      <c r="E2157" s="48">
        <v>18</v>
      </c>
    </row>
    <row r="2158" spans="1:6" x14ac:dyDescent="0.25">
      <c r="A2158" s="47">
        <v>44073</v>
      </c>
      <c r="B2158" s="48">
        <v>44073</v>
      </c>
      <c r="C2158" s="48" t="s">
        <v>778</v>
      </c>
      <c r="D2158" s="49">
        <f>VLOOKUP(Pag_Inicio_Corr_mas_casos[[#This Row],[Corregimiento]],Hoja3!$A$2:$D$676,4,0)</f>
        <v>80821</v>
      </c>
      <c r="E2158" s="48">
        <v>17</v>
      </c>
    </row>
    <row r="2159" spans="1:6" x14ac:dyDescent="0.25">
      <c r="A2159" s="47">
        <v>44073</v>
      </c>
      <c r="B2159" s="48">
        <v>44073</v>
      </c>
      <c r="C2159" s="48" t="s">
        <v>804</v>
      </c>
      <c r="D2159" s="49">
        <f>VLOOKUP(Pag_Inicio_Corr_mas_casos[[#This Row],[Corregimiento]],Hoja3!$A$2:$D$676,4,0)</f>
        <v>80815</v>
      </c>
      <c r="E2159" s="48">
        <v>17</v>
      </c>
    </row>
    <row r="2160" spans="1:6" x14ac:dyDescent="0.25">
      <c r="A2160" s="47">
        <v>44073</v>
      </c>
      <c r="B2160" s="48">
        <v>44073</v>
      </c>
      <c r="C2160" s="48" t="s">
        <v>801</v>
      </c>
      <c r="D2160" s="49">
        <f>VLOOKUP(Pag_Inicio_Corr_mas_casos[[#This Row],[Corregimiento]],Hoja3!$A$2:$D$676,4,0)</f>
        <v>80501</v>
      </c>
      <c r="E2160" s="48">
        <v>16</v>
      </c>
    </row>
    <row r="2161" spans="1:6" x14ac:dyDescent="0.25">
      <c r="A2161" s="47">
        <v>44073</v>
      </c>
      <c r="B2161" s="48">
        <v>44073</v>
      </c>
      <c r="C2161" s="48" t="s">
        <v>845</v>
      </c>
      <c r="D2161" s="49">
        <f>VLOOKUP(Pag_Inicio_Corr_mas_casos[[#This Row],[Corregimiento]],Hoja3!$A$2:$D$676,4,0)</f>
        <v>10401</v>
      </c>
      <c r="E2161" s="48">
        <v>14</v>
      </c>
    </row>
    <row r="2162" spans="1:6" x14ac:dyDescent="0.25">
      <c r="A2162" s="47">
        <v>44073</v>
      </c>
      <c r="B2162" s="48">
        <v>44073</v>
      </c>
      <c r="C2162" s="48" t="s">
        <v>784</v>
      </c>
      <c r="D2162" s="49">
        <f>VLOOKUP(Pag_Inicio_Corr_mas_casos[[#This Row],[Corregimiento]],Hoja3!$A$2:$D$676,4,0)</f>
        <v>80823</v>
      </c>
      <c r="E2162" s="48">
        <v>14</v>
      </c>
    </row>
    <row r="2163" spans="1:6" x14ac:dyDescent="0.25">
      <c r="A2163" s="47">
        <v>44073</v>
      </c>
      <c r="B2163" s="48">
        <v>44073</v>
      </c>
      <c r="C2163" s="48" t="s">
        <v>893</v>
      </c>
      <c r="D2163" s="49">
        <f>VLOOKUP(Pag_Inicio_Corr_mas_casos[[#This Row],[Corregimiento]],Hoja3!$A$2:$D$676,4,0)</f>
        <v>40404</v>
      </c>
      <c r="E2163" s="48">
        <v>14</v>
      </c>
    </row>
    <row r="2164" spans="1:6" x14ac:dyDescent="0.25">
      <c r="A2164" s="47">
        <v>44073</v>
      </c>
      <c r="B2164" s="48">
        <v>44073</v>
      </c>
      <c r="C2164" s="48" t="s">
        <v>791</v>
      </c>
      <c r="D2164" s="49">
        <f>VLOOKUP(Pag_Inicio_Corr_mas_casos[[#This Row],[Corregimiento]],Hoja3!$A$2:$D$676,4,0)</f>
        <v>40601</v>
      </c>
      <c r="E2164" s="48">
        <v>13</v>
      </c>
    </row>
    <row r="2165" spans="1:6" x14ac:dyDescent="0.25">
      <c r="A2165" s="47">
        <v>44073</v>
      </c>
      <c r="B2165" s="48">
        <v>44073</v>
      </c>
      <c r="C2165" s="48" t="s">
        <v>876</v>
      </c>
      <c r="D2165" s="49">
        <f>VLOOKUP(Pag_Inicio_Corr_mas_casos[[#This Row],[Corregimiento]],Hoja3!$A$2:$D$676,4,0)</f>
        <v>40606</v>
      </c>
      <c r="E2165" s="48">
        <v>13</v>
      </c>
    </row>
    <row r="2166" spans="1:6" x14ac:dyDescent="0.25">
      <c r="A2166" s="47">
        <v>44073</v>
      </c>
      <c r="B2166" s="48">
        <v>44073</v>
      </c>
      <c r="C2166" s="48" t="s">
        <v>786</v>
      </c>
      <c r="D2166" s="49">
        <f>VLOOKUP(Pag_Inicio_Corr_mas_casos[[#This Row],[Corregimiento]],Hoja3!$A$2:$D$676,4,0)</f>
        <v>80819</v>
      </c>
      <c r="E2166" s="48">
        <v>13</v>
      </c>
    </row>
    <row r="2167" spans="1:6" x14ac:dyDescent="0.25">
      <c r="A2167" s="47">
        <v>44073</v>
      </c>
      <c r="B2167" s="48">
        <v>44073</v>
      </c>
      <c r="C2167" s="48" t="s">
        <v>904</v>
      </c>
      <c r="D2167" s="49">
        <f>VLOOKUP(Pag_Inicio_Corr_mas_casos[[#This Row],[Corregimiento]],Hoja3!$A$2:$D$676,4,0)</f>
        <v>50105</v>
      </c>
      <c r="E2167" s="48">
        <v>13</v>
      </c>
    </row>
    <row r="2168" spans="1:6" x14ac:dyDescent="0.25">
      <c r="A2168" s="47">
        <v>44073</v>
      </c>
      <c r="B2168" s="48">
        <v>44073</v>
      </c>
      <c r="C2168" s="48" t="s">
        <v>785</v>
      </c>
      <c r="D2168" s="49">
        <f>VLOOKUP(Pag_Inicio_Corr_mas_casos[[#This Row],[Corregimiento]],Hoja3!$A$2:$D$676,4,0)</f>
        <v>81001</v>
      </c>
      <c r="E2168" s="48">
        <v>12</v>
      </c>
    </row>
    <row r="2169" spans="1:6" x14ac:dyDescent="0.25">
      <c r="A2169" s="47">
        <v>44073</v>
      </c>
      <c r="B2169" s="48">
        <v>44073</v>
      </c>
      <c r="C2169" s="48" t="s">
        <v>783</v>
      </c>
      <c r="D2169" s="49">
        <f>VLOOKUP(Pag_Inicio_Corr_mas_casos[[#This Row],[Corregimiento]],Hoja3!$A$2:$D$676,4,0)</f>
        <v>80822</v>
      </c>
      <c r="E2169" s="48">
        <v>12</v>
      </c>
    </row>
    <row r="2170" spans="1:6" x14ac:dyDescent="0.25">
      <c r="A2170" s="47">
        <v>44073</v>
      </c>
      <c r="B2170" s="48">
        <v>44073</v>
      </c>
      <c r="C2170" s="48" t="s">
        <v>825</v>
      </c>
      <c r="D2170" s="49">
        <f>VLOOKUP(Pag_Inicio_Corr_mas_casos[[#This Row],[Corregimiento]],Hoja3!$A$2:$D$676,4,0)</f>
        <v>80814</v>
      </c>
      <c r="E2170" s="48">
        <v>12</v>
      </c>
    </row>
    <row r="2171" spans="1:6" x14ac:dyDescent="0.25">
      <c r="A2171" s="47">
        <v>44073</v>
      </c>
      <c r="B2171" s="48">
        <v>44073</v>
      </c>
      <c r="C2171" s="48" t="s">
        <v>814</v>
      </c>
      <c r="D2171" s="49">
        <f>VLOOKUP(Pag_Inicio_Corr_mas_casos[[#This Row],[Corregimiento]],Hoja3!$A$2:$D$676,4,0)</f>
        <v>80809</v>
      </c>
      <c r="E2171" s="48">
        <v>11</v>
      </c>
    </row>
    <row r="2172" spans="1:6" x14ac:dyDescent="0.25">
      <c r="A2172" s="47">
        <v>44073</v>
      </c>
      <c r="B2172" s="48">
        <v>44073</v>
      </c>
      <c r="C2172" s="48" t="s">
        <v>774</v>
      </c>
      <c r="D2172" s="49">
        <f>VLOOKUP(Pag_Inicio_Corr_mas_casos[[#This Row],[Corregimiento]],Hoja3!$A$2:$D$676,4,0)</f>
        <v>81002</v>
      </c>
      <c r="E2172" s="48">
        <v>11</v>
      </c>
    </row>
    <row r="2173" spans="1:6" x14ac:dyDescent="0.25">
      <c r="A2173" s="47">
        <v>44073</v>
      </c>
      <c r="B2173" s="48">
        <v>44073</v>
      </c>
      <c r="C2173" s="48" t="s">
        <v>908</v>
      </c>
      <c r="D2173" s="49">
        <f>VLOOKUP(Pag_Inicio_Corr_mas_casos[[#This Row],[Corregimiento]],Hoja3!$A$2:$D$676,4,0)</f>
        <v>90402</v>
      </c>
      <c r="E2173" s="48">
        <v>11</v>
      </c>
    </row>
    <row r="2174" spans="1:6" x14ac:dyDescent="0.25">
      <c r="A2174" s="32">
        <v>44074</v>
      </c>
      <c r="B2174" s="33">
        <v>44074</v>
      </c>
      <c r="C2174" s="33" t="s">
        <v>777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 x14ac:dyDescent="0.25">
      <c r="A2175" s="32">
        <v>44074</v>
      </c>
      <c r="B2175" s="33">
        <v>44074</v>
      </c>
      <c r="C2175" s="33" t="s">
        <v>786</v>
      </c>
      <c r="D2175" s="34">
        <f>VLOOKUP(Pag_Inicio_Corr_mas_casos[[#This Row],[Corregimiento]],Hoja3!$A$2:$D$676,4,0)</f>
        <v>80819</v>
      </c>
      <c r="E2175" s="33">
        <v>35</v>
      </c>
    </row>
    <row r="2176" spans="1:6" x14ac:dyDescent="0.25">
      <c r="A2176" s="32">
        <v>44074</v>
      </c>
      <c r="B2176" s="33">
        <v>44074</v>
      </c>
      <c r="C2176" s="33" t="s">
        <v>778</v>
      </c>
      <c r="D2176" s="34">
        <f>VLOOKUP(Pag_Inicio_Corr_mas_casos[[#This Row],[Corregimiento]],Hoja3!$A$2:$D$676,4,0)</f>
        <v>80821</v>
      </c>
      <c r="E2176" s="33">
        <v>32</v>
      </c>
    </row>
    <row r="2177" spans="1:5" x14ac:dyDescent="0.25">
      <c r="A2177" s="32">
        <v>44074</v>
      </c>
      <c r="B2177" s="33">
        <v>44074</v>
      </c>
      <c r="C2177" s="33" t="s">
        <v>801</v>
      </c>
      <c r="D2177" s="34">
        <f>VLOOKUP(Pag_Inicio_Corr_mas_casos[[#This Row],[Corregimiento]],Hoja3!$A$2:$D$676,4,0)</f>
        <v>80501</v>
      </c>
      <c r="E2177" s="33">
        <v>31</v>
      </c>
    </row>
    <row r="2178" spans="1:5" x14ac:dyDescent="0.25">
      <c r="A2178" s="32">
        <v>44074</v>
      </c>
      <c r="B2178" s="33">
        <v>44074</v>
      </c>
      <c r="C2178" s="33" t="s">
        <v>773</v>
      </c>
      <c r="D2178" s="34">
        <f>VLOOKUP(Pag_Inicio_Corr_mas_casos[[#This Row],[Corregimiento]],Hoja3!$A$2:$D$676,4,0)</f>
        <v>130101</v>
      </c>
      <c r="E2178" s="33">
        <v>29</v>
      </c>
    </row>
    <row r="2179" spans="1:5" x14ac:dyDescent="0.25">
      <c r="A2179" s="32">
        <v>44074</v>
      </c>
      <c r="B2179" s="33">
        <v>44074</v>
      </c>
      <c r="C2179" s="33" t="s">
        <v>847</v>
      </c>
      <c r="D2179" s="34">
        <f>VLOOKUP(Pag_Inicio_Corr_mas_casos[[#This Row],[Corregimiento]],Hoja3!$A$2:$D$676,4,0)</f>
        <v>120504</v>
      </c>
      <c r="E2179" s="33">
        <v>29</v>
      </c>
    </row>
    <row r="2180" spans="1:5" x14ac:dyDescent="0.25">
      <c r="A2180" s="32">
        <v>44074</v>
      </c>
      <c r="B2180" s="33">
        <v>44074</v>
      </c>
      <c r="C2180" s="33" t="s">
        <v>782</v>
      </c>
      <c r="D2180" s="34">
        <f>VLOOKUP(Pag_Inicio_Corr_mas_casos[[#This Row],[Corregimiento]],Hoja3!$A$2:$D$676,4,0)</f>
        <v>80817</v>
      </c>
      <c r="E2180" s="33">
        <v>29</v>
      </c>
    </row>
    <row r="2181" spans="1:5" x14ac:dyDescent="0.25">
      <c r="A2181" s="32">
        <v>44074</v>
      </c>
      <c r="B2181" s="33">
        <v>44074</v>
      </c>
      <c r="C2181" s="33" t="s">
        <v>775</v>
      </c>
      <c r="D2181" s="34">
        <f>VLOOKUP(Pag_Inicio_Corr_mas_casos[[#This Row],[Corregimiento]],Hoja3!$A$2:$D$676,4,0)</f>
        <v>130106</v>
      </c>
      <c r="E2181" s="33">
        <v>28</v>
      </c>
    </row>
    <row r="2182" spans="1:5" x14ac:dyDescent="0.25">
      <c r="A2182" s="32">
        <v>44074</v>
      </c>
      <c r="B2182" s="33">
        <v>44074</v>
      </c>
      <c r="C2182" s="33" t="s">
        <v>784</v>
      </c>
      <c r="D2182" s="34">
        <f>VLOOKUP(Pag_Inicio_Corr_mas_casos[[#This Row],[Corregimiento]],Hoja3!$A$2:$D$676,4,0)</f>
        <v>80823</v>
      </c>
      <c r="E2182" s="33">
        <v>26</v>
      </c>
    </row>
    <row r="2183" spans="1:5" x14ac:dyDescent="0.25">
      <c r="A2183" s="32">
        <v>44074</v>
      </c>
      <c r="B2183" s="33">
        <v>44074</v>
      </c>
      <c r="C2183" s="33" t="s">
        <v>783</v>
      </c>
      <c r="D2183" s="34">
        <f>VLOOKUP(Pag_Inicio_Corr_mas_casos[[#This Row],[Corregimiento]],Hoja3!$A$2:$D$676,4,0)</f>
        <v>80822</v>
      </c>
      <c r="E2183" s="33">
        <v>24</v>
      </c>
    </row>
    <row r="2184" spans="1:5" x14ac:dyDescent="0.25">
      <c r="A2184" s="32">
        <v>44074</v>
      </c>
      <c r="B2184" s="33">
        <v>44074</v>
      </c>
      <c r="C2184" s="33" t="s">
        <v>825</v>
      </c>
      <c r="D2184" s="34">
        <f>VLOOKUP(Pag_Inicio_Corr_mas_casos[[#This Row],[Corregimiento]],Hoja3!$A$2:$D$676,4,0)</f>
        <v>80814</v>
      </c>
      <c r="E2184" s="33">
        <v>24</v>
      </c>
    </row>
    <row r="2185" spans="1:5" x14ac:dyDescent="0.25">
      <c r="A2185" s="32">
        <v>44074</v>
      </c>
      <c r="B2185" s="33">
        <v>44074</v>
      </c>
      <c r="C2185" s="33" t="s">
        <v>779</v>
      </c>
      <c r="D2185" s="34">
        <f>VLOOKUP(Pag_Inicio_Corr_mas_casos[[#This Row],[Corregimiento]],Hoja3!$A$2:$D$676,4,0)</f>
        <v>81007</v>
      </c>
      <c r="E2185" s="33">
        <v>22</v>
      </c>
    </row>
    <row r="2186" spans="1:5" x14ac:dyDescent="0.25">
      <c r="A2186" s="32">
        <v>44074</v>
      </c>
      <c r="B2186" s="33">
        <v>44074</v>
      </c>
      <c r="C2186" s="33" t="s">
        <v>882</v>
      </c>
      <c r="D2186" s="34">
        <f>VLOOKUP(Pag_Inicio_Corr_mas_casos[[#This Row],[Corregimiento]],Hoja3!$A$2:$D$676,4,0)</f>
        <v>40501</v>
      </c>
      <c r="E2186" s="33">
        <v>22</v>
      </c>
    </row>
    <row r="2187" spans="1:5" x14ac:dyDescent="0.25">
      <c r="A2187" s="32">
        <v>44074</v>
      </c>
      <c r="B2187" s="33">
        <v>44074</v>
      </c>
      <c r="C2187" s="33" t="s">
        <v>876</v>
      </c>
      <c r="D2187" s="34">
        <f>VLOOKUP(Pag_Inicio_Corr_mas_casos[[#This Row],[Corregimiento]],Hoja3!$A$2:$D$676,4,0)</f>
        <v>40606</v>
      </c>
      <c r="E2187" s="33">
        <v>22</v>
      </c>
    </row>
    <row r="2188" spans="1:5" x14ac:dyDescent="0.25">
      <c r="A2188" s="32">
        <v>44074</v>
      </c>
      <c r="B2188" s="33">
        <v>44074</v>
      </c>
      <c r="C2188" s="33" t="s">
        <v>791</v>
      </c>
      <c r="D2188" s="34">
        <f>VLOOKUP(Pag_Inicio_Corr_mas_casos[[#This Row],[Corregimiento]],Hoja3!$A$2:$D$676,4,0)</f>
        <v>40601</v>
      </c>
      <c r="E2188" s="33">
        <v>21</v>
      </c>
    </row>
    <row r="2189" spans="1:5" x14ac:dyDescent="0.25">
      <c r="A2189" s="32">
        <v>44074</v>
      </c>
      <c r="B2189" s="33">
        <v>44074</v>
      </c>
      <c r="C2189" s="33" t="s">
        <v>789</v>
      </c>
      <c r="D2189" s="34">
        <f>VLOOKUP(Pag_Inicio_Corr_mas_casos[[#This Row],[Corregimiento]],Hoja3!$A$2:$D$676,4,0)</f>
        <v>80812</v>
      </c>
      <c r="E2189" s="33">
        <v>21</v>
      </c>
    </row>
    <row r="2190" spans="1:5" x14ac:dyDescent="0.25">
      <c r="A2190" s="32">
        <v>44074</v>
      </c>
      <c r="B2190" s="33">
        <v>44074</v>
      </c>
      <c r="C2190" s="33" t="s">
        <v>799</v>
      </c>
      <c r="D2190" s="34">
        <f>VLOOKUP(Pag_Inicio_Corr_mas_casos[[#This Row],[Corregimiento]],Hoja3!$A$2:$D$676,4,0)</f>
        <v>80813</v>
      </c>
      <c r="E2190" s="33">
        <v>20</v>
      </c>
    </row>
    <row r="2191" spans="1:5" x14ac:dyDescent="0.25">
      <c r="A2191" s="32">
        <v>44074</v>
      </c>
      <c r="B2191" s="33">
        <v>44074</v>
      </c>
      <c r="C2191" s="33" t="s">
        <v>774</v>
      </c>
      <c r="D2191" s="34">
        <f>VLOOKUP(Pag_Inicio_Corr_mas_casos[[#This Row],[Corregimiento]],Hoja3!$A$2:$D$676,4,0)</f>
        <v>81002</v>
      </c>
      <c r="E2191" s="33">
        <v>19</v>
      </c>
    </row>
    <row r="2192" spans="1:5" x14ac:dyDescent="0.25">
      <c r="A2192" s="32">
        <v>44074</v>
      </c>
      <c r="B2192" s="33">
        <v>44074</v>
      </c>
      <c r="C2192" s="33" t="s">
        <v>792</v>
      </c>
      <c r="D2192" s="34">
        <f>VLOOKUP(Pag_Inicio_Corr_mas_casos[[#This Row],[Corregimiento]],Hoja3!$A$2:$D$676,4,0)</f>
        <v>80806</v>
      </c>
      <c r="E2192" s="33">
        <v>19</v>
      </c>
    </row>
    <row r="2193" spans="1:5" x14ac:dyDescent="0.25">
      <c r="A2193" s="32">
        <v>44074</v>
      </c>
      <c r="B2193" s="33">
        <v>44074</v>
      </c>
      <c r="C2193" s="33" t="s">
        <v>804</v>
      </c>
      <c r="D2193" s="34">
        <f>VLOOKUP(Pag_Inicio_Corr_mas_casos[[#This Row],[Corregimiento]],Hoja3!$A$2:$D$676,4,0)</f>
        <v>80815</v>
      </c>
      <c r="E2193" s="33">
        <v>19</v>
      </c>
    </row>
    <row r="2194" spans="1:5" x14ac:dyDescent="0.25">
      <c r="A2194" s="32">
        <v>44074</v>
      </c>
      <c r="B2194" s="33">
        <v>44074</v>
      </c>
      <c r="C2194" s="33" t="s">
        <v>909</v>
      </c>
      <c r="D2194" s="34">
        <f>VLOOKUP(Pag_Inicio_Corr_mas_casos[[#This Row],[Corregimiento]],Hoja3!$A$2:$D$676,4,0)</f>
        <v>10203</v>
      </c>
      <c r="E2194" s="33">
        <v>19</v>
      </c>
    </row>
    <row r="2195" spans="1:5" x14ac:dyDescent="0.25">
      <c r="A2195" s="32">
        <v>44074</v>
      </c>
      <c r="B2195" s="33">
        <v>44074</v>
      </c>
      <c r="C2195" s="33" t="s">
        <v>781</v>
      </c>
      <c r="D2195" s="34">
        <f>VLOOKUP(Pag_Inicio_Corr_mas_casos[[#This Row],[Corregimiento]],Hoja3!$A$2:$D$676,4,0)</f>
        <v>80816</v>
      </c>
      <c r="E2195" s="33">
        <v>19</v>
      </c>
    </row>
    <row r="2196" spans="1:5" x14ac:dyDescent="0.25">
      <c r="A2196" s="32">
        <v>44074</v>
      </c>
      <c r="B2196" s="33">
        <v>44074</v>
      </c>
      <c r="C2196" s="33" t="s">
        <v>793</v>
      </c>
      <c r="D2196" s="34">
        <f>VLOOKUP(Pag_Inicio_Corr_mas_casos[[#This Row],[Corregimiento]],Hoja3!$A$2:$D$676,4,0)</f>
        <v>130108</v>
      </c>
      <c r="E2196" s="33">
        <v>18</v>
      </c>
    </row>
    <row r="2197" spans="1:5" x14ac:dyDescent="0.25">
      <c r="A2197" s="32">
        <v>44074</v>
      </c>
      <c r="B2197" s="33">
        <v>44074</v>
      </c>
      <c r="C2197" s="33" t="s">
        <v>814</v>
      </c>
      <c r="D2197" s="34">
        <f>VLOOKUP(Pag_Inicio_Corr_mas_casos[[#This Row],[Corregimiento]],Hoja3!$A$2:$D$676,4,0)</f>
        <v>80809</v>
      </c>
      <c r="E2197" s="33">
        <v>18</v>
      </c>
    </row>
    <row r="2198" spans="1:5" x14ac:dyDescent="0.25">
      <c r="A2198" s="32">
        <v>44074</v>
      </c>
      <c r="B2198" s="33">
        <v>44074</v>
      </c>
      <c r="C2198" s="33" t="s">
        <v>785</v>
      </c>
      <c r="D2198" s="34">
        <f>VLOOKUP(Pag_Inicio_Corr_mas_casos[[#This Row],[Corregimiento]],Hoja3!$A$2:$D$676,4,0)</f>
        <v>81001</v>
      </c>
      <c r="E2198" s="33">
        <v>17</v>
      </c>
    </row>
    <row r="2199" spans="1:5" x14ac:dyDescent="0.25">
      <c r="A2199" s="32">
        <v>44074</v>
      </c>
      <c r="B2199" s="33">
        <v>44074</v>
      </c>
      <c r="C2199" s="33" t="s">
        <v>818</v>
      </c>
      <c r="D2199" s="34">
        <f>VLOOKUP(Pag_Inicio_Corr_mas_casos[[#This Row],[Corregimiento]],Hoja3!$A$2:$D$676,4,0)</f>
        <v>81003</v>
      </c>
      <c r="E2199" s="33">
        <v>17</v>
      </c>
    </row>
    <row r="2200" spans="1:5" x14ac:dyDescent="0.25">
      <c r="A2200" s="32">
        <v>44074</v>
      </c>
      <c r="B2200" s="33">
        <v>44074</v>
      </c>
      <c r="C2200" s="33" t="s">
        <v>845</v>
      </c>
      <c r="D2200" s="34">
        <f>VLOOKUP(Pag_Inicio_Corr_mas_casos[[#This Row],[Corregimiento]],Hoja3!$A$2:$D$676,4,0)</f>
        <v>10401</v>
      </c>
      <c r="E2200" s="33">
        <v>16</v>
      </c>
    </row>
    <row r="2201" spans="1:5" x14ac:dyDescent="0.25">
      <c r="A2201" s="32">
        <v>44074</v>
      </c>
      <c r="B2201" s="33">
        <v>44074</v>
      </c>
      <c r="C2201" s="33" t="s">
        <v>787</v>
      </c>
      <c r="D2201" s="34">
        <f>VLOOKUP(Pag_Inicio_Corr_mas_casos[[#This Row],[Corregimiento]],Hoja3!$A$2:$D$676,4,0)</f>
        <v>130107</v>
      </c>
      <c r="E2201" s="33">
        <v>16</v>
      </c>
    </row>
    <row r="2202" spans="1:5" x14ac:dyDescent="0.25">
      <c r="A2202" s="32">
        <v>44074</v>
      </c>
      <c r="B2202" s="33">
        <v>44074</v>
      </c>
      <c r="C2202" s="33" t="s">
        <v>870</v>
      </c>
      <c r="D2202" s="34">
        <f>VLOOKUP(Pag_Inicio_Corr_mas_casos[[#This Row],[Corregimiento]],Hoja3!$A$2:$D$676,4,0)</f>
        <v>10207</v>
      </c>
      <c r="E2202" s="33">
        <v>16</v>
      </c>
    </row>
    <row r="2203" spans="1:5" x14ac:dyDescent="0.25">
      <c r="A2203" s="32">
        <v>44074</v>
      </c>
      <c r="B2203" s="33">
        <v>44074</v>
      </c>
      <c r="C2203" s="33" t="s">
        <v>821</v>
      </c>
      <c r="D2203" s="34">
        <f>VLOOKUP(Pag_Inicio_Corr_mas_casos[[#This Row],[Corregimiento]],Hoja3!$A$2:$D$676,4,0)</f>
        <v>130701</v>
      </c>
      <c r="E2203" s="33">
        <v>15</v>
      </c>
    </row>
    <row r="2204" spans="1:5" x14ac:dyDescent="0.25">
      <c r="A2204" s="32">
        <v>44074</v>
      </c>
      <c r="B2204" s="33">
        <v>44074</v>
      </c>
      <c r="C2204" s="33" t="s">
        <v>765</v>
      </c>
      <c r="D2204" s="34">
        <f>VLOOKUP(Pag_Inicio_Corr_mas_casos[[#This Row],[Corregimiento]],Hoja3!$A$2:$D$676,4,0)</f>
        <v>130709</v>
      </c>
      <c r="E2204" s="33">
        <v>15</v>
      </c>
    </row>
    <row r="2205" spans="1:5" x14ac:dyDescent="0.25">
      <c r="A2205" s="32">
        <v>44074</v>
      </c>
      <c r="B2205" s="33">
        <v>44074</v>
      </c>
      <c r="C2205" s="33" t="s">
        <v>803</v>
      </c>
      <c r="D2205" s="34">
        <f>VLOOKUP(Pag_Inicio_Corr_mas_casos[[#This Row],[Corregimiento]],Hoja3!$A$2:$D$676,4,0)</f>
        <v>80820</v>
      </c>
      <c r="E2205" s="33">
        <v>15</v>
      </c>
    </row>
    <row r="2206" spans="1:5" x14ac:dyDescent="0.25">
      <c r="A2206" s="32">
        <v>44074</v>
      </c>
      <c r="B2206" s="33">
        <v>44074</v>
      </c>
      <c r="C2206" s="33" t="s">
        <v>848</v>
      </c>
      <c r="D2206" s="34">
        <f>VLOOKUP(Pag_Inicio_Corr_mas_casos[[#This Row],[Corregimiento]],Hoja3!$A$2:$D$676,4,0)</f>
        <v>81004</v>
      </c>
      <c r="E2206" s="33">
        <v>15</v>
      </c>
    </row>
    <row r="2207" spans="1:5" x14ac:dyDescent="0.25">
      <c r="A2207" s="32">
        <v>44074</v>
      </c>
      <c r="B2207" s="33">
        <v>44074</v>
      </c>
      <c r="C2207" s="33" t="s">
        <v>794</v>
      </c>
      <c r="D2207" s="34">
        <f>VLOOKUP(Pag_Inicio_Corr_mas_casos[[#This Row],[Corregimiento]],Hoja3!$A$2:$D$676,4,0)</f>
        <v>80810</v>
      </c>
      <c r="E2207" s="33">
        <v>14</v>
      </c>
    </row>
    <row r="2208" spans="1:5" x14ac:dyDescent="0.25">
      <c r="A2208" s="32">
        <v>44074</v>
      </c>
      <c r="B2208" s="33">
        <v>44074</v>
      </c>
      <c r="C2208" s="33" t="s">
        <v>824</v>
      </c>
      <c r="D2208" s="34">
        <f>VLOOKUP(Pag_Inicio_Corr_mas_casos[[#This Row],[Corregimiento]],Hoja3!$A$2:$D$676,4,0)</f>
        <v>80807</v>
      </c>
      <c r="E2208" s="33">
        <v>13</v>
      </c>
    </row>
    <row r="2209" spans="1:6" x14ac:dyDescent="0.25">
      <c r="A2209" s="32">
        <v>44074</v>
      </c>
      <c r="B2209" s="33">
        <v>44074</v>
      </c>
      <c r="C2209" s="33" t="s">
        <v>809</v>
      </c>
      <c r="D2209" s="34">
        <f>VLOOKUP(Pag_Inicio_Corr_mas_casos[[#This Row],[Corregimiento]],Hoja3!$A$2:$D$676,4,0)</f>
        <v>80826</v>
      </c>
      <c r="E2209" s="33">
        <v>13</v>
      </c>
    </row>
    <row r="2210" spans="1:6" x14ac:dyDescent="0.25">
      <c r="A2210" s="32">
        <v>44074</v>
      </c>
      <c r="B2210" s="33">
        <v>44074</v>
      </c>
      <c r="C2210" s="33" t="s">
        <v>910</v>
      </c>
      <c r="D2210" s="34">
        <f>VLOOKUP(Pag_Inicio_Corr_mas_casos[[#This Row],[Corregimiento]],Hoja3!$A$2:$D$676,4,0)</f>
        <v>20205</v>
      </c>
      <c r="E2210" s="33">
        <v>13</v>
      </c>
    </row>
    <row r="2211" spans="1:6" x14ac:dyDescent="0.25">
      <c r="A2211" s="32">
        <v>44074</v>
      </c>
      <c r="B2211" s="33">
        <v>44074</v>
      </c>
      <c r="C2211" s="33" t="s">
        <v>893</v>
      </c>
      <c r="D2211" s="34">
        <f>VLOOKUP(Pag_Inicio_Corr_mas_casos[[#This Row],[Corregimiento]],Hoja3!$A$2:$D$676,4,0)</f>
        <v>40404</v>
      </c>
      <c r="E2211" s="33">
        <v>12</v>
      </c>
    </row>
    <row r="2212" spans="1:6" x14ac:dyDescent="0.25">
      <c r="A2212" s="32">
        <v>44074</v>
      </c>
      <c r="B2212" s="33">
        <v>44074</v>
      </c>
      <c r="C2212" s="33" t="s">
        <v>911</v>
      </c>
      <c r="D2212" s="34">
        <f>VLOOKUP(Pag_Inicio_Corr_mas_casos[[#This Row],[Corregimiento]],Hoja3!$A$2:$D$676,4,0)</f>
        <v>40502</v>
      </c>
      <c r="E2212" s="33">
        <v>12</v>
      </c>
    </row>
    <row r="2213" spans="1:6" x14ac:dyDescent="0.25">
      <c r="A2213" s="32">
        <v>44074</v>
      </c>
      <c r="B2213" s="33">
        <v>44074</v>
      </c>
      <c r="C2213" s="33" t="s">
        <v>820</v>
      </c>
      <c r="D2213" s="34">
        <f>VLOOKUP(Pag_Inicio_Corr_mas_casos[[#This Row],[Corregimiento]],Hoja3!$A$2:$D$676,4,0)</f>
        <v>30104</v>
      </c>
      <c r="E2213" s="33">
        <v>12</v>
      </c>
    </row>
    <row r="2214" spans="1:6" x14ac:dyDescent="0.25">
      <c r="A2214" s="32">
        <v>44074</v>
      </c>
      <c r="B2214" s="33">
        <v>44074</v>
      </c>
      <c r="C2214" s="33" t="s">
        <v>797</v>
      </c>
      <c r="D2214" s="34">
        <f>VLOOKUP(Pag_Inicio_Corr_mas_casos[[#This Row],[Corregimiento]],Hoja3!$A$2:$D$676,4,0)</f>
        <v>10201</v>
      </c>
      <c r="E2214" s="33">
        <v>12</v>
      </c>
    </row>
    <row r="2215" spans="1:6" x14ac:dyDescent="0.25">
      <c r="A2215" s="32">
        <v>44074</v>
      </c>
      <c r="B2215" s="33">
        <v>44074</v>
      </c>
      <c r="C2215" s="33" t="s">
        <v>828</v>
      </c>
      <c r="D2215" s="34">
        <f>VLOOKUP(Pag_Inicio_Corr_mas_casos[[#This Row],[Corregimiento]],Hoja3!$A$2:$D$676,4,0)</f>
        <v>130706</v>
      </c>
      <c r="E2215" s="33">
        <v>12</v>
      </c>
    </row>
    <row r="2216" spans="1:6" x14ac:dyDescent="0.25">
      <c r="A2216" s="32">
        <v>44074</v>
      </c>
      <c r="B2216" s="33">
        <v>44074</v>
      </c>
      <c r="C2216" s="33" t="s">
        <v>780</v>
      </c>
      <c r="D2216" s="34">
        <f>VLOOKUP(Pag_Inicio_Corr_mas_casos[[#This Row],[Corregimiento]],Hoja3!$A$2:$D$676,4,0)</f>
        <v>81008</v>
      </c>
      <c r="E2216" s="33">
        <v>12</v>
      </c>
    </row>
    <row r="2217" spans="1:6" x14ac:dyDescent="0.25">
      <c r="A2217" s="32">
        <v>44074</v>
      </c>
      <c r="B2217" s="33">
        <v>44074</v>
      </c>
      <c r="C2217" s="33" t="s">
        <v>817</v>
      </c>
      <c r="D2217" s="34">
        <f>VLOOKUP(Pag_Inicio_Corr_mas_casos[[#This Row],[Corregimiento]],Hoja3!$A$2:$D$676,4,0)</f>
        <v>130717</v>
      </c>
      <c r="E2217" s="33">
        <v>12</v>
      </c>
    </row>
    <row r="2218" spans="1:6" x14ac:dyDescent="0.25">
      <c r="A2218" s="32">
        <v>44074</v>
      </c>
      <c r="B2218" s="33">
        <v>44074</v>
      </c>
      <c r="C2218" s="33" t="s">
        <v>819</v>
      </c>
      <c r="D2218" s="34">
        <f>VLOOKUP(Pag_Inicio_Corr_mas_casos[[#This Row],[Corregimiento]],Hoja3!$A$2:$D$676,4,0)</f>
        <v>81009</v>
      </c>
      <c r="E2218" s="33">
        <v>12</v>
      </c>
    </row>
    <row r="2219" spans="1:6" x14ac:dyDescent="0.25">
      <c r="A2219" s="32">
        <v>44074</v>
      </c>
      <c r="B2219" s="33">
        <v>44074</v>
      </c>
      <c r="C2219" s="33" t="s">
        <v>912</v>
      </c>
      <c r="D2219" s="34">
        <f>VLOOKUP(Pag_Inicio_Corr_mas_casos[[#This Row],[Corregimiento]],Hoja3!$A$2:$D$676,4,0)</f>
        <v>20107</v>
      </c>
      <c r="E2219" s="33">
        <v>12</v>
      </c>
    </row>
    <row r="2220" spans="1:6" x14ac:dyDescent="0.25">
      <c r="A2220" s="32">
        <v>44074</v>
      </c>
      <c r="B2220" s="33">
        <v>44074</v>
      </c>
      <c r="C2220" s="33" t="s">
        <v>841</v>
      </c>
      <c r="D2220" s="34">
        <f>VLOOKUP(Pag_Inicio_Corr_mas_casos[[#This Row],[Corregimiento]],Hoja3!$A$2:$D$676,4,0)</f>
        <v>20101</v>
      </c>
      <c r="E2220" s="33">
        <v>11</v>
      </c>
    </row>
    <row r="2221" spans="1:6" x14ac:dyDescent="0.25">
      <c r="A2221" s="32">
        <v>44074</v>
      </c>
      <c r="B2221" s="33">
        <v>44074</v>
      </c>
      <c r="C2221" s="33" t="s">
        <v>856</v>
      </c>
      <c r="D2221" s="34">
        <f>VLOOKUP(Pag_Inicio_Corr_mas_casos[[#This Row],[Corregimiento]],Hoja3!$A$2:$D$676,4,0)</f>
        <v>30103</v>
      </c>
      <c r="E2221" s="33">
        <v>11</v>
      </c>
    </row>
    <row r="2222" spans="1:6" x14ac:dyDescent="0.25">
      <c r="A2222" s="32">
        <v>44074</v>
      </c>
      <c r="B2222" s="33">
        <v>44074</v>
      </c>
      <c r="C2222" s="33" t="s">
        <v>913</v>
      </c>
      <c r="D2222" s="34">
        <f>VLOOKUP(Pag_Inicio_Corr_mas_casos[[#This Row],[Corregimiento]],Hoja3!$A$2:$D$676,4,0)</f>
        <v>120101</v>
      </c>
      <c r="E2222" s="33">
        <v>11</v>
      </c>
    </row>
    <row r="2223" spans="1:6" x14ac:dyDescent="0.25">
      <c r="A2223" s="43">
        <v>44075</v>
      </c>
      <c r="B2223" s="41">
        <v>44075</v>
      </c>
      <c r="C2223" s="41" t="s">
        <v>786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 x14ac:dyDescent="0.25">
      <c r="A2224" s="43">
        <v>44075</v>
      </c>
      <c r="B2224" s="41">
        <v>44075</v>
      </c>
      <c r="C2224" s="41" t="s">
        <v>870</v>
      </c>
      <c r="D2224" s="42">
        <f>VLOOKUP(Pag_Inicio_Corr_mas_casos[[#This Row],[Corregimiento]],Hoja3!$A$2:$D$676,4,0)</f>
        <v>10207</v>
      </c>
      <c r="E2224" s="41">
        <v>32</v>
      </c>
    </row>
    <row r="2225" spans="1:6" x14ac:dyDescent="0.25">
      <c r="A2225" s="43">
        <v>44075</v>
      </c>
      <c r="B2225" s="41">
        <v>44075</v>
      </c>
      <c r="C2225" s="41" t="s">
        <v>799</v>
      </c>
      <c r="D2225" s="42">
        <f>VLOOKUP(Pag_Inicio_Corr_mas_casos[[#This Row],[Corregimiento]],Hoja3!$A$2:$D$676,4,0)</f>
        <v>80813</v>
      </c>
      <c r="E2225" s="41">
        <v>30</v>
      </c>
    </row>
    <row r="2226" spans="1:6" x14ac:dyDescent="0.25">
      <c r="A2226" s="43">
        <v>44075</v>
      </c>
      <c r="B2226" s="41">
        <v>44075</v>
      </c>
      <c r="C2226" s="41" t="s">
        <v>773</v>
      </c>
      <c r="D2226" s="42">
        <f>VLOOKUP(Pag_Inicio_Corr_mas_casos[[#This Row],[Corregimiento]],Hoja3!$A$2:$D$676,4,0)</f>
        <v>130101</v>
      </c>
      <c r="E2226" s="41">
        <v>28</v>
      </c>
    </row>
    <row r="2227" spans="1:6" x14ac:dyDescent="0.25">
      <c r="A2227" s="43">
        <v>44075</v>
      </c>
      <c r="B2227" s="41">
        <v>44075</v>
      </c>
      <c r="C2227" s="41" t="s">
        <v>791</v>
      </c>
      <c r="D2227" s="42">
        <f>VLOOKUP(Pag_Inicio_Corr_mas_casos[[#This Row],[Corregimiento]],Hoja3!$A$2:$D$676,4,0)</f>
        <v>40601</v>
      </c>
      <c r="E2227" s="41">
        <v>27</v>
      </c>
    </row>
    <row r="2228" spans="1:6" x14ac:dyDescent="0.25">
      <c r="A2228" s="43">
        <v>44075</v>
      </c>
      <c r="B2228" s="41">
        <v>44075</v>
      </c>
      <c r="C2228" s="41" t="s">
        <v>803</v>
      </c>
      <c r="D2228" s="42">
        <f>VLOOKUP(Pag_Inicio_Corr_mas_casos[[#This Row],[Corregimiento]],Hoja3!$A$2:$D$676,4,0)</f>
        <v>80820</v>
      </c>
      <c r="E2228" s="41">
        <v>25</v>
      </c>
    </row>
    <row r="2229" spans="1:6" x14ac:dyDescent="0.25">
      <c r="A2229" s="43">
        <v>44075</v>
      </c>
      <c r="B2229" s="41">
        <v>44075</v>
      </c>
      <c r="C2229" s="41" t="s">
        <v>801</v>
      </c>
      <c r="D2229" s="42">
        <f>VLOOKUP(Pag_Inicio_Corr_mas_casos[[#This Row],[Corregimiento]],Hoja3!$A$2:$D$676,4,0)</f>
        <v>80501</v>
      </c>
      <c r="E2229" s="41">
        <v>23</v>
      </c>
    </row>
    <row r="2230" spans="1:6" x14ac:dyDescent="0.25">
      <c r="A2230" s="43">
        <v>44075</v>
      </c>
      <c r="B2230" s="41">
        <v>44075</v>
      </c>
      <c r="C2230" s="41" t="s">
        <v>774</v>
      </c>
      <c r="D2230" s="42">
        <f>VLOOKUP(Pag_Inicio_Corr_mas_casos[[#This Row],[Corregimiento]],Hoja3!$A$2:$D$676,4,0)</f>
        <v>81002</v>
      </c>
      <c r="E2230" s="41">
        <v>22</v>
      </c>
    </row>
    <row r="2231" spans="1:6" x14ac:dyDescent="0.25">
      <c r="A2231" s="43">
        <v>44075</v>
      </c>
      <c r="B2231" s="41">
        <v>44075</v>
      </c>
      <c r="C2231" s="41" t="s">
        <v>789</v>
      </c>
      <c r="D2231" s="42">
        <f>VLOOKUP(Pag_Inicio_Corr_mas_casos[[#This Row],[Corregimiento]],Hoja3!$A$2:$D$676,4,0)</f>
        <v>80812</v>
      </c>
      <c r="E2231" s="41">
        <v>21</v>
      </c>
    </row>
    <row r="2232" spans="1:6" x14ac:dyDescent="0.25">
      <c r="A2232" s="43">
        <v>44075</v>
      </c>
      <c r="B2232" s="41">
        <v>44075</v>
      </c>
      <c r="C2232" s="41" t="s">
        <v>820</v>
      </c>
      <c r="D2232" s="42">
        <f>VLOOKUP(Pag_Inicio_Corr_mas_casos[[#This Row],[Corregimiento]],Hoja3!$A$2:$D$676,4,0)</f>
        <v>30104</v>
      </c>
      <c r="E2232" s="41">
        <v>17</v>
      </c>
    </row>
    <row r="2233" spans="1:6" x14ac:dyDescent="0.25">
      <c r="A2233" s="43">
        <v>44075</v>
      </c>
      <c r="B2233" s="41">
        <v>44075</v>
      </c>
      <c r="C2233" s="41" t="s">
        <v>782</v>
      </c>
      <c r="D2233" s="42">
        <f>VLOOKUP(Pag_Inicio_Corr_mas_casos[[#This Row],[Corregimiento]],Hoja3!$A$2:$D$676,4,0)</f>
        <v>80817</v>
      </c>
      <c r="E2233" s="41">
        <v>15</v>
      </c>
    </row>
    <row r="2234" spans="1:6" x14ac:dyDescent="0.25">
      <c r="A2234" s="43">
        <v>44075</v>
      </c>
      <c r="B2234" s="41">
        <v>44075</v>
      </c>
      <c r="C2234" s="41" t="s">
        <v>908</v>
      </c>
      <c r="D2234" s="42">
        <f>VLOOKUP(Pag_Inicio_Corr_mas_casos[[#This Row],[Corregimiento]],Hoja3!$A$2:$D$676,4,0)</f>
        <v>90402</v>
      </c>
      <c r="E2234" s="41">
        <v>13</v>
      </c>
    </row>
    <row r="2235" spans="1:6" x14ac:dyDescent="0.25">
      <c r="A2235" s="43">
        <v>44075</v>
      </c>
      <c r="B2235" s="41">
        <v>44075</v>
      </c>
      <c r="C2235" s="41" t="s">
        <v>777</v>
      </c>
      <c r="D2235" s="42">
        <f>VLOOKUP(Pag_Inicio_Corr_mas_casos[[#This Row],[Corregimiento]],Hoja3!$A$2:$D$676,4,0)</f>
        <v>130102</v>
      </c>
      <c r="E2235" s="41">
        <v>13</v>
      </c>
    </row>
    <row r="2236" spans="1:6" x14ac:dyDescent="0.25">
      <c r="A2236" s="43">
        <v>44075</v>
      </c>
      <c r="B2236" s="41">
        <v>44075</v>
      </c>
      <c r="C2236" s="41" t="s">
        <v>785</v>
      </c>
      <c r="D2236" s="42">
        <f>VLOOKUP(Pag_Inicio_Corr_mas_casos[[#This Row],[Corregimiento]],Hoja3!$A$2:$D$676,4,0)</f>
        <v>81001</v>
      </c>
      <c r="E2236" s="41">
        <v>12</v>
      </c>
    </row>
    <row r="2237" spans="1:6" x14ac:dyDescent="0.25">
      <c r="A2237" s="43">
        <v>44075</v>
      </c>
      <c r="B2237" s="41">
        <v>44075</v>
      </c>
      <c r="C2237" s="41" t="s">
        <v>819</v>
      </c>
      <c r="D2237" s="42">
        <f>VLOOKUP(Pag_Inicio_Corr_mas_casos[[#This Row],[Corregimiento]],Hoja3!$A$2:$D$676,4,0)</f>
        <v>81009</v>
      </c>
      <c r="E2237" s="41">
        <v>12</v>
      </c>
    </row>
    <row r="2238" spans="1:6" x14ac:dyDescent="0.25">
      <c r="A2238" s="43">
        <v>44075</v>
      </c>
      <c r="B2238" s="41">
        <v>44075</v>
      </c>
      <c r="C2238" s="41" t="s">
        <v>835</v>
      </c>
      <c r="D2238" s="42">
        <f>VLOOKUP(Pag_Inicio_Corr_mas_casos[[#This Row],[Corregimiento]],Hoja3!$A$2:$D$676,4,0)</f>
        <v>81005</v>
      </c>
      <c r="E2238" s="41">
        <v>12</v>
      </c>
    </row>
    <row r="2239" spans="1:6" x14ac:dyDescent="0.25">
      <c r="A2239" s="43">
        <v>44075</v>
      </c>
      <c r="B2239" s="41">
        <v>44075</v>
      </c>
      <c r="C2239" s="41" t="s">
        <v>804</v>
      </c>
      <c r="D2239" s="42">
        <f>VLOOKUP(Pag_Inicio_Corr_mas_casos[[#This Row],[Corregimiento]],Hoja3!$A$2:$D$676,4,0)</f>
        <v>80815</v>
      </c>
      <c r="E2239" s="41">
        <v>11</v>
      </c>
    </row>
    <row r="2240" spans="1:6" x14ac:dyDescent="0.25">
      <c r="A2240" s="56">
        <v>44076</v>
      </c>
      <c r="B2240" s="57">
        <v>44076</v>
      </c>
      <c r="C2240" s="57" t="s">
        <v>775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 x14ac:dyDescent="0.25">
      <c r="A2241" s="56">
        <v>44076</v>
      </c>
      <c r="B2241" s="57">
        <v>44076</v>
      </c>
      <c r="C2241" s="57" t="s">
        <v>773</v>
      </c>
      <c r="D2241" s="58">
        <f>VLOOKUP(Pag_Inicio_Corr_mas_casos[[#This Row],[Corregimiento]],Hoja3!$A$2:$D$676,4,0)</f>
        <v>130101</v>
      </c>
      <c r="E2241" s="57">
        <v>22</v>
      </c>
    </row>
    <row r="2242" spans="1:7" x14ac:dyDescent="0.25">
      <c r="A2242" s="56">
        <v>44076</v>
      </c>
      <c r="B2242" s="57">
        <v>44076</v>
      </c>
      <c r="C2242" s="57" t="s">
        <v>786</v>
      </c>
      <c r="D2242" s="58">
        <f>VLOOKUP(Pag_Inicio_Corr_mas_casos[[#This Row],[Corregimiento]],Hoja3!$A$2:$D$676,4,0)</f>
        <v>80819</v>
      </c>
      <c r="E2242" s="57">
        <v>18</v>
      </c>
    </row>
    <row r="2243" spans="1:7" x14ac:dyDescent="0.25">
      <c r="A2243" s="56">
        <v>44076</v>
      </c>
      <c r="B2243" s="57">
        <v>44076</v>
      </c>
      <c r="C2243" s="57" t="s">
        <v>804</v>
      </c>
      <c r="D2243" s="58">
        <f>VLOOKUP(Pag_Inicio_Corr_mas_casos[[#This Row],[Corregimiento]],Hoja3!$A$2:$D$676,4,0)</f>
        <v>80815</v>
      </c>
      <c r="E2243" s="57">
        <v>16</v>
      </c>
    </row>
    <row r="2244" spans="1:7" x14ac:dyDescent="0.25">
      <c r="A2244" s="56">
        <v>44076</v>
      </c>
      <c r="B2244" s="57">
        <v>44076</v>
      </c>
      <c r="C2244" s="57" t="s">
        <v>799</v>
      </c>
      <c r="D2244" s="58">
        <f>VLOOKUP(Pag_Inicio_Corr_mas_casos[[#This Row],[Corregimiento]],Hoja3!$A$2:$D$676,4,0)</f>
        <v>80813</v>
      </c>
      <c r="E2244" s="57">
        <v>16</v>
      </c>
    </row>
    <row r="2245" spans="1:7" x14ac:dyDescent="0.25">
      <c r="A2245" s="56">
        <v>44076</v>
      </c>
      <c r="B2245" s="57">
        <v>44076</v>
      </c>
      <c r="C2245" s="57" t="s">
        <v>784</v>
      </c>
      <c r="D2245" s="58">
        <f>VLOOKUP(Pag_Inicio_Corr_mas_casos[[#This Row],[Corregimiento]],Hoja3!$A$2:$D$676,4,0)</f>
        <v>80823</v>
      </c>
      <c r="E2245" s="57">
        <v>12</v>
      </c>
    </row>
    <row r="2246" spans="1:7" x14ac:dyDescent="0.25">
      <c r="A2246" s="56">
        <v>44076</v>
      </c>
      <c r="B2246" s="57">
        <v>44076</v>
      </c>
      <c r="C2246" s="57" t="s">
        <v>803</v>
      </c>
      <c r="D2246" s="58">
        <f>VLOOKUP(Pag_Inicio_Corr_mas_casos[[#This Row],[Corregimiento]],Hoja3!$A$2:$D$676,4,0)</f>
        <v>80820</v>
      </c>
      <c r="E2246" s="57">
        <v>12</v>
      </c>
    </row>
    <row r="2247" spans="1:7" x14ac:dyDescent="0.25">
      <c r="A2247" s="56">
        <v>44076</v>
      </c>
      <c r="B2247" s="57">
        <v>44076</v>
      </c>
      <c r="C2247" s="57" t="s">
        <v>792</v>
      </c>
      <c r="D2247" s="58">
        <f>VLOOKUP(Pag_Inicio_Corr_mas_casos[[#This Row],[Corregimiento]],Hoja3!$A$2:$D$676,4,0)</f>
        <v>80806</v>
      </c>
      <c r="E2247" s="57">
        <v>10</v>
      </c>
    </row>
    <row r="2248" spans="1:7" x14ac:dyDescent="0.25">
      <c r="A2248" s="38">
        <v>44077</v>
      </c>
      <c r="B2248" s="39">
        <v>44077</v>
      </c>
      <c r="C2248" s="39" t="s">
        <v>778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 x14ac:dyDescent="0.25">
      <c r="A2249" s="38">
        <v>44077</v>
      </c>
      <c r="B2249" s="39">
        <v>44077</v>
      </c>
      <c r="C2249" s="39" t="s">
        <v>775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 x14ac:dyDescent="0.25">
      <c r="A2250" s="38">
        <v>44077</v>
      </c>
      <c r="B2250" s="39">
        <v>44077</v>
      </c>
      <c r="C2250" s="39" t="s">
        <v>825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 x14ac:dyDescent="0.25">
      <c r="A2251" s="38">
        <v>44077</v>
      </c>
      <c r="B2251" s="39">
        <v>44077</v>
      </c>
      <c r="C2251" s="39" t="s">
        <v>782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 x14ac:dyDescent="0.25">
      <c r="A2252" s="38">
        <v>44077</v>
      </c>
      <c r="B2252" s="39">
        <v>44077</v>
      </c>
      <c r="C2252" s="39" t="s">
        <v>773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 x14ac:dyDescent="0.25">
      <c r="A2253" s="38">
        <v>44077</v>
      </c>
      <c r="B2253" s="39">
        <v>44077</v>
      </c>
      <c r="C2253" s="39" t="s">
        <v>779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 x14ac:dyDescent="0.25">
      <c r="A2254" s="38">
        <v>44077</v>
      </c>
      <c r="B2254" s="39">
        <v>44077</v>
      </c>
      <c r="C2254" s="39" t="s">
        <v>783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 x14ac:dyDescent="0.25">
      <c r="A2255" s="38">
        <v>44077</v>
      </c>
      <c r="B2255" s="39">
        <v>44077</v>
      </c>
      <c r="C2255" s="39" t="s">
        <v>910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 x14ac:dyDescent="0.25">
      <c r="A2256" s="38">
        <v>44077</v>
      </c>
      <c r="B2256" s="39">
        <v>44077</v>
      </c>
      <c r="C2256" s="39" t="s">
        <v>793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 x14ac:dyDescent="0.25">
      <c r="A2257" s="38">
        <v>44077</v>
      </c>
      <c r="B2257" s="39">
        <v>44077</v>
      </c>
      <c r="C2257" s="39" t="s">
        <v>774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 x14ac:dyDescent="0.25">
      <c r="A2258" s="38">
        <v>44077</v>
      </c>
      <c r="B2258" s="39">
        <v>44077</v>
      </c>
      <c r="C2258" s="39" t="s">
        <v>790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 x14ac:dyDescent="0.25">
      <c r="A2259" s="38">
        <v>44077</v>
      </c>
      <c r="B2259" s="39">
        <v>44077</v>
      </c>
      <c r="C2259" s="39" t="s">
        <v>794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 x14ac:dyDescent="0.25">
      <c r="A2260" s="38">
        <v>44077</v>
      </c>
      <c r="B2260" s="39">
        <v>44077</v>
      </c>
      <c r="C2260" s="39" t="s">
        <v>804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 x14ac:dyDescent="0.25">
      <c r="A2261" s="38">
        <v>44077</v>
      </c>
      <c r="B2261" s="39">
        <v>44077</v>
      </c>
      <c r="C2261" s="39" t="s">
        <v>781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 x14ac:dyDescent="0.25">
      <c r="A2262" s="38">
        <v>44077</v>
      </c>
      <c r="B2262" s="39">
        <v>44077</v>
      </c>
      <c r="C2262" s="39" t="s">
        <v>814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 x14ac:dyDescent="0.25">
      <c r="A2263" s="38">
        <v>44077</v>
      </c>
      <c r="B2263" s="39">
        <v>44077</v>
      </c>
      <c r="C2263" s="39" t="s">
        <v>784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 x14ac:dyDescent="0.25">
      <c r="A2264" s="38">
        <v>44077</v>
      </c>
      <c r="B2264" s="39">
        <v>44077</v>
      </c>
      <c r="C2264" s="39" t="s">
        <v>801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 x14ac:dyDescent="0.25">
      <c r="A2265" s="38">
        <v>44077</v>
      </c>
      <c r="B2265" s="39">
        <v>44077</v>
      </c>
      <c r="C2265" s="39" t="s">
        <v>876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 x14ac:dyDescent="0.25">
      <c r="A2266" s="38">
        <v>44077</v>
      </c>
      <c r="B2266" s="39">
        <v>44077</v>
      </c>
      <c r="C2266" s="39" t="s">
        <v>791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 x14ac:dyDescent="0.25">
      <c r="A2267" s="38">
        <v>44077</v>
      </c>
      <c r="B2267" s="39">
        <v>44077</v>
      </c>
      <c r="C2267" s="39" t="s">
        <v>765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 x14ac:dyDescent="0.25">
      <c r="A2268" s="38">
        <v>44077</v>
      </c>
      <c r="B2268" s="39">
        <v>44077</v>
      </c>
      <c r="C2268" s="39" t="s">
        <v>789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 x14ac:dyDescent="0.25">
      <c r="A2269" s="38">
        <v>44077</v>
      </c>
      <c r="B2269" s="39">
        <v>44077</v>
      </c>
      <c r="C2269" s="39" t="s">
        <v>786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 x14ac:dyDescent="0.25">
      <c r="A2270" s="38">
        <v>44077</v>
      </c>
      <c r="B2270" s="39">
        <v>44077</v>
      </c>
      <c r="C2270" s="39" t="s">
        <v>870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 x14ac:dyDescent="0.25">
      <c r="A2271" s="38">
        <v>44077</v>
      </c>
      <c r="B2271" s="39">
        <v>44077</v>
      </c>
      <c r="C2271" s="39" t="s">
        <v>777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 x14ac:dyDescent="0.25">
      <c r="A2272" s="38">
        <v>44077</v>
      </c>
      <c r="B2272" s="39">
        <v>44077</v>
      </c>
      <c r="C2272" s="39" t="s">
        <v>785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 x14ac:dyDescent="0.25">
      <c r="A2273" s="38">
        <v>44077</v>
      </c>
      <c r="B2273" s="39">
        <v>44077</v>
      </c>
      <c r="C2273" s="39" t="s">
        <v>787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 x14ac:dyDescent="0.25">
      <c r="A2274" s="38">
        <v>44077</v>
      </c>
      <c r="B2274" s="39">
        <v>44077</v>
      </c>
      <c r="C2274" s="39" t="s">
        <v>819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 x14ac:dyDescent="0.25">
      <c r="A2275" s="38">
        <v>44077</v>
      </c>
      <c r="B2275" s="39">
        <v>44077</v>
      </c>
      <c r="C2275" s="39" t="s">
        <v>848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 x14ac:dyDescent="0.25">
      <c r="A2276" s="38">
        <v>44077</v>
      </c>
      <c r="B2276" s="39">
        <v>44077</v>
      </c>
      <c r="C2276" s="39" t="s">
        <v>829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 x14ac:dyDescent="0.25">
      <c r="A2277" s="38">
        <v>44077</v>
      </c>
      <c r="B2277" s="39">
        <v>44077</v>
      </c>
      <c r="C2277" s="39" t="s">
        <v>818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 x14ac:dyDescent="0.25">
      <c r="A2278" s="35">
        <v>44078</v>
      </c>
      <c r="B2278" s="36">
        <v>44078</v>
      </c>
      <c r="C2278" s="36" t="s">
        <v>825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 x14ac:dyDescent="0.25">
      <c r="A2279" s="35">
        <v>44078</v>
      </c>
      <c r="B2279" s="36">
        <v>44078</v>
      </c>
      <c r="C2279" s="36" t="s">
        <v>775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 x14ac:dyDescent="0.25">
      <c r="A2280" s="35">
        <v>44078</v>
      </c>
      <c r="B2280" s="36">
        <v>44078</v>
      </c>
      <c r="C2280" s="36" t="s">
        <v>778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 x14ac:dyDescent="0.25">
      <c r="A2281" s="35">
        <v>44078</v>
      </c>
      <c r="B2281" s="36">
        <v>44078</v>
      </c>
      <c r="C2281" s="36" t="s">
        <v>779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 x14ac:dyDescent="0.25">
      <c r="A2282" s="35">
        <v>44078</v>
      </c>
      <c r="B2282" s="36">
        <v>44078</v>
      </c>
      <c r="C2282" s="36" t="s">
        <v>786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 x14ac:dyDescent="0.25">
      <c r="A2283" s="35">
        <v>44078</v>
      </c>
      <c r="B2283" s="36">
        <v>44078</v>
      </c>
      <c r="C2283" s="36" t="s">
        <v>870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 x14ac:dyDescent="0.25">
      <c r="A2284" s="35">
        <v>44078</v>
      </c>
      <c r="B2284" s="36">
        <v>44078</v>
      </c>
      <c r="C2284" s="36" t="s">
        <v>774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 x14ac:dyDescent="0.25">
      <c r="A2285" s="35">
        <v>44078</v>
      </c>
      <c r="B2285" s="36">
        <v>44078</v>
      </c>
      <c r="C2285" s="36" t="s">
        <v>793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 x14ac:dyDescent="0.25">
      <c r="A2286" s="35">
        <v>44078</v>
      </c>
      <c r="B2286" s="36">
        <v>44078</v>
      </c>
      <c r="C2286" s="36" t="s">
        <v>789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 x14ac:dyDescent="0.25">
      <c r="A2287" s="35">
        <v>44078</v>
      </c>
      <c r="B2287" s="36">
        <v>44078</v>
      </c>
      <c r="C2287" s="36" t="s">
        <v>782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 x14ac:dyDescent="0.25">
      <c r="A2288" s="35">
        <v>44078</v>
      </c>
      <c r="B2288" s="36">
        <v>44078</v>
      </c>
      <c r="C2288" s="36" t="s">
        <v>773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 x14ac:dyDescent="0.25">
      <c r="A2289" s="35">
        <v>44078</v>
      </c>
      <c r="B2289" s="36">
        <v>44078</v>
      </c>
      <c r="C2289" s="36" t="s">
        <v>777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 x14ac:dyDescent="0.25">
      <c r="A2290" s="35">
        <v>44078</v>
      </c>
      <c r="B2290" s="36">
        <v>44078</v>
      </c>
      <c r="C2290" s="36" t="s">
        <v>784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 x14ac:dyDescent="0.25">
      <c r="A2291" s="35">
        <v>44078</v>
      </c>
      <c r="B2291" s="36">
        <v>44078</v>
      </c>
      <c r="C2291" s="36" t="s">
        <v>781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 x14ac:dyDescent="0.25">
      <c r="A2292" s="35">
        <v>44078</v>
      </c>
      <c r="B2292" s="36">
        <v>44078</v>
      </c>
      <c r="C2292" s="36" t="s">
        <v>790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 x14ac:dyDescent="0.25">
      <c r="A2293" s="35">
        <v>44078</v>
      </c>
      <c r="B2293" s="36">
        <v>44078</v>
      </c>
      <c r="C2293" s="36" t="s">
        <v>787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 x14ac:dyDescent="0.25">
      <c r="A2294" s="35">
        <v>44078</v>
      </c>
      <c r="B2294" s="36">
        <v>44078</v>
      </c>
      <c r="C2294" s="36" t="s">
        <v>791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 x14ac:dyDescent="0.25">
      <c r="A2295" s="35">
        <v>44078</v>
      </c>
      <c r="B2295" s="36">
        <v>44078</v>
      </c>
      <c r="C2295" s="36" t="s">
        <v>783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 x14ac:dyDescent="0.25">
      <c r="A2296" s="35">
        <v>44078</v>
      </c>
      <c r="B2296" s="36">
        <v>44078</v>
      </c>
      <c r="C2296" s="36" t="s">
        <v>804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 x14ac:dyDescent="0.25">
      <c r="A2297" s="35">
        <v>44078</v>
      </c>
      <c r="B2297" s="36">
        <v>44078</v>
      </c>
      <c r="C2297" s="36" t="s">
        <v>876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 x14ac:dyDescent="0.25">
      <c r="A2298" s="35">
        <v>44078</v>
      </c>
      <c r="B2298" s="36">
        <v>44078</v>
      </c>
      <c r="C2298" s="36" t="s">
        <v>814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 x14ac:dyDescent="0.25">
      <c r="A2299" s="35">
        <v>44078</v>
      </c>
      <c r="B2299" s="36">
        <v>44078</v>
      </c>
      <c r="C2299" s="36" t="s">
        <v>812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 x14ac:dyDescent="0.25">
      <c r="A2300" s="35">
        <v>44078</v>
      </c>
      <c r="B2300" s="36">
        <v>44078</v>
      </c>
      <c r="C2300" s="36" t="s">
        <v>801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 x14ac:dyDescent="0.25">
      <c r="A2301" s="35">
        <v>44078</v>
      </c>
      <c r="B2301" s="36">
        <v>44078</v>
      </c>
      <c r="C2301" s="36" t="s">
        <v>794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 x14ac:dyDescent="0.25">
      <c r="A2302" s="35">
        <v>44078</v>
      </c>
      <c r="B2302" s="36">
        <v>44078</v>
      </c>
      <c r="C2302" s="36" t="s">
        <v>819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 x14ac:dyDescent="0.25">
      <c r="A2303" s="59">
        <v>44079</v>
      </c>
      <c r="B2303" s="60">
        <v>44079</v>
      </c>
      <c r="C2303" s="60" t="s">
        <v>784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 x14ac:dyDescent="0.25">
      <c r="A2304" s="59">
        <v>44079</v>
      </c>
      <c r="B2304" s="60">
        <v>44079</v>
      </c>
      <c r="C2304" s="60" t="s">
        <v>791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 x14ac:dyDescent="0.25">
      <c r="A2305" s="59">
        <v>44079</v>
      </c>
      <c r="B2305" s="60">
        <v>44079</v>
      </c>
      <c r="C2305" s="60" t="s">
        <v>876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 x14ac:dyDescent="0.25">
      <c r="A2306" s="59">
        <v>44079</v>
      </c>
      <c r="B2306" s="60">
        <v>44079</v>
      </c>
      <c r="C2306" s="60" t="s">
        <v>914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 x14ac:dyDescent="0.25">
      <c r="A2307" s="59">
        <v>44079</v>
      </c>
      <c r="B2307" s="60">
        <v>44079</v>
      </c>
      <c r="C2307" s="60" t="s">
        <v>913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 x14ac:dyDescent="0.25">
      <c r="A2308" s="59">
        <v>44079</v>
      </c>
      <c r="B2308" s="60">
        <v>44079</v>
      </c>
      <c r="C2308" s="60" t="s">
        <v>775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 x14ac:dyDescent="0.25">
      <c r="A2309" s="59">
        <v>44079</v>
      </c>
      <c r="B2309" s="60">
        <v>44079</v>
      </c>
      <c r="C2309" s="60" t="s">
        <v>825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 x14ac:dyDescent="0.25">
      <c r="A2310" s="59">
        <v>44079</v>
      </c>
      <c r="B2310" s="60">
        <v>44079</v>
      </c>
      <c r="C2310" s="60" t="s">
        <v>773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 x14ac:dyDescent="0.25">
      <c r="A2311" s="59">
        <v>44079</v>
      </c>
      <c r="B2311" s="60">
        <v>44079</v>
      </c>
      <c r="C2311" s="60" t="s">
        <v>778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 x14ac:dyDescent="0.25">
      <c r="A2312" s="59">
        <v>44079</v>
      </c>
      <c r="B2312" s="60">
        <v>44079</v>
      </c>
      <c r="C2312" s="60" t="s">
        <v>782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 x14ac:dyDescent="0.25">
      <c r="A2313" s="59">
        <v>44079</v>
      </c>
      <c r="B2313" s="60">
        <v>44079</v>
      </c>
      <c r="C2313" s="60" t="s">
        <v>777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 x14ac:dyDescent="0.25">
      <c r="A2314" s="59">
        <v>44079</v>
      </c>
      <c r="B2314" s="60">
        <v>44079</v>
      </c>
      <c r="C2314" s="60" t="s">
        <v>843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 x14ac:dyDescent="0.25">
      <c r="A2315" s="59">
        <v>44079</v>
      </c>
      <c r="B2315" s="60">
        <v>44079</v>
      </c>
      <c r="C2315" s="60" t="s">
        <v>814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 x14ac:dyDescent="0.25">
      <c r="A2316" s="59">
        <v>44079</v>
      </c>
      <c r="B2316" s="60">
        <v>44079</v>
      </c>
      <c r="C2316" s="60" t="s">
        <v>793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 x14ac:dyDescent="0.25">
      <c r="A2317" s="59">
        <v>44079</v>
      </c>
      <c r="B2317" s="60">
        <v>44079</v>
      </c>
      <c r="C2317" s="60" t="s">
        <v>848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 x14ac:dyDescent="0.25">
      <c r="A2318" s="59">
        <v>44079</v>
      </c>
      <c r="B2318" s="60">
        <v>44079</v>
      </c>
      <c r="C2318" s="60" t="s">
        <v>818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 x14ac:dyDescent="0.25">
      <c r="A2319" s="59">
        <v>44079</v>
      </c>
      <c r="B2319" s="60">
        <v>44079</v>
      </c>
      <c r="C2319" s="60" t="s">
        <v>799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 x14ac:dyDescent="0.25">
      <c r="A2320" s="59">
        <v>44079</v>
      </c>
      <c r="B2320" s="60">
        <v>44079</v>
      </c>
      <c r="C2320" s="60" t="s">
        <v>915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 x14ac:dyDescent="0.25">
      <c r="A2321" s="59">
        <v>44079</v>
      </c>
      <c r="B2321" s="60">
        <v>44079</v>
      </c>
      <c r="C2321" s="60" t="s">
        <v>804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 x14ac:dyDescent="0.25">
      <c r="A2322" s="59">
        <v>44079</v>
      </c>
      <c r="B2322" s="60">
        <v>44079</v>
      </c>
      <c r="C2322" s="60" t="s">
        <v>790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 x14ac:dyDescent="0.25">
      <c r="A2323" s="59">
        <v>44079</v>
      </c>
      <c r="B2323" s="60">
        <v>44079</v>
      </c>
      <c r="C2323" s="60" t="s">
        <v>786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 x14ac:dyDescent="0.25">
      <c r="A2324" s="59">
        <v>44079</v>
      </c>
      <c r="B2324" s="60">
        <v>44079</v>
      </c>
      <c r="C2324" s="60" t="s">
        <v>779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 x14ac:dyDescent="0.25">
      <c r="A2325" s="56">
        <v>44080</v>
      </c>
      <c r="B2325" s="57">
        <v>44080</v>
      </c>
      <c r="C2325" s="57" t="s">
        <v>913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 x14ac:dyDescent="0.25">
      <c r="A2326" s="56">
        <v>44080</v>
      </c>
      <c r="B2326" s="57">
        <v>44080</v>
      </c>
      <c r="C2326" s="57" t="s">
        <v>791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 x14ac:dyDescent="0.25">
      <c r="A2327" s="56">
        <v>44080</v>
      </c>
      <c r="B2327" s="57">
        <v>44080</v>
      </c>
      <c r="C2327" s="57" t="s">
        <v>779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 x14ac:dyDescent="0.25">
      <c r="A2328" s="56">
        <v>44080</v>
      </c>
      <c r="B2328" s="57">
        <v>44080</v>
      </c>
      <c r="C2328" s="57" t="s">
        <v>786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 x14ac:dyDescent="0.25">
      <c r="A2329" s="56">
        <v>44080</v>
      </c>
      <c r="B2329" s="57">
        <v>44080</v>
      </c>
      <c r="C2329" s="57" t="s">
        <v>804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 x14ac:dyDescent="0.25">
      <c r="A2330" s="56">
        <v>44080</v>
      </c>
      <c r="B2330" s="57">
        <v>44080</v>
      </c>
      <c r="C2330" s="57" t="s">
        <v>881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 x14ac:dyDescent="0.25">
      <c r="A2331" s="56">
        <v>44080</v>
      </c>
      <c r="B2331" s="57">
        <v>44080</v>
      </c>
      <c r="C2331" s="57" t="s">
        <v>775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 x14ac:dyDescent="0.25">
      <c r="A2332" s="56">
        <v>44080</v>
      </c>
      <c r="B2332" s="57">
        <v>44080</v>
      </c>
      <c r="C2332" s="57" t="s">
        <v>787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 x14ac:dyDescent="0.25">
      <c r="A2333" s="56">
        <v>44080</v>
      </c>
      <c r="B2333" s="57">
        <v>44080</v>
      </c>
      <c r="C2333" s="57" t="s">
        <v>825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 x14ac:dyDescent="0.25">
      <c r="A2334" s="56">
        <v>44080</v>
      </c>
      <c r="B2334" s="57">
        <v>44080</v>
      </c>
      <c r="C2334" s="57" t="s">
        <v>844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 x14ac:dyDescent="0.25">
      <c r="A2335" s="56">
        <v>44080</v>
      </c>
      <c r="B2335" s="57">
        <v>44080</v>
      </c>
      <c r="C2335" s="57" t="s">
        <v>904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 x14ac:dyDescent="0.25">
      <c r="A2336" s="56">
        <v>44080</v>
      </c>
      <c r="B2336" s="57">
        <v>44080</v>
      </c>
      <c r="C2336" s="57" t="s">
        <v>916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 x14ac:dyDescent="0.25">
      <c r="A2337" s="56">
        <v>44080</v>
      </c>
      <c r="B2337" s="57">
        <v>44080</v>
      </c>
      <c r="C2337" s="57" t="s">
        <v>906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 x14ac:dyDescent="0.25">
      <c r="A2338" s="56">
        <v>44080</v>
      </c>
      <c r="B2338" s="57">
        <v>44080</v>
      </c>
      <c r="C2338" s="57" t="s">
        <v>917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 x14ac:dyDescent="0.25">
      <c r="A2339" s="56">
        <v>44080</v>
      </c>
      <c r="B2339" s="57">
        <v>44080</v>
      </c>
      <c r="C2339" s="57" t="s">
        <v>765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 x14ac:dyDescent="0.25">
      <c r="A2340" s="56">
        <v>44080</v>
      </c>
      <c r="B2340" s="57">
        <v>44080</v>
      </c>
      <c r="C2340" s="57" t="s">
        <v>778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 x14ac:dyDescent="0.25">
      <c r="A2341" s="56">
        <v>44080</v>
      </c>
      <c r="B2341" s="57">
        <v>44080</v>
      </c>
      <c r="C2341" s="57" t="s">
        <v>782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 x14ac:dyDescent="0.25">
      <c r="A2342" s="56">
        <v>44080</v>
      </c>
      <c r="B2342" s="57">
        <v>44080</v>
      </c>
      <c r="C2342" s="57" t="s">
        <v>784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 x14ac:dyDescent="0.25">
      <c r="A2343" s="56">
        <v>44080</v>
      </c>
      <c r="B2343" s="57">
        <v>44080</v>
      </c>
      <c r="C2343" s="57" t="s">
        <v>799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 x14ac:dyDescent="0.25">
      <c r="A2344" s="47">
        <v>44081</v>
      </c>
      <c r="B2344" s="48">
        <v>44081</v>
      </c>
      <c r="C2344" s="48" t="s">
        <v>876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 x14ac:dyDescent="0.25">
      <c r="A2345" s="47">
        <v>44081</v>
      </c>
      <c r="B2345" s="48">
        <v>44081</v>
      </c>
      <c r="C2345" s="48" t="s">
        <v>797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 x14ac:dyDescent="0.25">
      <c r="A2346" s="47">
        <v>44081</v>
      </c>
      <c r="B2346" s="48">
        <v>44081</v>
      </c>
      <c r="C2346" s="48" t="s">
        <v>918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 x14ac:dyDescent="0.25">
      <c r="A2347" s="47">
        <v>44081</v>
      </c>
      <c r="B2347" s="48">
        <v>44081</v>
      </c>
      <c r="C2347" s="48" t="s">
        <v>919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 x14ac:dyDescent="0.25">
      <c r="A2348" s="47">
        <v>44081</v>
      </c>
      <c r="B2348" s="48">
        <v>44081</v>
      </c>
      <c r="C2348" s="48" t="s">
        <v>793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 x14ac:dyDescent="0.25">
      <c r="A2349" s="47">
        <v>44081</v>
      </c>
      <c r="B2349" s="48">
        <v>44081</v>
      </c>
      <c r="C2349" s="48" t="s">
        <v>773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 x14ac:dyDescent="0.25">
      <c r="A2350" s="47">
        <v>44081</v>
      </c>
      <c r="B2350" s="48">
        <v>44081</v>
      </c>
      <c r="C2350" s="48" t="s">
        <v>786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 x14ac:dyDescent="0.25">
      <c r="A2351" s="47">
        <v>44081</v>
      </c>
      <c r="B2351" s="48">
        <v>44081</v>
      </c>
      <c r="C2351" s="48" t="s">
        <v>902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 x14ac:dyDescent="0.25">
      <c r="A2352" s="47">
        <v>44081</v>
      </c>
      <c r="B2352" s="48">
        <v>44081</v>
      </c>
      <c r="C2352" s="48" t="s">
        <v>818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 x14ac:dyDescent="0.25">
      <c r="A2353" s="47">
        <v>44081</v>
      </c>
      <c r="B2353" s="48">
        <v>44081</v>
      </c>
      <c r="C2353" s="48" t="s">
        <v>819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 x14ac:dyDescent="0.25">
      <c r="A2354" s="47">
        <v>44081</v>
      </c>
      <c r="B2354" s="48">
        <v>44081</v>
      </c>
      <c r="C2354" s="48" t="s">
        <v>768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 x14ac:dyDescent="0.25">
      <c r="A2355" s="47">
        <v>44081</v>
      </c>
      <c r="B2355" s="48">
        <v>44081</v>
      </c>
      <c r="C2355" s="48" t="s">
        <v>791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 x14ac:dyDescent="0.25">
      <c r="A2356" s="53">
        <v>44082</v>
      </c>
      <c r="B2356" s="54">
        <v>44082</v>
      </c>
      <c r="C2356" s="54" t="s">
        <v>773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 x14ac:dyDescent="0.25">
      <c r="A2357" s="53">
        <v>44082</v>
      </c>
      <c r="B2357" s="54">
        <v>44082</v>
      </c>
      <c r="C2357" s="54" t="s">
        <v>920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 x14ac:dyDescent="0.25">
      <c r="A2358" s="53">
        <v>44082</v>
      </c>
      <c r="B2358" s="54">
        <v>44082</v>
      </c>
      <c r="C2358" s="54" t="s">
        <v>906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 x14ac:dyDescent="0.25">
      <c r="A2359" s="53">
        <v>44082</v>
      </c>
      <c r="B2359" s="54">
        <v>44082</v>
      </c>
      <c r="C2359" s="54" t="s">
        <v>913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 x14ac:dyDescent="0.25">
      <c r="A2360" s="53">
        <v>44082</v>
      </c>
      <c r="B2360" s="54">
        <v>44082</v>
      </c>
      <c r="C2360" s="54" t="s">
        <v>870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 x14ac:dyDescent="0.25">
      <c r="A2361" s="53">
        <v>44082</v>
      </c>
      <c r="B2361" s="54">
        <v>44082</v>
      </c>
      <c r="C2361" s="54" t="s">
        <v>793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 x14ac:dyDescent="0.25">
      <c r="A2362" s="53">
        <v>44082</v>
      </c>
      <c r="B2362" s="54">
        <v>44082</v>
      </c>
      <c r="C2362" s="54" t="s">
        <v>785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 x14ac:dyDescent="0.25">
      <c r="A2363" s="53">
        <v>44082</v>
      </c>
      <c r="B2363" s="54">
        <v>44082</v>
      </c>
      <c r="C2363" s="54" t="s">
        <v>788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 x14ac:dyDescent="0.25">
      <c r="A2364" s="53">
        <v>44082</v>
      </c>
      <c r="B2364" s="54">
        <v>44082</v>
      </c>
      <c r="C2364" s="54" t="s">
        <v>804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 x14ac:dyDescent="0.25">
      <c r="A2365" s="53">
        <v>44082</v>
      </c>
      <c r="B2365" s="54">
        <v>44082</v>
      </c>
      <c r="C2365" s="54" t="s">
        <v>789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 x14ac:dyDescent="0.25">
      <c r="A2366" s="53">
        <v>44082</v>
      </c>
      <c r="B2366" s="54">
        <v>44082</v>
      </c>
      <c r="C2366" s="54" t="s">
        <v>829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 x14ac:dyDescent="0.25">
      <c r="A2367" s="53">
        <v>44082</v>
      </c>
      <c r="B2367" s="54">
        <v>44082</v>
      </c>
      <c r="C2367" s="54" t="s">
        <v>921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 x14ac:dyDescent="0.25">
      <c r="A2368" s="53">
        <v>44082</v>
      </c>
      <c r="B2368" s="54">
        <v>44082</v>
      </c>
      <c r="C2368" s="54" t="s">
        <v>812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 x14ac:dyDescent="0.25">
      <c r="A2369" s="53">
        <v>44082</v>
      </c>
      <c r="B2369" s="54">
        <v>44082</v>
      </c>
      <c r="C2369" s="54" t="s">
        <v>784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 x14ac:dyDescent="0.25">
      <c r="A2370" s="53">
        <v>44082</v>
      </c>
      <c r="B2370" s="54">
        <v>44082</v>
      </c>
      <c r="C2370" s="54" t="s">
        <v>778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 x14ac:dyDescent="0.25">
      <c r="A2371" s="53">
        <v>44082</v>
      </c>
      <c r="B2371" s="54">
        <v>44082</v>
      </c>
      <c r="C2371" s="54" t="s">
        <v>922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 x14ac:dyDescent="0.25">
      <c r="A2372" s="53">
        <v>44082</v>
      </c>
      <c r="B2372" s="54">
        <v>44082</v>
      </c>
      <c r="C2372" s="54" t="s">
        <v>865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 x14ac:dyDescent="0.25">
      <c r="A2373" s="53">
        <v>44082</v>
      </c>
      <c r="B2373" s="54">
        <v>44082</v>
      </c>
      <c r="C2373" s="54" t="s">
        <v>859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 x14ac:dyDescent="0.25">
      <c r="A2374" s="53">
        <v>44082</v>
      </c>
      <c r="B2374" s="54">
        <v>44082</v>
      </c>
      <c r="C2374" s="54" t="s">
        <v>775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 x14ac:dyDescent="0.25">
      <c r="A2375" s="59">
        <v>44083</v>
      </c>
      <c r="B2375" s="60">
        <v>44083</v>
      </c>
      <c r="C2375" s="60" t="s">
        <v>782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 x14ac:dyDescent="0.25">
      <c r="A2376" s="59">
        <v>44083</v>
      </c>
      <c r="B2376" s="60">
        <v>44083</v>
      </c>
      <c r="C2376" s="60" t="s">
        <v>778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 x14ac:dyDescent="0.25">
      <c r="A2377" s="59">
        <v>44083</v>
      </c>
      <c r="B2377" s="60">
        <v>44083</v>
      </c>
      <c r="C2377" s="60" t="s">
        <v>791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 x14ac:dyDescent="0.25">
      <c r="A2378" s="59">
        <v>44083</v>
      </c>
      <c r="B2378" s="60">
        <v>44083</v>
      </c>
      <c r="C2378" s="60" t="s">
        <v>773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 x14ac:dyDescent="0.25">
      <c r="A2379" s="59">
        <v>44083</v>
      </c>
      <c r="B2379" s="60">
        <v>44083</v>
      </c>
      <c r="C2379" s="60" t="s">
        <v>799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 x14ac:dyDescent="0.25">
      <c r="A2380" s="59">
        <v>44083</v>
      </c>
      <c r="B2380" s="60">
        <v>44083</v>
      </c>
      <c r="C2380" s="60" t="s">
        <v>801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 x14ac:dyDescent="0.25">
      <c r="A2381" s="59">
        <v>44083</v>
      </c>
      <c r="B2381" s="60">
        <v>44083</v>
      </c>
      <c r="C2381" s="60" t="s">
        <v>808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 x14ac:dyDescent="0.25">
      <c r="A2382" s="59">
        <v>44083</v>
      </c>
      <c r="B2382" s="60">
        <v>44083</v>
      </c>
      <c r="C2382" s="60" t="s">
        <v>793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 x14ac:dyDescent="0.25">
      <c r="A2383" s="59">
        <v>44083</v>
      </c>
      <c r="B2383" s="60">
        <v>44083</v>
      </c>
      <c r="C2383" s="60" t="s">
        <v>923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 x14ac:dyDescent="0.25">
      <c r="A2384" s="59">
        <v>44083</v>
      </c>
      <c r="B2384" s="60">
        <v>44083</v>
      </c>
      <c r="C2384" s="60" t="s">
        <v>795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 x14ac:dyDescent="0.25">
      <c r="A2385" s="59">
        <v>44083</v>
      </c>
      <c r="B2385" s="60">
        <v>44083</v>
      </c>
      <c r="C2385" s="60" t="s">
        <v>779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 x14ac:dyDescent="0.25">
      <c r="A2386" s="59">
        <v>44083</v>
      </c>
      <c r="B2386" s="60">
        <v>44083</v>
      </c>
      <c r="C2386" s="60" t="s">
        <v>913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 x14ac:dyDescent="0.25">
      <c r="A2387" s="59">
        <v>44083</v>
      </c>
      <c r="B2387" s="60">
        <v>44083</v>
      </c>
      <c r="C2387" s="60" t="s">
        <v>803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 x14ac:dyDescent="0.25">
      <c r="A2388" s="59">
        <v>44083</v>
      </c>
      <c r="B2388" s="60">
        <v>44083</v>
      </c>
      <c r="C2388" s="60" t="s">
        <v>789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 x14ac:dyDescent="0.25">
      <c r="A2389" s="59">
        <v>44083</v>
      </c>
      <c r="B2389" s="60">
        <v>44083</v>
      </c>
      <c r="C2389" s="60" t="s">
        <v>819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 x14ac:dyDescent="0.25">
      <c r="A2390" s="59">
        <v>44083</v>
      </c>
      <c r="B2390" s="60">
        <v>44083</v>
      </c>
      <c r="C2390" s="60" t="s">
        <v>775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 x14ac:dyDescent="0.25">
      <c r="A2391" s="59">
        <v>44083</v>
      </c>
      <c r="B2391" s="60">
        <v>44083</v>
      </c>
      <c r="C2391" s="60" t="s">
        <v>818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 x14ac:dyDescent="0.25">
      <c r="A2392" s="59">
        <v>44083</v>
      </c>
      <c r="B2392" s="60">
        <v>44083</v>
      </c>
      <c r="C2392" s="60" t="s">
        <v>783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 x14ac:dyDescent="0.25">
      <c r="A2393" s="59">
        <v>44083</v>
      </c>
      <c r="B2393" s="60">
        <v>44083</v>
      </c>
      <c r="C2393" s="60" t="s">
        <v>829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 x14ac:dyDescent="0.25">
      <c r="A2394" s="59">
        <v>44083</v>
      </c>
      <c r="B2394" s="60">
        <v>44083</v>
      </c>
      <c r="C2394" s="60" t="s">
        <v>812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 x14ac:dyDescent="0.25">
      <c r="A2395" s="59">
        <v>44083</v>
      </c>
      <c r="B2395" s="60">
        <v>44083</v>
      </c>
      <c r="C2395" s="60" t="s">
        <v>787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 x14ac:dyDescent="0.25">
      <c r="A2396" s="59">
        <v>44083</v>
      </c>
      <c r="B2396" s="60">
        <v>44083</v>
      </c>
      <c r="C2396" s="60" t="s">
        <v>838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 x14ac:dyDescent="0.25">
      <c r="A2397" s="59">
        <v>44083</v>
      </c>
      <c r="B2397" s="60">
        <v>44083</v>
      </c>
      <c r="C2397" s="60" t="s">
        <v>924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 x14ac:dyDescent="0.25">
      <c r="A2398" s="62">
        <v>44084</v>
      </c>
      <c r="B2398" s="63">
        <v>44084</v>
      </c>
      <c r="C2398" s="63" t="s">
        <v>808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 x14ac:dyDescent="0.25">
      <c r="A2399" s="62">
        <v>44084</v>
      </c>
      <c r="B2399" s="63">
        <v>44084</v>
      </c>
      <c r="C2399" s="63" t="s">
        <v>775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 x14ac:dyDescent="0.25">
      <c r="A2400" s="62">
        <v>44084</v>
      </c>
      <c r="B2400" s="63">
        <v>44084</v>
      </c>
      <c r="C2400" s="63" t="s">
        <v>906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 x14ac:dyDescent="0.25">
      <c r="A2401" s="62">
        <v>44084</v>
      </c>
      <c r="B2401" s="63">
        <v>44084</v>
      </c>
      <c r="C2401" s="63" t="s">
        <v>804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 x14ac:dyDescent="0.25">
      <c r="A2402" s="62">
        <v>44084</v>
      </c>
      <c r="B2402" s="63">
        <v>44084</v>
      </c>
      <c r="C2402" s="63" t="s">
        <v>882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 x14ac:dyDescent="0.25">
      <c r="A2403" s="62">
        <v>44084</v>
      </c>
      <c r="B2403" s="63">
        <v>44084</v>
      </c>
      <c r="C2403" s="63" t="s">
        <v>780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 x14ac:dyDescent="0.25">
      <c r="A2404" s="62">
        <v>44084</v>
      </c>
      <c r="B2404" s="63">
        <v>44084</v>
      </c>
      <c r="C2404" s="63" t="s">
        <v>786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 x14ac:dyDescent="0.25">
      <c r="A2405" s="62">
        <v>44084</v>
      </c>
      <c r="B2405" s="63">
        <v>44084</v>
      </c>
      <c r="C2405" s="63" t="s">
        <v>782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 x14ac:dyDescent="0.25">
      <c r="A2406" s="62">
        <v>44084</v>
      </c>
      <c r="B2406" s="63">
        <v>44084</v>
      </c>
      <c r="C2406" s="63" t="s">
        <v>801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 x14ac:dyDescent="0.25">
      <c r="A2407" s="62">
        <v>44084</v>
      </c>
      <c r="B2407" s="63">
        <v>44084</v>
      </c>
      <c r="C2407" s="63" t="s">
        <v>778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 x14ac:dyDescent="0.25">
      <c r="A2408" s="62">
        <v>44084</v>
      </c>
      <c r="B2408" s="63">
        <v>44084</v>
      </c>
      <c r="C2408" s="63" t="s">
        <v>791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 x14ac:dyDescent="0.25">
      <c r="A2409" s="62">
        <v>44084</v>
      </c>
      <c r="B2409" s="63">
        <v>44084</v>
      </c>
      <c r="C2409" s="63" t="s">
        <v>793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 x14ac:dyDescent="0.25">
      <c r="A2410" s="62">
        <v>44084</v>
      </c>
      <c r="B2410" s="63">
        <v>44084</v>
      </c>
      <c r="C2410" s="63" t="s">
        <v>835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 x14ac:dyDescent="0.25">
      <c r="A2411" s="62">
        <v>44084</v>
      </c>
      <c r="B2411" s="63">
        <v>44084</v>
      </c>
      <c r="C2411" s="63" t="s">
        <v>925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 x14ac:dyDescent="0.25">
      <c r="A2412" s="62">
        <v>44084</v>
      </c>
      <c r="B2412" s="63">
        <v>44084</v>
      </c>
      <c r="C2412" s="63" t="s">
        <v>829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 x14ac:dyDescent="0.25">
      <c r="A2413" s="32">
        <v>44085</v>
      </c>
      <c r="B2413" s="33">
        <v>44085</v>
      </c>
      <c r="C2413" s="33" t="s">
        <v>773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 x14ac:dyDescent="0.25">
      <c r="A2414" s="32">
        <v>44085</v>
      </c>
      <c r="B2414" s="33">
        <v>44085</v>
      </c>
      <c r="C2414" s="33" t="s">
        <v>793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 x14ac:dyDescent="0.25">
      <c r="A2415" s="32">
        <v>44085</v>
      </c>
      <c r="B2415" s="33">
        <v>44085</v>
      </c>
      <c r="C2415" s="33" t="s">
        <v>775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 x14ac:dyDescent="0.25">
      <c r="A2416" s="32">
        <v>44085</v>
      </c>
      <c r="B2416" s="33">
        <v>44085</v>
      </c>
      <c r="C2416" s="33" t="s">
        <v>782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 x14ac:dyDescent="0.25">
      <c r="A2417" s="32">
        <v>44085</v>
      </c>
      <c r="B2417" s="33">
        <v>44085</v>
      </c>
      <c r="C2417" s="33" t="s">
        <v>778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 x14ac:dyDescent="0.25">
      <c r="A2418" s="32">
        <v>44085</v>
      </c>
      <c r="B2418" s="33">
        <v>44085</v>
      </c>
      <c r="C2418" s="33" t="s">
        <v>790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 x14ac:dyDescent="0.25">
      <c r="A2419" s="32">
        <v>44085</v>
      </c>
      <c r="B2419" s="33">
        <v>44085</v>
      </c>
      <c r="C2419" s="33" t="s">
        <v>876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 x14ac:dyDescent="0.25">
      <c r="A2420" s="32">
        <v>44085</v>
      </c>
      <c r="B2420" s="33">
        <v>44085</v>
      </c>
      <c r="C2420" s="33" t="s">
        <v>870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 x14ac:dyDescent="0.25">
      <c r="A2421" s="32">
        <v>44085</v>
      </c>
      <c r="B2421" s="33">
        <v>44085</v>
      </c>
      <c r="C2421" s="33" t="s">
        <v>786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 x14ac:dyDescent="0.25">
      <c r="A2422" s="32">
        <v>44085</v>
      </c>
      <c r="B2422" s="33">
        <v>44085</v>
      </c>
      <c r="C2422" s="33" t="s">
        <v>787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 x14ac:dyDescent="0.25">
      <c r="A2423" s="32">
        <v>44085</v>
      </c>
      <c r="B2423" s="33">
        <v>44085</v>
      </c>
      <c r="C2423" s="33" t="s">
        <v>791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 x14ac:dyDescent="0.25">
      <c r="A2424" s="32">
        <v>44085</v>
      </c>
      <c r="B2424" s="33">
        <v>44085</v>
      </c>
      <c r="C2424" s="33" t="s">
        <v>777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 x14ac:dyDescent="0.25">
      <c r="A2425" s="32">
        <v>44085</v>
      </c>
      <c r="B2425" s="33">
        <v>44085</v>
      </c>
      <c r="C2425" s="33" t="s">
        <v>926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 x14ac:dyDescent="0.25">
      <c r="A2426" s="32">
        <v>44085</v>
      </c>
      <c r="B2426" s="33">
        <v>44085</v>
      </c>
      <c r="C2426" s="33" t="s">
        <v>781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 x14ac:dyDescent="0.25">
      <c r="A2427" s="59">
        <v>44086</v>
      </c>
      <c r="B2427" s="60">
        <v>44086</v>
      </c>
      <c r="C2427" s="60" t="s">
        <v>773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 x14ac:dyDescent="0.25">
      <c r="A2428" s="59">
        <v>44086</v>
      </c>
      <c r="B2428" s="60">
        <v>44086</v>
      </c>
      <c r="C2428" s="60" t="s">
        <v>870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 x14ac:dyDescent="0.25">
      <c r="A2429" s="59">
        <v>44086</v>
      </c>
      <c r="B2429" s="60">
        <v>44086</v>
      </c>
      <c r="C2429" s="60" t="s">
        <v>782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 x14ac:dyDescent="0.25">
      <c r="A2430" s="59">
        <v>44086</v>
      </c>
      <c r="B2430" s="60">
        <v>44086</v>
      </c>
      <c r="C2430" s="60" t="s">
        <v>778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 x14ac:dyDescent="0.25">
      <c r="A2431" s="59">
        <v>44086</v>
      </c>
      <c r="B2431" s="60">
        <v>44086</v>
      </c>
      <c r="C2431" s="60" t="s">
        <v>793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 x14ac:dyDescent="0.25">
      <c r="A2432" s="59">
        <v>44086</v>
      </c>
      <c r="B2432" s="60">
        <v>44086</v>
      </c>
      <c r="C2432" s="60" t="s">
        <v>906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 x14ac:dyDescent="0.25">
      <c r="A2433" s="59">
        <v>44086</v>
      </c>
      <c r="B2433" s="60">
        <v>44086</v>
      </c>
      <c r="C2433" s="60" t="s">
        <v>787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 x14ac:dyDescent="0.25">
      <c r="A2434" s="59">
        <v>44086</v>
      </c>
      <c r="B2434" s="60">
        <v>44086</v>
      </c>
      <c r="C2434" s="60" t="s">
        <v>791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 x14ac:dyDescent="0.25">
      <c r="A2435" s="59">
        <v>44086</v>
      </c>
      <c r="B2435" s="60">
        <v>44086</v>
      </c>
      <c r="C2435" s="60" t="s">
        <v>784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 x14ac:dyDescent="0.25">
      <c r="A2436" s="59">
        <v>44086</v>
      </c>
      <c r="B2436" s="60">
        <v>44086</v>
      </c>
      <c r="C2436" s="60" t="s">
        <v>804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 x14ac:dyDescent="0.25">
      <c r="A2437" s="59">
        <v>44086</v>
      </c>
      <c r="B2437" s="60">
        <v>44086</v>
      </c>
      <c r="C2437" s="60" t="s">
        <v>876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 x14ac:dyDescent="0.25">
      <c r="A2438" s="59">
        <v>44086</v>
      </c>
      <c r="B2438" s="60">
        <v>44086</v>
      </c>
      <c r="C2438" s="60" t="s">
        <v>786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 x14ac:dyDescent="0.25">
      <c r="A2439" s="59">
        <v>44086</v>
      </c>
      <c r="B2439" s="60">
        <v>44086</v>
      </c>
      <c r="C2439" s="60" t="s">
        <v>799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 x14ac:dyDescent="0.25">
      <c r="A2440" s="59">
        <v>44086</v>
      </c>
      <c r="B2440" s="60">
        <v>44086</v>
      </c>
      <c r="C2440" s="60" t="s">
        <v>785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 x14ac:dyDescent="0.25">
      <c r="A2441" s="59">
        <v>44086</v>
      </c>
      <c r="B2441" s="60">
        <v>44086</v>
      </c>
      <c r="C2441" s="60" t="s">
        <v>911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 x14ac:dyDescent="0.25">
      <c r="A2442" s="59">
        <v>44086</v>
      </c>
      <c r="B2442" s="60">
        <v>44086</v>
      </c>
      <c r="C2442" s="60" t="s">
        <v>919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 x14ac:dyDescent="0.25">
      <c r="A2443" s="59">
        <v>44086</v>
      </c>
      <c r="B2443" s="60">
        <v>44086</v>
      </c>
      <c r="C2443" s="60" t="s">
        <v>803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 x14ac:dyDescent="0.25">
      <c r="A2444" s="59">
        <v>44086</v>
      </c>
      <c r="B2444" s="60">
        <v>44086</v>
      </c>
      <c r="C2444" s="60" t="s">
        <v>801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 x14ac:dyDescent="0.25">
      <c r="A2445" s="59">
        <v>44086</v>
      </c>
      <c r="B2445" s="60">
        <v>44086</v>
      </c>
      <c r="C2445" s="60" t="s">
        <v>775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 x14ac:dyDescent="0.25">
      <c r="A2446" s="59">
        <v>44086</v>
      </c>
      <c r="B2446" s="60">
        <v>44086</v>
      </c>
      <c r="C2446" s="60" t="s">
        <v>824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 x14ac:dyDescent="0.25">
      <c r="A2447" s="59">
        <v>44086</v>
      </c>
      <c r="B2447" s="60">
        <v>44086</v>
      </c>
      <c r="C2447" s="60" t="s">
        <v>789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 x14ac:dyDescent="0.25">
      <c r="A2448" s="59">
        <v>44086</v>
      </c>
      <c r="B2448" s="60">
        <v>44086</v>
      </c>
      <c r="C2448" s="60" t="s">
        <v>825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 x14ac:dyDescent="0.25">
      <c r="A2449" s="59">
        <v>44086</v>
      </c>
      <c r="B2449" s="60">
        <v>44086</v>
      </c>
      <c r="C2449" s="60" t="s">
        <v>821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 x14ac:dyDescent="0.25">
      <c r="A2450" s="59">
        <v>44086</v>
      </c>
      <c r="B2450" s="60">
        <v>44086</v>
      </c>
      <c r="C2450" s="60" t="s">
        <v>819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 x14ac:dyDescent="0.25">
      <c r="A2451" s="59">
        <v>44086</v>
      </c>
      <c r="B2451" s="60">
        <v>44086</v>
      </c>
      <c r="C2451" s="60" t="s">
        <v>794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 x14ac:dyDescent="0.25">
      <c r="A2452" s="59">
        <v>44086</v>
      </c>
      <c r="B2452" s="60">
        <v>44086</v>
      </c>
      <c r="C2452" s="60" t="s">
        <v>927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 x14ac:dyDescent="0.25">
      <c r="A2453" s="65">
        <v>44087</v>
      </c>
      <c r="B2453" s="66">
        <v>44087</v>
      </c>
      <c r="C2453" s="66" t="s">
        <v>928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 x14ac:dyDescent="0.25">
      <c r="A2454" s="65">
        <v>44087</v>
      </c>
      <c r="B2454" s="66">
        <v>44087</v>
      </c>
      <c r="C2454" s="66" t="s">
        <v>773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 x14ac:dyDescent="0.25">
      <c r="A2455" s="65">
        <v>44087</v>
      </c>
      <c r="B2455" s="66">
        <v>44087</v>
      </c>
      <c r="C2455" s="66" t="s">
        <v>786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 x14ac:dyDescent="0.25">
      <c r="A2456" s="65">
        <v>44087</v>
      </c>
      <c r="B2456" s="66">
        <v>44087</v>
      </c>
      <c r="C2456" s="66" t="s">
        <v>815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 x14ac:dyDescent="0.25">
      <c r="A2457" s="65">
        <v>44087</v>
      </c>
      <c r="B2457" s="66">
        <v>44087</v>
      </c>
      <c r="C2457" s="66" t="s">
        <v>913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 x14ac:dyDescent="0.25">
      <c r="A2458" s="65">
        <v>44087</v>
      </c>
      <c r="B2458" s="66">
        <v>44087</v>
      </c>
      <c r="C2458" s="66" t="s">
        <v>785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 x14ac:dyDescent="0.25">
      <c r="A2459" s="65">
        <v>44087</v>
      </c>
      <c r="B2459" s="66">
        <v>44087</v>
      </c>
      <c r="C2459" s="66" t="s">
        <v>829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 x14ac:dyDescent="0.25">
      <c r="A2460" s="65">
        <v>44087</v>
      </c>
      <c r="B2460" s="66">
        <v>44087</v>
      </c>
      <c r="C2460" s="66" t="s">
        <v>919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 x14ac:dyDescent="0.25">
      <c r="A2461" s="65">
        <v>44087</v>
      </c>
      <c r="B2461" s="66">
        <v>44087</v>
      </c>
      <c r="C2461" s="66" t="s">
        <v>793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 x14ac:dyDescent="0.25">
      <c r="A2462" s="65">
        <v>44087</v>
      </c>
      <c r="B2462" s="66">
        <v>44087</v>
      </c>
      <c r="C2462" s="66" t="s">
        <v>779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 x14ac:dyDescent="0.25">
      <c r="A2463" s="65">
        <v>44087</v>
      </c>
      <c r="B2463" s="66">
        <v>44087</v>
      </c>
      <c r="C2463" s="66" t="s">
        <v>791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 x14ac:dyDescent="0.25">
      <c r="A2464" s="65">
        <v>44087</v>
      </c>
      <c r="B2464" s="66">
        <v>44087</v>
      </c>
      <c r="C2464" s="66" t="s">
        <v>803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 x14ac:dyDescent="0.25">
      <c r="A2465" s="65">
        <v>44087</v>
      </c>
      <c r="B2465" s="66">
        <v>44087</v>
      </c>
      <c r="C2465" s="66" t="s">
        <v>777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 x14ac:dyDescent="0.25">
      <c r="A2466" s="65">
        <v>44087</v>
      </c>
      <c r="B2466" s="66">
        <v>44087</v>
      </c>
      <c r="C2466" s="66" t="s">
        <v>834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 x14ac:dyDescent="0.25">
      <c r="A2467" s="65">
        <v>44087</v>
      </c>
      <c r="B2467" s="66">
        <v>44087</v>
      </c>
      <c r="C2467" s="66" t="s">
        <v>778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 x14ac:dyDescent="0.25">
      <c r="A2468" s="65">
        <v>44087</v>
      </c>
      <c r="B2468" s="66">
        <v>44087</v>
      </c>
      <c r="C2468" s="66" t="s">
        <v>799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 x14ac:dyDescent="0.25">
      <c r="A2469" s="65">
        <v>44087</v>
      </c>
      <c r="B2469" s="66">
        <v>44087</v>
      </c>
      <c r="C2469" s="66" t="s">
        <v>789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 x14ac:dyDescent="0.25">
      <c r="A2470" s="65">
        <v>44087</v>
      </c>
      <c r="B2470" s="66">
        <v>44087</v>
      </c>
      <c r="C2470" s="66" t="s">
        <v>859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 x14ac:dyDescent="0.25">
      <c r="A2471" s="65">
        <v>44087</v>
      </c>
      <c r="B2471" s="66">
        <v>44087</v>
      </c>
      <c r="C2471" s="66" t="s">
        <v>787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 x14ac:dyDescent="0.25">
      <c r="A2472" s="53">
        <v>44088</v>
      </c>
      <c r="B2472" s="54">
        <v>44088</v>
      </c>
      <c r="C2472" s="54" t="s">
        <v>911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 x14ac:dyDescent="0.25">
      <c r="A2473" s="53">
        <v>44088</v>
      </c>
      <c r="B2473" s="54">
        <v>44088</v>
      </c>
      <c r="C2473" s="54" t="s">
        <v>818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 x14ac:dyDescent="0.25">
      <c r="A2474" s="53">
        <v>44088</v>
      </c>
      <c r="B2474" s="54">
        <v>44088</v>
      </c>
      <c r="C2474" s="54" t="s">
        <v>919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 x14ac:dyDescent="0.25">
      <c r="A2475" s="53">
        <v>44088</v>
      </c>
      <c r="B2475" s="54">
        <v>44088</v>
      </c>
      <c r="C2475" s="54" t="s">
        <v>780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 x14ac:dyDescent="0.25">
      <c r="A2476" s="53">
        <v>44088</v>
      </c>
      <c r="B2476" s="54">
        <v>44088</v>
      </c>
      <c r="C2476" s="54" t="s">
        <v>850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 x14ac:dyDescent="0.25">
      <c r="A2477" s="53">
        <v>44088</v>
      </c>
      <c r="B2477" s="54">
        <v>44088</v>
      </c>
      <c r="C2477" s="54" t="s">
        <v>929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 x14ac:dyDescent="0.25">
      <c r="A2478" s="53">
        <v>44088</v>
      </c>
      <c r="B2478" s="54">
        <v>44088</v>
      </c>
      <c r="C2478" s="54" t="s">
        <v>784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 x14ac:dyDescent="0.25">
      <c r="A2479" s="53">
        <v>44088</v>
      </c>
      <c r="B2479" s="54">
        <v>44088</v>
      </c>
      <c r="C2479" s="54" t="s">
        <v>777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 x14ac:dyDescent="0.25">
      <c r="A2480" s="53">
        <v>44088</v>
      </c>
      <c r="B2480" s="54">
        <v>44088</v>
      </c>
      <c r="C2480" s="54" t="s">
        <v>930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 x14ac:dyDescent="0.25">
      <c r="A2481" s="53">
        <v>44088</v>
      </c>
      <c r="B2481" s="54">
        <v>44088</v>
      </c>
      <c r="C2481" s="54" t="s">
        <v>814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 x14ac:dyDescent="0.25">
      <c r="A2482" s="38">
        <v>44089</v>
      </c>
      <c r="B2482" s="39">
        <v>44089</v>
      </c>
      <c r="C2482" s="39" t="s">
        <v>794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 x14ac:dyDescent="0.25">
      <c r="A2483" s="38">
        <v>44089</v>
      </c>
      <c r="B2483" s="39">
        <v>44089</v>
      </c>
      <c r="C2483" s="39" t="s">
        <v>791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 x14ac:dyDescent="0.25">
      <c r="A2484" s="38">
        <v>44089</v>
      </c>
      <c r="B2484" s="39">
        <v>44089</v>
      </c>
      <c r="C2484" s="39" t="s">
        <v>801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 x14ac:dyDescent="0.25">
      <c r="A2485" s="38">
        <v>44089</v>
      </c>
      <c r="B2485" s="39">
        <v>44089</v>
      </c>
      <c r="C2485" s="39" t="s">
        <v>876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 x14ac:dyDescent="0.25">
      <c r="A2486" s="38">
        <v>44089</v>
      </c>
      <c r="B2486" s="39">
        <v>44089</v>
      </c>
      <c r="C2486" s="39" t="s">
        <v>783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 x14ac:dyDescent="0.25">
      <c r="A2487" s="38">
        <v>44089</v>
      </c>
      <c r="B2487" s="39">
        <v>44089</v>
      </c>
      <c r="C2487" s="39" t="s">
        <v>782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 x14ac:dyDescent="0.25">
      <c r="A2488" s="38">
        <v>44089</v>
      </c>
      <c r="B2488" s="39">
        <v>44089</v>
      </c>
      <c r="C2488" s="39" t="s">
        <v>931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 x14ac:dyDescent="0.25">
      <c r="A2489" s="38">
        <v>44089</v>
      </c>
      <c r="B2489" s="39">
        <v>44089</v>
      </c>
      <c r="C2489" s="39" t="s">
        <v>913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 x14ac:dyDescent="0.25">
      <c r="A2490" s="38">
        <v>44089</v>
      </c>
      <c r="B2490" s="39">
        <v>44089</v>
      </c>
      <c r="C2490" s="39" t="s">
        <v>932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 x14ac:dyDescent="0.25">
      <c r="A2491" s="38">
        <v>44089</v>
      </c>
      <c r="B2491" s="39">
        <v>44089</v>
      </c>
      <c r="C2491" s="39" t="s">
        <v>786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 x14ac:dyDescent="0.25">
      <c r="A2492" s="38">
        <v>44089</v>
      </c>
      <c r="B2492" s="39">
        <v>44089</v>
      </c>
      <c r="C2492" s="39" t="s">
        <v>789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 x14ac:dyDescent="0.25">
      <c r="A2493" s="38">
        <v>44089</v>
      </c>
      <c r="B2493" s="39">
        <v>44089</v>
      </c>
      <c r="C2493" s="39" t="s">
        <v>790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 x14ac:dyDescent="0.25">
      <c r="A2494" s="38">
        <v>44089</v>
      </c>
      <c r="B2494" s="39">
        <v>44089</v>
      </c>
      <c r="C2494" s="39" t="s">
        <v>919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 x14ac:dyDescent="0.25">
      <c r="A2495" s="38">
        <v>44089</v>
      </c>
      <c r="B2495" s="39">
        <v>44089</v>
      </c>
      <c r="C2495" s="39" t="s">
        <v>808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 x14ac:dyDescent="0.25">
      <c r="A2496" s="38">
        <v>44089</v>
      </c>
      <c r="B2496" s="39">
        <v>44089</v>
      </c>
      <c r="C2496" s="39" t="s">
        <v>859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 x14ac:dyDescent="0.25">
      <c r="A2497" s="59">
        <v>44090</v>
      </c>
      <c r="B2497" s="60">
        <v>44090</v>
      </c>
      <c r="C2497" s="60" t="s">
        <v>789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 x14ac:dyDescent="0.25">
      <c r="A2498" s="59">
        <v>44090</v>
      </c>
      <c r="B2498" s="60">
        <v>44090</v>
      </c>
      <c r="C2498" s="60" t="s">
        <v>933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 x14ac:dyDescent="0.25">
      <c r="A2499" s="59">
        <v>44090</v>
      </c>
      <c r="B2499" s="60">
        <v>44090</v>
      </c>
      <c r="C2499" s="60" t="s">
        <v>775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 x14ac:dyDescent="0.25">
      <c r="A2500" s="59">
        <v>44090</v>
      </c>
      <c r="B2500" s="60">
        <v>44090</v>
      </c>
      <c r="C2500" s="60" t="s">
        <v>782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 x14ac:dyDescent="0.25">
      <c r="A2501" s="59">
        <v>44090</v>
      </c>
      <c r="B2501" s="60">
        <v>44090</v>
      </c>
      <c r="C2501" s="60" t="s">
        <v>778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 x14ac:dyDescent="0.25">
      <c r="A2502" s="59">
        <v>44090</v>
      </c>
      <c r="B2502" s="60">
        <v>44090</v>
      </c>
      <c r="C2502" s="60" t="s">
        <v>917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 x14ac:dyDescent="0.25">
      <c r="A2503" s="59">
        <v>44090</v>
      </c>
      <c r="B2503" s="60">
        <v>44090</v>
      </c>
      <c r="C2503" s="60" t="s">
        <v>790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 x14ac:dyDescent="0.25">
      <c r="A2504" s="59">
        <v>44090</v>
      </c>
      <c r="B2504" s="60">
        <v>44090</v>
      </c>
      <c r="C2504" s="60" t="s">
        <v>924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 x14ac:dyDescent="0.25">
      <c r="A2505" s="59">
        <v>44090</v>
      </c>
      <c r="B2505" s="60">
        <v>44090</v>
      </c>
      <c r="C2505" s="60" t="s">
        <v>786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 x14ac:dyDescent="0.25">
      <c r="A2506" s="59">
        <v>44090</v>
      </c>
      <c r="B2506" s="60">
        <v>44090</v>
      </c>
      <c r="C2506" s="60" t="s">
        <v>773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 x14ac:dyDescent="0.25">
      <c r="A2507" s="59">
        <v>44090</v>
      </c>
      <c r="B2507" s="60">
        <v>44090</v>
      </c>
      <c r="C2507" s="60" t="s">
        <v>882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 x14ac:dyDescent="0.25">
      <c r="A2508" s="59">
        <v>44090</v>
      </c>
      <c r="B2508" s="60">
        <v>44090</v>
      </c>
      <c r="C2508" s="60" t="s">
        <v>825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 x14ac:dyDescent="0.25">
      <c r="A2509" s="59">
        <v>44090</v>
      </c>
      <c r="B2509" s="60">
        <v>44090</v>
      </c>
      <c r="C2509" s="60" t="s">
        <v>876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 x14ac:dyDescent="0.25">
      <c r="A2510" s="59">
        <v>44090</v>
      </c>
      <c r="B2510" s="60">
        <v>44090</v>
      </c>
      <c r="C2510" s="60" t="s">
        <v>793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 x14ac:dyDescent="0.25">
      <c r="A2511" s="59">
        <v>44090</v>
      </c>
      <c r="B2511" s="60">
        <v>44090</v>
      </c>
      <c r="C2511" s="60" t="s">
        <v>803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 x14ac:dyDescent="0.25">
      <c r="A2512" s="62">
        <v>44091</v>
      </c>
      <c r="B2512" s="63">
        <v>44091</v>
      </c>
      <c r="C2512" s="63" t="s">
        <v>933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 x14ac:dyDescent="0.25">
      <c r="A2513" s="62">
        <v>44091</v>
      </c>
      <c r="B2513" s="63">
        <v>44091</v>
      </c>
      <c r="C2513" s="63" t="s">
        <v>934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 x14ac:dyDescent="0.25">
      <c r="A2514" s="62">
        <v>44091</v>
      </c>
      <c r="B2514" s="63">
        <v>44091</v>
      </c>
      <c r="C2514" s="63" t="s">
        <v>778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 x14ac:dyDescent="0.25">
      <c r="A2515" s="62">
        <v>44091</v>
      </c>
      <c r="B2515" s="63">
        <v>44091</v>
      </c>
      <c r="C2515" s="63" t="s">
        <v>789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 x14ac:dyDescent="0.25">
      <c r="A2516" s="62">
        <v>44091</v>
      </c>
      <c r="B2516" s="63">
        <v>44091</v>
      </c>
      <c r="C2516" s="63" t="s">
        <v>775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 x14ac:dyDescent="0.25">
      <c r="A2517" s="62">
        <v>44091</v>
      </c>
      <c r="B2517" s="63">
        <v>44091</v>
      </c>
      <c r="C2517" s="63" t="s">
        <v>782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 x14ac:dyDescent="0.25">
      <c r="A2518" s="62">
        <v>44091</v>
      </c>
      <c r="B2518" s="63">
        <v>44091</v>
      </c>
      <c r="C2518" s="63" t="s">
        <v>799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 x14ac:dyDescent="0.25">
      <c r="A2519" s="62">
        <v>44091</v>
      </c>
      <c r="B2519" s="63">
        <v>44091</v>
      </c>
      <c r="C2519" s="63" t="s">
        <v>786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 x14ac:dyDescent="0.25">
      <c r="A2520" s="62">
        <v>44091</v>
      </c>
      <c r="B2520" s="63">
        <v>44091</v>
      </c>
      <c r="C2520" s="63" t="s">
        <v>783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 x14ac:dyDescent="0.25">
      <c r="A2521" s="62">
        <v>44091</v>
      </c>
      <c r="B2521" s="63">
        <v>44091</v>
      </c>
      <c r="C2521" s="63" t="s">
        <v>784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 x14ac:dyDescent="0.25">
      <c r="A2522" s="62">
        <v>44091</v>
      </c>
      <c r="B2522" s="63">
        <v>44091</v>
      </c>
      <c r="C2522" s="63" t="s">
        <v>791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 x14ac:dyDescent="0.25">
      <c r="A2523" s="62">
        <v>44091</v>
      </c>
      <c r="B2523" s="63">
        <v>44091</v>
      </c>
      <c r="C2523" s="63" t="s">
        <v>904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 x14ac:dyDescent="0.25">
      <c r="A2524" s="62">
        <v>44091</v>
      </c>
      <c r="B2524" s="63">
        <v>44091</v>
      </c>
      <c r="C2524" s="63" t="s">
        <v>808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 x14ac:dyDescent="0.25">
      <c r="A2525" s="62">
        <v>44091</v>
      </c>
      <c r="B2525" s="63">
        <v>44091</v>
      </c>
      <c r="C2525" s="63" t="s">
        <v>935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 x14ac:dyDescent="0.25">
      <c r="A2526" s="62">
        <v>44091</v>
      </c>
      <c r="B2526" s="63">
        <v>44091</v>
      </c>
      <c r="C2526" s="63" t="s">
        <v>841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 x14ac:dyDescent="0.25">
      <c r="A2527" s="62">
        <v>44091</v>
      </c>
      <c r="B2527" s="63">
        <v>44091</v>
      </c>
      <c r="C2527" s="63" t="s">
        <v>936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 x14ac:dyDescent="0.25">
      <c r="A2528" s="62">
        <v>44091</v>
      </c>
      <c r="B2528" s="63">
        <v>44091</v>
      </c>
      <c r="C2528" s="63" t="s">
        <v>809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 x14ac:dyDescent="0.25">
      <c r="A2529" s="53">
        <v>44092</v>
      </c>
      <c r="B2529" s="54">
        <v>44092</v>
      </c>
      <c r="C2529" s="54" t="s">
        <v>933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 x14ac:dyDescent="0.25">
      <c r="A2530" s="53">
        <v>44092</v>
      </c>
      <c r="B2530" s="54">
        <v>44092</v>
      </c>
      <c r="C2530" s="54" t="s">
        <v>814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 x14ac:dyDescent="0.25">
      <c r="A2531" s="53">
        <v>44092</v>
      </c>
      <c r="B2531" s="54">
        <v>44092</v>
      </c>
      <c r="C2531" s="54" t="s">
        <v>778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 x14ac:dyDescent="0.25">
      <c r="A2532" s="53">
        <v>44092</v>
      </c>
      <c r="B2532" s="54">
        <v>44092</v>
      </c>
      <c r="C2532" s="54" t="s">
        <v>906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 x14ac:dyDescent="0.25">
      <c r="A2533" s="53">
        <v>44092</v>
      </c>
      <c r="B2533" s="54">
        <v>44092</v>
      </c>
      <c r="C2533" s="54" t="s">
        <v>793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 x14ac:dyDescent="0.25">
      <c r="A2534" s="53">
        <v>44092</v>
      </c>
      <c r="B2534" s="54">
        <v>44092</v>
      </c>
      <c r="C2534" s="54" t="s">
        <v>834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 x14ac:dyDescent="0.25">
      <c r="A2535" s="53">
        <v>44092</v>
      </c>
      <c r="B2535" s="54">
        <v>44092</v>
      </c>
      <c r="C2535" s="54" t="s">
        <v>786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 x14ac:dyDescent="0.25">
      <c r="A2536" s="53">
        <v>44092</v>
      </c>
      <c r="B2536" s="54">
        <v>44092</v>
      </c>
      <c r="C2536" s="54" t="s">
        <v>924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 x14ac:dyDescent="0.25">
      <c r="A2537" s="53">
        <v>44092</v>
      </c>
      <c r="B2537" s="54">
        <v>44092</v>
      </c>
      <c r="C2537" s="54" t="s">
        <v>917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 x14ac:dyDescent="0.25">
      <c r="A2538" s="53">
        <v>44092</v>
      </c>
      <c r="B2538" s="54">
        <v>44092</v>
      </c>
      <c r="C2538" s="54" t="s">
        <v>774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 x14ac:dyDescent="0.25">
      <c r="A2539" s="53">
        <v>44092</v>
      </c>
      <c r="B2539" s="54">
        <v>44092</v>
      </c>
      <c r="C2539" s="54" t="s">
        <v>791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 x14ac:dyDescent="0.25">
      <c r="A2540" s="53">
        <v>44092</v>
      </c>
      <c r="B2540" s="54">
        <v>44092</v>
      </c>
      <c r="C2540" s="54" t="s">
        <v>799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 x14ac:dyDescent="0.25">
      <c r="A2541" s="53">
        <v>44092</v>
      </c>
      <c r="B2541" s="54">
        <v>44092</v>
      </c>
      <c r="C2541" s="54" t="s">
        <v>789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 x14ac:dyDescent="0.25">
      <c r="A2542" s="53">
        <v>44092</v>
      </c>
      <c r="B2542" s="54">
        <v>44092</v>
      </c>
      <c r="C2542" s="54" t="s">
        <v>782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 x14ac:dyDescent="0.25">
      <c r="A2543" s="53">
        <v>44092</v>
      </c>
      <c r="B2543" s="54">
        <v>44092</v>
      </c>
      <c r="C2543" s="54" t="s">
        <v>804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 x14ac:dyDescent="0.25">
      <c r="A2544" s="53">
        <v>44092</v>
      </c>
      <c r="B2544" s="54">
        <v>44092</v>
      </c>
      <c r="C2544" s="54" t="s">
        <v>818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 x14ac:dyDescent="0.25">
      <c r="A2545" s="53">
        <v>44092</v>
      </c>
      <c r="B2545" s="54">
        <v>44092</v>
      </c>
      <c r="C2545" s="54" t="s">
        <v>781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 x14ac:dyDescent="0.25">
      <c r="A2546" s="53">
        <v>44092</v>
      </c>
      <c r="B2546" s="54">
        <v>44092</v>
      </c>
      <c r="C2546" s="54" t="s">
        <v>780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 x14ac:dyDescent="0.25">
      <c r="A2547" s="53">
        <v>44092</v>
      </c>
      <c r="B2547" s="54">
        <v>44092</v>
      </c>
      <c r="C2547" s="54" t="s">
        <v>773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 x14ac:dyDescent="0.25">
      <c r="A2548" s="56">
        <v>44093</v>
      </c>
      <c r="B2548" s="57">
        <v>44093</v>
      </c>
      <c r="C2548" s="57" t="s">
        <v>933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 x14ac:dyDescent="0.25">
      <c r="A2549" s="56">
        <v>44093</v>
      </c>
      <c r="B2549" s="57">
        <v>44093</v>
      </c>
      <c r="C2549" s="57" t="s">
        <v>787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 x14ac:dyDescent="0.25">
      <c r="A2550" s="56">
        <v>44093</v>
      </c>
      <c r="B2550" s="57">
        <v>44093</v>
      </c>
      <c r="C2550" s="57" t="s">
        <v>786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 x14ac:dyDescent="0.25">
      <c r="A2551" s="56">
        <v>44093</v>
      </c>
      <c r="B2551" s="57">
        <v>44093</v>
      </c>
      <c r="C2551" s="57" t="s">
        <v>783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 x14ac:dyDescent="0.25">
      <c r="A2552" s="56">
        <v>44093</v>
      </c>
      <c r="B2552" s="57">
        <v>44093</v>
      </c>
      <c r="C2552" s="57" t="s">
        <v>808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 x14ac:dyDescent="0.25">
      <c r="A2553" s="56">
        <v>44093</v>
      </c>
      <c r="B2553" s="57">
        <v>44093</v>
      </c>
      <c r="C2553" s="57" t="s">
        <v>817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 x14ac:dyDescent="0.25">
      <c r="A2554" s="56">
        <v>44093</v>
      </c>
      <c r="B2554" s="57">
        <v>44093</v>
      </c>
      <c r="C2554" s="57" t="s">
        <v>829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 x14ac:dyDescent="0.25">
      <c r="A2555" s="56">
        <v>44093</v>
      </c>
      <c r="B2555" s="57">
        <v>44093</v>
      </c>
      <c r="C2555" s="57" t="s">
        <v>804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 x14ac:dyDescent="0.25">
      <c r="A2556" s="56">
        <v>44093</v>
      </c>
      <c r="B2556" s="57">
        <v>44093</v>
      </c>
      <c r="C2556" s="57" t="s">
        <v>792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 x14ac:dyDescent="0.25">
      <c r="A2557" s="56">
        <v>44093</v>
      </c>
      <c r="B2557" s="57">
        <v>44093</v>
      </c>
      <c r="C2557" s="57" t="s">
        <v>789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 x14ac:dyDescent="0.25">
      <c r="A2558" s="56">
        <v>44093</v>
      </c>
      <c r="B2558" s="57">
        <v>44093</v>
      </c>
      <c r="C2558" s="57" t="s">
        <v>790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 x14ac:dyDescent="0.25">
      <c r="A2559" s="56">
        <v>44093</v>
      </c>
      <c r="B2559" s="57">
        <v>44093</v>
      </c>
      <c r="C2559" s="57" t="s">
        <v>765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 x14ac:dyDescent="0.25">
      <c r="A2560" s="56">
        <v>44093</v>
      </c>
      <c r="B2560" s="57">
        <v>44093</v>
      </c>
      <c r="C2560" s="57" t="s">
        <v>784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 x14ac:dyDescent="0.25">
      <c r="A2561" s="56">
        <v>44093</v>
      </c>
      <c r="B2561" s="57">
        <v>44093</v>
      </c>
      <c r="C2561" s="57" t="s">
        <v>785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 x14ac:dyDescent="0.25">
      <c r="A2562" s="56">
        <v>44093</v>
      </c>
      <c r="B2562" s="57">
        <v>44093</v>
      </c>
      <c r="C2562" s="57" t="s">
        <v>777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 x14ac:dyDescent="0.25">
      <c r="A2563" s="56">
        <v>44093</v>
      </c>
      <c r="B2563" s="57">
        <v>44093</v>
      </c>
      <c r="C2563" s="57" t="s">
        <v>793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 x14ac:dyDescent="0.25">
      <c r="A2564" s="56">
        <v>44093</v>
      </c>
      <c r="B2564" s="57">
        <v>44093</v>
      </c>
      <c r="C2564" s="57" t="s">
        <v>937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 x14ac:dyDescent="0.25">
      <c r="A2565" s="56">
        <v>44093</v>
      </c>
      <c r="B2565" s="57">
        <v>44093</v>
      </c>
      <c r="C2565" s="57" t="s">
        <v>791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 x14ac:dyDescent="0.25">
      <c r="A2566" s="56">
        <v>44093</v>
      </c>
      <c r="B2566" s="57">
        <v>44093</v>
      </c>
      <c r="C2566" s="57" t="s">
        <v>775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 x14ac:dyDescent="0.25">
      <c r="A2567" s="38">
        <v>44094</v>
      </c>
      <c r="B2567" s="39">
        <v>44094</v>
      </c>
      <c r="C2567" s="39" t="s">
        <v>938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 x14ac:dyDescent="0.25">
      <c r="A2568" s="38">
        <v>44094</v>
      </c>
      <c r="B2568" s="39">
        <v>44094</v>
      </c>
      <c r="C2568" s="39" t="s">
        <v>852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 x14ac:dyDescent="0.25">
      <c r="A2569" s="38">
        <v>44094</v>
      </c>
      <c r="B2569" s="39">
        <v>44094</v>
      </c>
      <c r="C2569" s="39" t="s">
        <v>799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 x14ac:dyDescent="0.25">
      <c r="A2570" s="38">
        <v>44094</v>
      </c>
      <c r="B2570" s="39">
        <v>44094</v>
      </c>
      <c r="C2570" s="39" t="s">
        <v>773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 x14ac:dyDescent="0.25">
      <c r="A2571" s="38">
        <v>44094</v>
      </c>
      <c r="B2571" s="39">
        <v>44094</v>
      </c>
      <c r="C2571" s="39" t="s">
        <v>775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 x14ac:dyDescent="0.25">
      <c r="A2572" s="38">
        <v>44094</v>
      </c>
      <c r="B2572" s="39">
        <v>44094</v>
      </c>
      <c r="C2572" s="39" t="s">
        <v>779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 x14ac:dyDescent="0.25">
      <c r="A2573" s="38">
        <v>44094</v>
      </c>
      <c r="B2573" s="39">
        <v>44094</v>
      </c>
      <c r="C2573" s="39" t="s">
        <v>778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 x14ac:dyDescent="0.25">
      <c r="A2574" s="38">
        <v>44094</v>
      </c>
      <c r="B2574" s="39">
        <v>44094</v>
      </c>
      <c r="C2574" s="39" t="s">
        <v>777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 x14ac:dyDescent="0.25">
      <c r="A2575" s="38">
        <v>44094</v>
      </c>
      <c r="B2575" s="39">
        <v>44094</v>
      </c>
      <c r="C2575" s="39" t="s">
        <v>786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 x14ac:dyDescent="0.25">
      <c r="A2576" s="38">
        <v>44094</v>
      </c>
      <c r="B2576" s="39">
        <v>44094</v>
      </c>
      <c r="C2576" s="39" t="s">
        <v>834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 x14ac:dyDescent="0.25">
      <c r="A2577" s="38">
        <v>44094</v>
      </c>
      <c r="B2577" s="39">
        <v>44094</v>
      </c>
      <c r="C2577" s="39" t="s">
        <v>806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 x14ac:dyDescent="0.25">
      <c r="A2578" s="38">
        <v>44094</v>
      </c>
      <c r="B2578" s="39">
        <v>44094</v>
      </c>
      <c r="C2578" s="39" t="s">
        <v>933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 x14ac:dyDescent="0.25">
      <c r="A2579" s="38">
        <v>44094</v>
      </c>
      <c r="B2579" s="39">
        <v>44094</v>
      </c>
      <c r="C2579" s="39" t="s">
        <v>782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 x14ac:dyDescent="0.25">
      <c r="A2580" s="38">
        <v>44094</v>
      </c>
      <c r="B2580" s="39">
        <v>44094</v>
      </c>
      <c r="C2580" s="39" t="s">
        <v>787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 x14ac:dyDescent="0.25">
      <c r="A2581" s="38">
        <v>44094</v>
      </c>
      <c r="B2581" s="39">
        <v>44094</v>
      </c>
      <c r="C2581" s="39" t="s">
        <v>774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 x14ac:dyDescent="0.25">
      <c r="A2582" s="38">
        <v>44094</v>
      </c>
      <c r="B2582" s="39">
        <v>44094</v>
      </c>
      <c r="C2582" s="39" t="s">
        <v>902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 x14ac:dyDescent="0.25">
      <c r="A2583" s="38">
        <v>44094</v>
      </c>
      <c r="B2583" s="39">
        <v>44094</v>
      </c>
      <c r="C2583" s="39" t="s">
        <v>784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 x14ac:dyDescent="0.25">
      <c r="A2584" s="38">
        <v>44094</v>
      </c>
      <c r="B2584" s="39">
        <v>44094</v>
      </c>
      <c r="C2584" s="39" t="s">
        <v>783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 x14ac:dyDescent="0.25">
      <c r="A2585" s="38">
        <v>44094</v>
      </c>
      <c r="B2585" s="39">
        <v>44094</v>
      </c>
      <c r="C2585" s="39" t="s">
        <v>822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 x14ac:dyDescent="0.25">
      <c r="A2586" s="38">
        <v>44094</v>
      </c>
      <c r="B2586" s="39">
        <v>44094</v>
      </c>
      <c r="C2586" s="39" t="s">
        <v>825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 x14ac:dyDescent="0.25">
      <c r="A2587" s="68">
        <v>44095</v>
      </c>
      <c r="B2587" s="69">
        <v>44095</v>
      </c>
      <c r="C2587" s="69" t="s">
        <v>785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 x14ac:dyDescent="0.25">
      <c r="A2588" s="68">
        <v>44095</v>
      </c>
      <c r="B2588" s="69">
        <v>44095</v>
      </c>
      <c r="C2588" s="69" t="s">
        <v>917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 x14ac:dyDescent="0.25">
      <c r="A2589" s="68">
        <v>44095</v>
      </c>
      <c r="B2589" s="69">
        <v>44095</v>
      </c>
      <c r="C2589" s="69" t="s">
        <v>790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 x14ac:dyDescent="0.25">
      <c r="A2590" s="68">
        <v>44095</v>
      </c>
      <c r="B2590" s="69">
        <v>44095</v>
      </c>
      <c r="C2590" s="69" t="s">
        <v>834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 x14ac:dyDescent="0.25">
      <c r="A2591" s="68">
        <v>44095</v>
      </c>
      <c r="B2591" s="69">
        <v>44095</v>
      </c>
      <c r="C2591" s="69" t="s">
        <v>937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 x14ac:dyDescent="0.25">
      <c r="A2592" s="68">
        <v>44095</v>
      </c>
      <c r="B2592" s="69">
        <v>44095</v>
      </c>
      <c r="C2592" s="69" t="s">
        <v>774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 x14ac:dyDescent="0.25">
      <c r="A2593" s="68">
        <v>44095</v>
      </c>
      <c r="B2593" s="69">
        <v>44095</v>
      </c>
      <c r="C2593" s="69" t="s">
        <v>852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 x14ac:dyDescent="0.25">
      <c r="A2594" s="68">
        <v>44095</v>
      </c>
      <c r="B2594" s="69">
        <v>44095</v>
      </c>
      <c r="C2594" s="69" t="s">
        <v>928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 x14ac:dyDescent="0.25">
      <c r="A2595" s="68">
        <v>44095</v>
      </c>
      <c r="B2595" s="69">
        <v>44095</v>
      </c>
      <c r="C2595" s="69" t="s">
        <v>783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 x14ac:dyDescent="0.25">
      <c r="A2596" s="68">
        <v>44095</v>
      </c>
      <c r="B2596" s="69">
        <v>44095</v>
      </c>
      <c r="C2596" s="69" t="s">
        <v>933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 x14ac:dyDescent="0.25">
      <c r="A2597" s="68">
        <v>44095</v>
      </c>
      <c r="B2597" s="69">
        <v>44095</v>
      </c>
      <c r="C2597" s="69" t="s">
        <v>777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 x14ac:dyDescent="0.25">
      <c r="A2598" s="68">
        <v>44095</v>
      </c>
      <c r="B2598" s="69">
        <v>44095</v>
      </c>
      <c r="C2598" s="69" t="s">
        <v>775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 x14ac:dyDescent="0.25">
      <c r="A2599" s="71">
        <v>44096</v>
      </c>
      <c r="B2599" s="72">
        <v>44096</v>
      </c>
      <c r="C2599" s="72" t="s">
        <v>919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 x14ac:dyDescent="0.25">
      <c r="A2600" s="71">
        <v>44096</v>
      </c>
      <c r="B2600" s="72">
        <v>44096</v>
      </c>
      <c r="C2600" s="72" t="s">
        <v>775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 x14ac:dyDescent="0.25">
      <c r="A2601" s="71">
        <v>44096</v>
      </c>
      <c r="B2601" s="72">
        <v>44096</v>
      </c>
      <c r="C2601" s="72" t="s">
        <v>786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 x14ac:dyDescent="0.25">
      <c r="A2602" s="71">
        <v>44096</v>
      </c>
      <c r="B2602" s="72">
        <v>44096</v>
      </c>
      <c r="C2602" s="72" t="s">
        <v>791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 x14ac:dyDescent="0.25">
      <c r="A2603" s="71">
        <v>44096</v>
      </c>
      <c r="B2603" s="72">
        <v>44096</v>
      </c>
      <c r="C2603" s="72" t="s">
        <v>784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 x14ac:dyDescent="0.25">
      <c r="A2604" s="71">
        <v>44096</v>
      </c>
      <c r="B2604" s="72">
        <v>44096</v>
      </c>
      <c r="C2604" s="72" t="s">
        <v>939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 x14ac:dyDescent="0.25">
      <c r="A2605" s="71">
        <v>44096</v>
      </c>
      <c r="B2605" s="72">
        <v>44096</v>
      </c>
      <c r="C2605" s="72" t="s">
        <v>787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 x14ac:dyDescent="0.25">
      <c r="A2606" s="71">
        <v>44096</v>
      </c>
      <c r="B2606" s="72">
        <v>44096</v>
      </c>
      <c r="C2606" s="72" t="s">
        <v>793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 x14ac:dyDescent="0.25">
      <c r="A2607" s="71">
        <v>44096</v>
      </c>
      <c r="B2607" s="72">
        <v>44096</v>
      </c>
      <c r="C2607" s="72" t="s">
        <v>806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 x14ac:dyDescent="0.25">
      <c r="A2608" s="71">
        <v>44096</v>
      </c>
      <c r="B2608" s="72">
        <v>44096</v>
      </c>
      <c r="C2608" s="72" t="s">
        <v>836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 x14ac:dyDescent="0.25">
      <c r="A2609" s="71">
        <v>44096</v>
      </c>
      <c r="B2609" s="72">
        <v>44096</v>
      </c>
      <c r="C2609" s="72" t="s">
        <v>773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 x14ac:dyDescent="0.25">
      <c r="A2610" s="71">
        <v>44096</v>
      </c>
      <c r="B2610" s="72">
        <v>44096</v>
      </c>
      <c r="C2610" s="72" t="s">
        <v>799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 x14ac:dyDescent="0.25">
      <c r="A2611" s="71">
        <v>44096</v>
      </c>
      <c r="B2611" s="72">
        <v>44096</v>
      </c>
      <c r="C2611" s="72" t="s">
        <v>782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 x14ac:dyDescent="0.25">
      <c r="A2612" s="59">
        <v>44097</v>
      </c>
      <c r="B2612" s="60">
        <v>44097</v>
      </c>
      <c r="C2612" s="60" t="s">
        <v>786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 x14ac:dyDescent="0.25">
      <c r="A2613" s="59">
        <v>44097</v>
      </c>
      <c r="B2613" s="60">
        <v>44097</v>
      </c>
      <c r="C2613" s="60" t="s">
        <v>782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 x14ac:dyDescent="0.25">
      <c r="A2614" s="59">
        <v>44097</v>
      </c>
      <c r="B2614" s="60">
        <v>44097</v>
      </c>
      <c r="C2614" s="60" t="s">
        <v>791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 x14ac:dyDescent="0.25">
      <c r="A2615" s="59">
        <v>44097</v>
      </c>
      <c r="B2615" s="60">
        <v>44097</v>
      </c>
      <c r="C2615" s="60" t="s">
        <v>910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 x14ac:dyDescent="0.25">
      <c r="A2616" s="59">
        <v>44097</v>
      </c>
      <c r="B2616" s="60">
        <v>44097</v>
      </c>
      <c r="C2616" s="60" t="s">
        <v>932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 x14ac:dyDescent="0.25">
      <c r="A2617" s="59">
        <v>44097</v>
      </c>
      <c r="B2617" s="60">
        <v>44097</v>
      </c>
      <c r="C2617" s="60" t="s">
        <v>789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 x14ac:dyDescent="0.25">
      <c r="A2618" s="59">
        <v>44097</v>
      </c>
      <c r="B2618" s="60">
        <v>44097</v>
      </c>
      <c r="C2618" s="60" t="s">
        <v>775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 x14ac:dyDescent="0.25">
      <c r="A2619" s="59">
        <v>44097</v>
      </c>
      <c r="B2619" s="60">
        <v>44097</v>
      </c>
      <c r="C2619" s="60" t="s">
        <v>876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 x14ac:dyDescent="0.25">
      <c r="A2620" s="59">
        <v>44097</v>
      </c>
      <c r="B2620" s="60">
        <v>44097</v>
      </c>
      <c r="C2620" s="60" t="s">
        <v>796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 x14ac:dyDescent="0.25">
      <c r="A2621" s="59">
        <v>44097</v>
      </c>
      <c r="B2621" s="60">
        <v>44097</v>
      </c>
      <c r="C2621" s="60" t="s">
        <v>774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 x14ac:dyDescent="0.25">
      <c r="A2622" s="59">
        <v>44097</v>
      </c>
      <c r="B2622" s="60">
        <v>44097</v>
      </c>
      <c r="C2622" s="60" t="s">
        <v>792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 x14ac:dyDescent="0.25">
      <c r="A2623" s="59">
        <v>44097</v>
      </c>
      <c r="B2623" s="60">
        <v>44097</v>
      </c>
      <c r="C2623" s="60" t="s">
        <v>834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 x14ac:dyDescent="0.25">
      <c r="A2624" s="59">
        <v>44097</v>
      </c>
      <c r="B2624" s="60">
        <v>44097</v>
      </c>
      <c r="C2624" s="60" t="s">
        <v>804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 x14ac:dyDescent="0.25">
      <c r="A2625" s="59">
        <v>44097</v>
      </c>
      <c r="B2625" s="60">
        <v>44097</v>
      </c>
      <c r="C2625" s="60" t="s">
        <v>785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 x14ac:dyDescent="0.25">
      <c r="A2626" s="59">
        <v>44097</v>
      </c>
      <c r="B2626" s="60">
        <v>44097</v>
      </c>
      <c r="C2626" s="60" t="s">
        <v>812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 x14ac:dyDescent="0.25">
      <c r="A2627" s="59">
        <v>44097</v>
      </c>
      <c r="B2627" s="60">
        <v>44097</v>
      </c>
      <c r="C2627" s="60" t="s">
        <v>773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 x14ac:dyDescent="0.25">
      <c r="A2628" s="62">
        <v>44098</v>
      </c>
      <c r="B2628" s="63">
        <v>44098</v>
      </c>
      <c r="C2628" s="63" t="s">
        <v>906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 x14ac:dyDescent="0.25">
      <c r="A2629" s="62">
        <v>44098</v>
      </c>
      <c r="B2629" s="63">
        <v>44098</v>
      </c>
      <c r="C2629" s="63" t="s">
        <v>775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 x14ac:dyDescent="0.25">
      <c r="A2630" s="62">
        <v>44098</v>
      </c>
      <c r="B2630" s="63">
        <v>44098</v>
      </c>
      <c r="C2630" s="63" t="s">
        <v>791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 x14ac:dyDescent="0.25">
      <c r="A2631" s="62">
        <v>44098</v>
      </c>
      <c r="B2631" s="63">
        <v>44098</v>
      </c>
      <c r="C2631" s="63" t="s">
        <v>829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 x14ac:dyDescent="0.25">
      <c r="A2632" s="62">
        <v>44098</v>
      </c>
      <c r="B2632" s="63">
        <v>44098</v>
      </c>
      <c r="C2632" s="63" t="s">
        <v>785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 x14ac:dyDescent="0.25">
      <c r="A2633" s="62">
        <v>44098</v>
      </c>
      <c r="B2633" s="63">
        <v>44098</v>
      </c>
      <c r="C2633" s="63" t="s">
        <v>834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 x14ac:dyDescent="0.25">
      <c r="A2634" s="62">
        <v>44098</v>
      </c>
      <c r="B2634" s="63">
        <v>44098</v>
      </c>
      <c r="C2634" s="63" t="s">
        <v>808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 x14ac:dyDescent="0.25">
      <c r="A2635" s="62">
        <v>44098</v>
      </c>
      <c r="B2635" s="63">
        <v>44098</v>
      </c>
      <c r="C2635" s="63" t="s">
        <v>782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 x14ac:dyDescent="0.25">
      <c r="A2636" s="62">
        <v>44098</v>
      </c>
      <c r="B2636" s="63">
        <v>44098</v>
      </c>
      <c r="C2636" s="63" t="s">
        <v>803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 x14ac:dyDescent="0.25">
      <c r="A2637" s="62">
        <v>44098</v>
      </c>
      <c r="B2637" s="63">
        <v>44098</v>
      </c>
      <c r="C2637" s="63" t="s">
        <v>779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 x14ac:dyDescent="0.25">
      <c r="A2638" s="62">
        <v>44098</v>
      </c>
      <c r="B2638" s="63">
        <v>44098</v>
      </c>
      <c r="C2638" s="63" t="s">
        <v>783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 x14ac:dyDescent="0.25">
      <c r="A2639" s="62">
        <v>44098</v>
      </c>
      <c r="B2639" s="63">
        <v>44098</v>
      </c>
      <c r="C2639" s="63" t="s">
        <v>778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 x14ac:dyDescent="0.25">
      <c r="A2640" s="62">
        <v>44098</v>
      </c>
      <c r="B2640" s="63">
        <v>44098</v>
      </c>
      <c r="C2640" s="63" t="s">
        <v>799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 x14ac:dyDescent="0.25">
      <c r="A2641" s="62">
        <v>44098</v>
      </c>
      <c r="B2641" s="63">
        <v>44098</v>
      </c>
      <c r="C2641" s="63" t="s">
        <v>773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 x14ac:dyDescent="0.25">
      <c r="A2642" s="62">
        <v>44098</v>
      </c>
      <c r="B2642" s="63">
        <v>44098</v>
      </c>
      <c r="C2642" s="63" t="s">
        <v>792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 x14ac:dyDescent="0.25">
      <c r="A2643" s="62">
        <v>44098</v>
      </c>
      <c r="B2643" s="63">
        <v>44098</v>
      </c>
      <c r="C2643" s="63" t="s">
        <v>825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 x14ac:dyDescent="0.25">
      <c r="A2644" s="62">
        <v>44098</v>
      </c>
      <c r="B2644" s="63">
        <v>44098</v>
      </c>
      <c r="C2644" s="63" t="s">
        <v>810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 x14ac:dyDescent="0.25">
      <c r="A2645" s="62">
        <v>44098</v>
      </c>
      <c r="B2645" s="63">
        <v>44098</v>
      </c>
      <c r="C2645" s="63" t="s">
        <v>786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 x14ac:dyDescent="0.25">
      <c r="A2646" s="62">
        <v>44098</v>
      </c>
      <c r="B2646" s="63">
        <v>44098</v>
      </c>
      <c r="C2646" s="63" t="s">
        <v>789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 x14ac:dyDescent="0.25">
      <c r="A2647" s="62">
        <v>44098</v>
      </c>
      <c r="B2647" s="63">
        <v>44098</v>
      </c>
      <c r="C2647" s="63" t="s">
        <v>876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 x14ac:dyDescent="0.25">
      <c r="A2648" s="62">
        <v>44098</v>
      </c>
      <c r="B2648" s="63">
        <v>44098</v>
      </c>
      <c r="C2648" s="63" t="s">
        <v>790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 x14ac:dyDescent="0.25">
      <c r="A2649" s="62">
        <v>44098</v>
      </c>
      <c r="B2649" s="63">
        <v>44098</v>
      </c>
      <c r="C2649" s="63" t="s">
        <v>781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 x14ac:dyDescent="0.25">
      <c r="A2650" s="77">
        <v>44099</v>
      </c>
      <c r="B2650" s="78">
        <v>44099</v>
      </c>
      <c r="C2650" s="78" t="s">
        <v>775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 x14ac:dyDescent="0.25">
      <c r="A2651" s="77">
        <v>44099</v>
      </c>
      <c r="B2651" s="78">
        <v>44099</v>
      </c>
      <c r="C2651" s="78" t="s">
        <v>773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 x14ac:dyDescent="0.25">
      <c r="A2652" s="77">
        <v>44099</v>
      </c>
      <c r="B2652" s="78">
        <v>44099</v>
      </c>
      <c r="C2652" s="78" t="s">
        <v>786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 x14ac:dyDescent="0.25">
      <c r="A2653" s="77">
        <v>44099</v>
      </c>
      <c r="B2653" s="78">
        <v>44099</v>
      </c>
      <c r="C2653" s="78" t="s">
        <v>876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 x14ac:dyDescent="0.25">
      <c r="A2654" s="77">
        <v>44099</v>
      </c>
      <c r="B2654" s="78">
        <v>44099</v>
      </c>
      <c r="C2654" s="78" t="s">
        <v>940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 x14ac:dyDescent="0.25">
      <c r="A2655" s="77">
        <v>44099</v>
      </c>
      <c r="B2655" s="78">
        <v>44099</v>
      </c>
      <c r="C2655" s="78" t="s">
        <v>782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 x14ac:dyDescent="0.25">
      <c r="A2656" s="77">
        <v>44099</v>
      </c>
      <c r="B2656" s="78">
        <v>44099</v>
      </c>
      <c r="C2656" s="78" t="s">
        <v>941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 x14ac:dyDescent="0.25">
      <c r="A2657" s="77">
        <v>44099</v>
      </c>
      <c r="B2657" s="78">
        <v>44099</v>
      </c>
      <c r="C2657" s="78" t="s">
        <v>774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 x14ac:dyDescent="0.25">
      <c r="A2658" s="77">
        <v>44099</v>
      </c>
      <c r="B2658" s="78">
        <v>44099</v>
      </c>
      <c r="C2658" s="78" t="s">
        <v>804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 x14ac:dyDescent="0.25">
      <c r="A2659" s="77">
        <v>44099</v>
      </c>
      <c r="B2659" s="78">
        <v>44099</v>
      </c>
      <c r="C2659" s="78" t="s">
        <v>817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 x14ac:dyDescent="0.25">
      <c r="A2660" s="77">
        <v>44099</v>
      </c>
      <c r="B2660" s="78">
        <v>44099</v>
      </c>
      <c r="C2660" s="78" t="s">
        <v>938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 x14ac:dyDescent="0.25">
      <c r="A2661" s="77">
        <v>44099</v>
      </c>
      <c r="B2661" s="78">
        <v>44099</v>
      </c>
      <c r="C2661" s="78" t="s">
        <v>791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 x14ac:dyDescent="0.25">
      <c r="A2662" s="32">
        <v>44100</v>
      </c>
      <c r="B2662" s="33">
        <v>44100</v>
      </c>
      <c r="C2662" s="33" t="s">
        <v>906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 x14ac:dyDescent="0.25">
      <c r="A2663" s="32">
        <v>44100</v>
      </c>
      <c r="B2663" s="33">
        <v>44100</v>
      </c>
      <c r="C2663" s="33" t="s">
        <v>775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 x14ac:dyDescent="0.25">
      <c r="A2664" s="32">
        <v>44100</v>
      </c>
      <c r="B2664" s="33">
        <v>44100</v>
      </c>
      <c r="C2664" s="33" t="s">
        <v>919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 x14ac:dyDescent="0.25">
      <c r="A2665" s="32">
        <v>44100</v>
      </c>
      <c r="B2665" s="33">
        <v>44100</v>
      </c>
      <c r="C2665" s="33" t="s">
        <v>786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 x14ac:dyDescent="0.25">
      <c r="A2666" s="32">
        <v>44100</v>
      </c>
      <c r="B2666" s="33">
        <v>44100</v>
      </c>
      <c r="C2666" s="33" t="s">
        <v>773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 x14ac:dyDescent="0.25">
      <c r="A2667" s="32">
        <v>44100</v>
      </c>
      <c r="B2667" s="33">
        <v>44100</v>
      </c>
      <c r="C2667" s="33" t="s">
        <v>789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 x14ac:dyDescent="0.25">
      <c r="A2668" s="32">
        <v>44100</v>
      </c>
      <c r="B2668" s="33">
        <v>44100</v>
      </c>
      <c r="C2668" s="33" t="s">
        <v>890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 x14ac:dyDescent="0.25">
      <c r="A2669" s="32">
        <v>44100</v>
      </c>
      <c r="B2669" s="33">
        <v>44100</v>
      </c>
      <c r="C2669" s="33" t="s">
        <v>791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 x14ac:dyDescent="0.25">
      <c r="A2670" s="32">
        <v>44100</v>
      </c>
      <c r="B2670" s="33">
        <v>44100</v>
      </c>
      <c r="C2670" s="33" t="s">
        <v>777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 x14ac:dyDescent="0.25">
      <c r="A2671" s="32">
        <v>44100</v>
      </c>
      <c r="B2671" s="33">
        <v>44100</v>
      </c>
      <c r="C2671" s="33" t="s">
        <v>829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 x14ac:dyDescent="0.25">
      <c r="A2672" s="32">
        <v>44100</v>
      </c>
      <c r="B2672" s="33">
        <v>44100</v>
      </c>
      <c r="C2672" s="33" t="s">
        <v>792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 x14ac:dyDescent="0.25">
      <c r="A2673" s="59">
        <v>44101</v>
      </c>
      <c r="B2673" s="60">
        <v>44101</v>
      </c>
      <c r="C2673" s="60" t="s">
        <v>775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 x14ac:dyDescent="0.25">
      <c r="A2674" s="59">
        <v>44101</v>
      </c>
      <c r="B2674" s="60">
        <v>44101</v>
      </c>
      <c r="C2674" s="60" t="s">
        <v>829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 x14ac:dyDescent="0.25">
      <c r="A2675" s="59">
        <v>44101</v>
      </c>
      <c r="B2675" s="60">
        <v>44101</v>
      </c>
      <c r="C2675" s="60" t="s">
        <v>773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 x14ac:dyDescent="0.25">
      <c r="A2676" s="59">
        <v>44101</v>
      </c>
      <c r="B2676" s="60">
        <v>44101</v>
      </c>
      <c r="C2676" s="60" t="s">
        <v>799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 x14ac:dyDescent="0.25">
      <c r="A2677" s="59">
        <v>44101</v>
      </c>
      <c r="B2677" s="60">
        <v>44101</v>
      </c>
      <c r="C2677" s="60" t="s">
        <v>919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 x14ac:dyDescent="0.25">
      <c r="A2678" s="59">
        <v>44101</v>
      </c>
      <c r="B2678" s="60">
        <v>44101</v>
      </c>
      <c r="C2678" s="60" t="s">
        <v>876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 x14ac:dyDescent="0.25">
      <c r="A2679" s="59">
        <v>44101</v>
      </c>
      <c r="B2679" s="60">
        <v>44101</v>
      </c>
      <c r="C2679" s="60" t="s">
        <v>804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 x14ac:dyDescent="0.25">
      <c r="A2680" s="59">
        <v>44101</v>
      </c>
      <c r="B2680" s="60">
        <v>44101</v>
      </c>
      <c r="C2680" s="60" t="s">
        <v>942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 x14ac:dyDescent="0.25">
      <c r="A2681" s="59">
        <v>44101</v>
      </c>
      <c r="B2681" s="60">
        <v>44101</v>
      </c>
      <c r="C2681" s="60" t="s">
        <v>943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 x14ac:dyDescent="0.25">
      <c r="A2682" s="59">
        <v>44101</v>
      </c>
      <c r="B2682" s="60">
        <v>44101</v>
      </c>
      <c r="C2682" s="60" t="s">
        <v>791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 x14ac:dyDescent="0.25">
      <c r="A2683" s="59">
        <v>44101</v>
      </c>
      <c r="B2683" s="60">
        <v>44101</v>
      </c>
      <c r="C2683" s="60" t="s">
        <v>786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 x14ac:dyDescent="0.25">
      <c r="A2684" s="80">
        <v>44102</v>
      </c>
      <c r="B2684" s="81">
        <v>44102</v>
      </c>
      <c r="C2684" s="81" t="s">
        <v>881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 x14ac:dyDescent="0.25">
      <c r="A2685" s="80">
        <v>44102</v>
      </c>
      <c r="B2685" s="81">
        <v>44102</v>
      </c>
      <c r="C2685" s="81" t="s">
        <v>829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 x14ac:dyDescent="0.25">
      <c r="A2686" s="80">
        <v>44102</v>
      </c>
      <c r="B2686" s="81">
        <v>44102</v>
      </c>
      <c r="C2686" s="81" t="s">
        <v>774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 x14ac:dyDescent="0.25">
      <c r="A2687" s="80">
        <v>44102</v>
      </c>
      <c r="B2687" s="81">
        <v>44102</v>
      </c>
      <c r="C2687" s="81" t="s">
        <v>787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 x14ac:dyDescent="0.25">
      <c r="A2688" s="80">
        <v>44102</v>
      </c>
      <c r="B2688" s="81">
        <v>44102</v>
      </c>
      <c r="C2688" s="81" t="s">
        <v>775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 x14ac:dyDescent="0.25">
      <c r="A2689" s="80">
        <v>44102</v>
      </c>
      <c r="B2689" s="81">
        <v>44102</v>
      </c>
      <c r="C2689" s="81" t="s">
        <v>795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 x14ac:dyDescent="0.25">
      <c r="A2690" s="80">
        <v>44102</v>
      </c>
      <c r="B2690" s="81">
        <v>44102</v>
      </c>
      <c r="C2690" s="81" t="s">
        <v>799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 x14ac:dyDescent="0.25">
      <c r="A2691" s="80">
        <v>44102</v>
      </c>
      <c r="B2691" s="81">
        <v>44102</v>
      </c>
      <c r="C2691" s="81" t="s">
        <v>804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 x14ac:dyDescent="0.25">
      <c r="A2692" s="80">
        <v>44102</v>
      </c>
      <c r="B2692" s="81">
        <v>44102</v>
      </c>
      <c r="C2692" s="81" t="s">
        <v>781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 x14ac:dyDescent="0.25">
      <c r="A2693" s="80">
        <v>44102</v>
      </c>
      <c r="B2693" s="81">
        <v>44102</v>
      </c>
      <c r="C2693" s="81" t="s">
        <v>780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 x14ac:dyDescent="0.25">
      <c r="A2694" s="80">
        <v>44102</v>
      </c>
      <c r="B2694" s="81">
        <v>44102</v>
      </c>
      <c r="C2694" s="81" t="s">
        <v>808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 x14ac:dyDescent="0.25">
      <c r="A2695" s="80">
        <v>44102</v>
      </c>
      <c r="B2695" s="81">
        <v>44102</v>
      </c>
      <c r="C2695" s="81" t="s">
        <v>812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 x14ac:dyDescent="0.25">
      <c r="A2696" s="80">
        <v>44102</v>
      </c>
      <c r="B2696" s="81">
        <v>44102</v>
      </c>
      <c r="C2696" s="81" t="s">
        <v>803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 x14ac:dyDescent="0.25">
      <c r="A2697" s="80">
        <v>44102</v>
      </c>
      <c r="B2697" s="81">
        <v>44102</v>
      </c>
      <c r="C2697" s="81" t="s">
        <v>779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 x14ac:dyDescent="0.25">
      <c r="A2698" s="80">
        <v>44102</v>
      </c>
      <c r="B2698" s="81">
        <v>44102</v>
      </c>
      <c r="C2698" s="81" t="s">
        <v>801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 x14ac:dyDescent="0.25">
      <c r="A2699" s="80">
        <v>44102</v>
      </c>
      <c r="B2699" s="81">
        <v>44102</v>
      </c>
      <c r="C2699" s="81" t="s">
        <v>784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 x14ac:dyDescent="0.25">
      <c r="A2700" s="80">
        <v>44102</v>
      </c>
      <c r="B2700" s="81">
        <v>44102</v>
      </c>
      <c r="C2700" s="81" t="s">
        <v>791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 x14ac:dyDescent="0.25">
      <c r="A2701" s="80">
        <v>44102</v>
      </c>
      <c r="B2701" s="81">
        <v>44102</v>
      </c>
      <c r="C2701" s="81" t="s">
        <v>910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 x14ac:dyDescent="0.25">
      <c r="A2702" s="80">
        <v>44102</v>
      </c>
      <c r="B2702" s="81">
        <v>44102</v>
      </c>
      <c r="C2702" s="81" t="s">
        <v>778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 x14ac:dyDescent="0.25">
      <c r="A2703" s="80">
        <v>44102</v>
      </c>
      <c r="B2703" s="81">
        <v>44102</v>
      </c>
      <c r="C2703" s="81" t="s">
        <v>785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 x14ac:dyDescent="0.25">
      <c r="A2704" s="80">
        <v>44102</v>
      </c>
      <c r="B2704" s="81">
        <v>44102</v>
      </c>
      <c r="C2704" s="81" t="s">
        <v>944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 x14ac:dyDescent="0.25">
      <c r="A2705" s="80">
        <v>44102</v>
      </c>
      <c r="B2705" s="81">
        <v>44102</v>
      </c>
      <c r="C2705" s="81" t="s">
        <v>838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 x14ac:dyDescent="0.25">
      <c r="A2706" s="83">
        <v>44103</v>
      </c>
      <c r="B2706" s="84">
        <v>44103</v>
      </c>
      <c r="C2706" s="84" t="s">
        <v>941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 x14ac:dyDescent="0.25">
      <c r="A2707" s="83">
        <v>44103</v>
      </c>
      <c r="B2707" s="84">
        <v>44103</v>
      </c>
      <c r="C2707" s="84" t="s">
        <v>815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 x14ac:dyDescent="0.25">
      <c r="A2708" s="83">
        <v>44103</v>
      </c>
      <c r="B2708" s="84">
        <v>44103</v>
      </c>
      <c r="C2708" s="84" t="s">
        <v>775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 x14ac:dyDescent="0.25">
      <c r="A2709" s="83">
        <v>44103</v>
      </c>
      <c r="B2709" s="84">
        <v>44103</v>
      </c>
      <c r="C2709" s="84" t="s">
        <v>807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 x14ac:dyDescent="0.25">
      <c r="A2710" s="83">
        <v>44103</v>
      </c>
      <c r="B2710" s="84">
        <v>44103</v>
      </c>
      <c r="C2710" s="84" t="s">
        <v>945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 x14ac:dyDescent="0.25">
      <c r="A2711" s="83">
        <v>44103</v>
      </c>
      <c r="B2711" s="84">
        <v>44103</v>
      </c>
      <c r="C2711" s="84" t="s">
        <v>789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 x14ac:dyDescent="0.25">
      <c r="A2712" s="83">
        <v>44103</v>
      </c>
      <c r="B2712" s="84">
        <v>44103</v>
      </c>
      <c r="C2712" s="84" t="s">
        <v>777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 x14ac:dyDescent="0.25">
      <c r="A2713" s="83">
        <v>44103</v>
      </c>
      <c r="B2713" s="84">
        <v>44103</v>
      </c>
      <c r="C2713" s="84" t="s">
        <v>803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 x14ac:dyDescent="0.25">
      <c r="A2714" s="83">
        <v>44103</v>
      </c>
      <c r="B2714" s="84">
        <v>44103</v>
      </c>
      <c r="C2714" s="84" t="s">
        <v>946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 x14ac:dyDescent="0.25">
      <c r="A2715" s="83">
        <v>44103</v>
      </c>
      <c r="B2715" s="84">
        <v>44103</v>
      </c>
      <c r="C2715" s="84" t="s">
        <v>793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 x14ac:dyDescent="0.25">
      <c r="A2716" s="83">
        <v>44103</v>
      </c>
      <c r="B2716" s="84">
        <v>44103</v>
      </c>
      <c r="C2716" s="84" t="s">
        <v>786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 x14ac:dyDescent="0.25">
      <c r="A2717" s="83">
        <v>44103</v>
      </c>
      <c r="B2717" s="84">
        <v>44103</v>
      </c>
      <c r="C2717" s="84" t="s">
        <v>780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 x14ac:dyDescent="0.25">
      <c r="A2718" s="59">
        <v>44104</v>
      </c>
      <c r="B2718" s="60">
        <v>44104</v>
      </c>
      <c r="C2718" s="60" t="s">
        <v>775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 x14ac:dyDescent="0.25">
      <c r="A2719" s="59">
        <v>44104</v>
      </c>
      <c r="B2719" s="60">
        <v>44104</v>
      </c>
      <c r="C2719" s="60" t="s">
        <v>773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 x14ac:dyDescent="0.25">
      <c r="A2720" s="59">
        <v>44104</v>
      </c>
      <c r="B2720" s="60">
        <v>44104</v>
      </c>
      <c r="C2720" s="60" t="s">
        <v>793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 x14ac:dyDescent="0.25">
      <c r="A2721" s="59">
        <v>44104</v>
      </c>
      <c r="B2721" s="60">
        <v>44104</v>
      </c>
      <c r="C2721" s="60" t="s">
        <v>778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 x14ac:dyDescent="0.25">
      <c r="A2722" s="59">
        <v>44104</v>
      </c>
      <c r="B2722" s="60">
        <v>44104</v>
      </c>
      <c r="C2722" s="60" t="s">
        <v>947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 x14ac:dyDescent="0.25">
      <c r="A2723" s="59">
        <v>44104</v>
      </c>
      <c r="B2723" s="60">
        <v>44104</v>
      </c>
      <c r="C2723" s="60" t="s">
        <v>829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 x14ac:dyDescent="0.25">
      <c r="A2724" s="59">
        <v>44104</v>
      </c>
      <c r="B2724" s="60">
        <v>44104</v>
      </c>
      <c r="C2724" s="60" t="s">
        <v>943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 x14ac:dyDescent="0.25">
      <c r="A2725" s="59">
        <v>44104</v>
      </c>
      <c r="B2725" s="60">
        <v>44104</v>
      </c>
      <c r="C2725" s="60" t="s">
        <v>789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 x14ac:dyDescent="0.25">
      <c r="A2726" s="59">
        <v>44104</v>
      </c>
      <c r="B2726" s="60">
        <v>44104</v>
      </c>
      <c r="C2726" s="60" t="s">
        <v>786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 x14ac:dyDescent="0.25">
      <c r="A2727" s="59">
        <v>44104</v>
      </c>
      <c r="B2727" s="60">
        <v>44104</v>
      </c>
      <c r="C2727" s="60" t="s">
        <v>782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 x14ac:dyDescent="0.25">
      <c r="A2728" s="59">
        <v>44104</v>
      </c>
      <c r="B2728" s="60">
        <v>44104</v>
      </c>
      <c r="C2728" s="60" t="s">
        <v>809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 x14ac:dyDescent="0.25">
      <c r="A2729" s="59">
        <v>44104</v>
      </c>
      <c r="B2729" s="60">
        <v>44104</v>
      </c>
      <c r="C2729" s="60" t="s">
        <v>781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 x14ac:dyDescent="0.25">
      <c r="A2730" s="59">
        <v>44104</v>
      </c>
      <c r="B2730" s="60">
        <v>44104</v>
      </c>
      <c r="C2730" s="60" t="s">
        <v>866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 x14ac:dyDescent="0.25">
      <c r="A2731" s="59">
        <v>44104</v>
      </c>
      <c r="B2731" s="60">
        <v>44104</v>
      </c>
      <c r="C2731" s="60" t="s">
        <v>807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 x14ac:dyDescent="0.25">
      <c r="A2732" s="59">
        <v>44104</v>
      </c>
      <c r="B2732" s="60">
        <v>44104</v>
      </c>
      <c r="C2732" s="60" t="s">
        <v>817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 x14ac:dyDescent="0.25">
      <c r="A2733" s="59">
        <v>44104</v>
      </c>
      <c r="B2733" s="60">
        <v>44104</v>
      </c>
      <c r="C2733" s="60" t="s">
        <v>777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 x14ac:dyDescent="0.25">
      <c r="A2734" s="59">
        <v>44104</v>
      </c>
      <c r="B2734" s="60">
        <v>44104</v>
      </c>
      <c r="C2734" s="60" t="s">
        <v>810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 x14ac:dyDescent="0.25">
      <c r="A2735" s="59">
        <v>44104</v>
      </c>
      <c r="B2735" s="60">
        <v>44104</v>
      </c>
      <c r="C2735" s="60" t="s">
        <v>945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 x14ac:dyDescent="0.25">
      <c r="A2736" s="59">
        <v>44104</v>
      </c>
      <c r="B2736" s="60">
        <v>44104</v>
      </c>
      <c r="C2736" s="60" t="s">
        <v>791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 x14ac:dyDescent="0.25">
      <c r="A2737" s="53">
        <v>44105</v>
      </c>
      <c r="B2737" s="54">
        <v>44105</v>
      </c>
      <c r="C2737" s="54" t="s">
        <v>786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 x14ac:dyDescent="0.25">
      <c r="A2738" s="53">
        <v>44105</v>
      </c>
      <c r="B2738" s="54">
        <v>44105</v>
      </c>
      <c r="C2738" s="54" t="s">
        <v>789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 x14ac:dyDescent="0.25">
      <c r="A2739" s="53">
        <v>44105</v>
      </c>
      <c r="B2739" s="54">
        <v>44105</v>
      </c>
      <c r="C2739" s="54" t="s">
        <v>775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 x14ac:dyDescent="0.25">
      <c r="A2740" s="53">
        <v>44105</v>
      </c>
      <c r="B2740" s="54">
        <v>44105</v>
      </c>
      <c r="C2740" s="54" t="s">
        <v>773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 x14ac:dyDescent="0.25">
      <c r="A2741" s="53">
        <v>44105</v>
      </c>
      <c r="B2741" s="54">
        <v>44105</v>
      </c>
      <c r="C2741" s="54" t="s">
        <v>814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 x14ac:dyDescent="0.25">
      <c r="A2742" s="53">
        <v>44105</v>
      </c>
      <c r="B2742" s="54">
        <v>44105</v>
      </c>
      <c r="C2742" s="54" t="s">
        <v>782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 x14ac:dyDescent="0.25">
      <c r="A2743" s="53">
        <v>44105</v>
      </c>
      <c r="B2743" s="54">
        <v>44105</v>
      </c>
      <c r="C2743" s="54" t="s">
        <v>778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 x14ac:dyDescent="0.25">
      <c r="A2744" s="53">
        <v>44105</v>
      </c>
      <c r="B2744" s="54">
        <v>44105</v>
      </c>
      <c r="C2744" s="54" t="s">
        <v>820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 x14ac:dyDescent="0.25">
      <c r="A2745" s="53">
        <v>44105</v>
      </c>
      <c r="B2745" s="54">
        <v>44105</v>
      </c>
      <c r="C2745" s="54" t="s">
        <v>812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 x14ac:dyDescent="0.25">
      <c r="A2746" s="53">
        <v>44105</v>
      </c>
      <c r="B2746" s="54">
        <v>44105</v>
      </c>
      <c r="C2746" s="54" t="s">
        <v>779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 x14ac:dyDescent="0.25">
      <c r="A2747" s="53">
        <v>44105</v>
      </c>
      <c r="B2747" s="54">
        <v>44105</v>
      </c>
      <c r="C2747" s="54" t="s">
        <v>795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 x14ac:dyDescent="0.25">
      <c r="A2748" s="53">
        <v>44105</v>
      </c>
      <c r="B2748" s="54">
        <v>44105</v>
      </c>
      <c r="C2748" s="54" t="s">
        <v>781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 x14ac:dyDescent="0.25">
      <c r="A2749" s="53">
        <v>44105</v>
      </c>
      <c r="B2749" s="54">
        <v>44105</v>
      </c>
      <c r="C2749" s="54" t="s">
        <v>799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 x14ac:dyDescent="0.25">
      <c r="A2750" s="53">
        <v>44105</v>
      </c>
      <c r="B2750" s="54">
        <v>44105</v>
      </c>
      <c r="C2750" s="54" t="s">
        <v>791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 x14ac:dyDescent="0.25">
      <c r="A2751" s="53">
        <v>44105</v>
      </c>
      <c r="B2751" s="54">
        <v>44105</v>
      </c>
      <c r="C2751" s="54" t="s">
        <v>783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 x14ac:dyDescent="0.25">
      <c r="A2752" s="53">
        <v>44105</v>
      </c>
      <c r="B2752" s="54">
        <v>44105</v>
      </c>
      <c r="C2752" s="54" t="s">
        <v>807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 x14ac:dyDescent="0.25">
      <c r="A2753" s="62">
        <v>44106</v>
      </c>
      <c r="B2753" s="63">
        <v>44106</v>
      </c>
      <c r="C2753" s="63" t="s">
        <v>948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 x14ac:dyDescent="0.25">
      <c r="A2754" s="62">
        <v>44106</v>
      </c>
      <c r="B2754" s="63">
        <v>44106</v>
      </c>
      <c r="C2754" s="63" t="s">
        <v>814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 x14ac:dyDescent="0.25">
      <c r="A2755" s="62">
        <v>44106</v>
      </c>
      <c r="B2755" s="63">
        <v>44106</v>
      </c>
      <c r="C2755" s="63" t="s">
        <v>906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 x14ac:dyDescent="0.25">
      <c r="A2756" s="62">
        <v>44106</v>
      </c>
      <c r="B2756" s="63">
        <v>44106</v>
      </c>
      <c r="C2756" s="63" t="s">
        <v>782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 x14ac:dyDescent="0.25">
      <c r="A2757" s="62">
        <v>44106</v>
      </c>
      <c r="B2757" s="63">
        <v>44106</v>
      </c>
      <c r="C2757" s="63" t="s">
        <v>786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 x14ac:dyDescent="0.25">
      <c r="A2758" s="62">
        <v>44106</v>
      </c>
      <c r="B2758" s="63">
        <v>44106</v>
      </c>
      <c r="C2758" s="63" t="s">
        <v>783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 x14ac:dyDescent="0.25">
      <c r="A2759" s="62">
        <v>44106</v>
      </c>
      <c r="B2759" s="63">
        <v>44106</v>
      </c>
      <c r="C2759" s="63" t="s">
        <v>790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 x14ac:dyDescent="0.25">
      <c r="A2760" s="62">
        <v>44106</v>
      </c>
      <c r="B2760" s="63">
        <v>44106</v>
      </c>
      <c r="C2760" s="63" t="s">
        <v>773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 x14ac:dyDescent="0.25">
      <c r="A2761" s="62">
        <v>44106</v>
      </c>
      <c r="B2761" s="63">
        <v>44106</v>
      </c>
      <c r="C2761" s="63" t="s">
        <v>789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 x14ac:dyDescent="0.25">
      <c r="A2762" s="62">
        <v>44106</v>
      </c>
      <c r="B2762" s="63">
        <v>44106</v>
      </c>
      <c r="C2762" s="63" t="s">
        <v>902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 x14ac:dyDescent="0.25">
      <c r="A2763" s="62">
        <v>44106</v>
      </c>
      <c r="B2763" s="63">
        <v>44106</v>
      </c>
      <c r="C2763" s="63" t="s">
        <v>799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 x14ac:dyDescent="0.25">
      <c r="A2764" s="62">
        <v>44106</v>
      </c>
      <c r="B2764" s="63">
        <v>44106</v>
      </c>
      <c r="C2764" s="63" t="s">
        <v>907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 x14ac:dyDescent="0.25">
      <c r="A2765" s="62">
        <v>44106</v>
      </c>
      <c r="B2765" s="63">
        <v>44106</v>
      </c>
      <c r="C2765" s="63" t="s">
        <v>946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 x14ac:dyDescent="0.25">
      <c r="A2766" s="62">
        <v>44106</v>
      </c>
      <c r="B2766" s="63">
        <v>44106</v>
      </c>
      <c r="C2766" s="63" t="s">
        <v>949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 x14ac:dyDescent="0.25">
      <c r="A2767" s="62">
        <v>44106</v>
      </c>
      <c r="B2767" s="63">
        <v>44106</v>
      </c>
      <c r="C2767" s="63" t="s">
        <v>778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 x14ac:dyDescent="0.25">
      <c r="A2768" s="86">
        <v>44107</v>
      </c>
      <c r="B2768" s="87">
        <v>44107</v>
      </c>
      <c r="C2768" s="87" t="s">
        <v>775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 x14ac:dyDescent="0.25">
      <c r="A2769" s="86">
        <v>44107</v>
      </c>
      <c r="B2769" s="87">
        <v>44107</v>
      </c>
      <c r="C2769" s="87" t="s">
        <v>773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 x14ac:dyDescent="0.25">
      <c r="A2770" s="86">
        <v>44107</v>
      </c>
      <c r="B2770" s="87">
        <v>44107</v>
      </c>
      <c r="C2770" s="87" t="s">
        <v>808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 x14ac:dyDescent="0.25">
      <c r="A2771" s="86">
        <v>44107</v>
      </c>
      <c r="B2771" s="87">
        <v>44107</v>
      </c>
      <c r="C2771" s="87" t="s">
        <v>786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 x14ac:dyDescent="0.25">
      <c r="A2772" s="86">
        <v>44107</v>
      </c>
      <c r="B2772" s="87">
        <v>44107</v>
      </c>
      <c r="C2772" s="87" t="s">
        <v>871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 x14ac:dyDescent="0.25">
      <c r="A2773" s="86">
        <v>44107</v>
      </c>
      <c r="B2773" s="87">
        <v>44107</v>
      </c>
      <c r="C2773" s="87" t="s">
        <v>781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 x14ac:dyDescent="0.25">
      <c r="A2774" s="86">
        <v>44107</v>
      </c>
      <c r="B2774" s="87">
        <v>44107</v>
      </c>
      <c r="C2774" s="87" t="s">
        <v>790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 x14ac:dyDescent="0.25">
      <c r="A2775" s="86">
        <v>44107</v>
      </c>
      <c r="B2775" s="87">
        <v>44107</v>
      </c>
      <c r="C2775" s="87" t="s">
        <v>792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 x14ac:dyDescent="0.25">
      <c r="A2776" s="86">
        <v>44107</v>
      </c>
      <c r="B2776" s="87">
        <v>44107</v>
      </c>
      <c r="C2776" s="87" t="s">
        <v>829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 x14ac:dyDescent="0.25">
      <c r="A2777" s="86">
        <v>44107</v>
      </c>
      <c r="B2777" s="87">
        <v>44107</v>
      </c>
      <c r="C2777" s="87" t="s">
        <v>783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 x14ac:dyDescent="0.25">
      <c r="A2778" s="86">
        <v>44107</v>
      </c>
      <c r="B2778" s="87">
        <v>44107</v>
      </c>
      <c r="C2778" s="87" t="s">
        <v>789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 x14ac:dyDescent="0.25">
      <c r="A2779" s="86">
        <v>44107</v>
      </c>
      <c r="B2779" s="87">
        <v>44107</v>
      </c>
      <c r="C2779" s="87" t="s">
        <v>774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 x14ac:dyDescent="0.25">
      <c r="A2780" s="86">
        <v>44107</v>
      </c>
      <c r="B2780" s="87">
        <v>44107</v>
      </c>
      <c r="C2780" s="87" t="s">
        <v>791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 x14ac:dyDescent="0.25">
      <c r="A2781" s="86">
        <v>44107</v>
      </c>
      <c r="B2781" s="87">
        <v>44107</v>
      </c>
      <c r="C2781" s="87" t="s">
        <v>926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 x14ac:dyDescent="0.25">
      <c r="A2782" s="86">
        <v>44107</v>
      </c>
      <c r="B2782" s="87">
        <v>44107</v>
      </c>
      <c r="C2782" s="87" t="s">
        <v>782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 x14ac:dyDescent="0.25">
      <c r="A2783" s="86">
        <v>44107</v>
      </c>
      <c r="B2783" s="87">
        <v>44107</v>
      </c>
      <c r="C2783" s="87" t="s">
        <v>778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 x14ac:dyDescent="0.25">
      <c r="A2784" s="86">
        <v>44107</v>
      </c>
      <c r="B2784" s="87">
        <v>44107</v>
      </c>
      <c r="C2784" s="87" t="s">
        <v>785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 x14ac:dyDescent="0.25">
      <c r="A2785" s="86">
        <v>44107</v>
      </c>
      <c r="B2785" s="87">
        <v>44107</v>
      </c>
      <c r="C2785" s="87" t="s">
        <v>950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 x14ac:dyDescent="0.25">
      <c r="A2786" s="86">
        <v>44107</v>
      </c>
      <c r="B2786" s="87">
        <v>44107</v>
      </c>
      <c r="C2786" s="87" t="s">
        <v>809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 x14ac:dyDescent="0.25">
      <c r="A2787" s="86">
        <v>44107</v>
      </c>
      <c r="B2787" s="87">
        <v>44107</v>
      </c>
      <c r="C2787" s="87" t="s">
        <v>925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 x14ac:dyDescent="0.25">
      <c r="A2788" s="65">
        <v>44108</v>
      </c>
      <c r="B2788" s="66">
        <v>44108</v>
      </c>
      <c r="C2788" s="66" t="s">
        <v>799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 x14ac:dyDescent="0.25">
      <c r="A2789" s="65">
        <v>44108</v>
      </c>
      <c r="B2789" s="66">
        <v>44108</v>
      </c>
      <c r="C2789" s="66" t="s">
        <v>789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 x14ac:dyDescent="0.25">
      <c r="A2790" s="65">
        <v>44108</v>
      </c>
      <c r="B2790" s="66">
        <v>44108</v>
      </c>
      <c r="C2790" s="66" t="s">
        <v>784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 x14ac:dyDescent="0.25">
      <c r="A2791" s="65">
        <v>44108</v>
      </c>
      <c r="B2791" s="66">
        <v>44108</v>
      </c>
      <c r="C2791" s="66" t="s">
        <v>791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 x14ac:dyDescent="0.25">
      <c r="A2792" s="65">
        <v>44108</v>
      </c>
      <c r="B2792" s="66">
        <v>44108</v>
      </c>
      <c r="C2792" s="66" t="s">
        <v>792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 x14ac:dyDescent="0.25">
      <c r="A2793" s="65">
        <v>44108</v>
      </c>
      <c r="B2793" s="66">
        <v>44108</v>
      </c>
      <c r="C2793" s="66" t="s">
        <v>829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 x14ac:dyDescent="0.25">
      <c r="A2794" s="65">
        <v>44108</v>
      </c>
      <c r="B2794" s="66">
        <v>44108</v>
      </c>
      <c r="C2794" s="66" t="s">
        <v>883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 x14ac:dyDescent="0.25">
      <c r="A2795" s="65">
        <v>44108</v>
      </c>
      <c r="B2795" s="66">
        <v>44108</v>
      </c>
      <c r="C2795" s="66" t="s">
        <v>804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 x14ac:dyDescent="0.25">
      <c r="A2796" s="65">
        <v>44108</v>
      </c>
      <c r="B2796" s="66">
        <v>44108</v>
      </c>
      <c r="C2796" s="66" t="s">
        <v>778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 x14ac:dyDescent="0.25">
      <c r="A2797" s="65">
        <v>44108</v>
      </c>
      <c r="B2797" s="66">
        <v>44108</v>
      </c>
      <c r="C2797" s="66" t="s">
        <v>790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 x14ac:dyDescent="0.25">
      <c r="A2798" s="65">
        <v>44108</v>
      </c>
      <c r="B2798" s="66">
        <v>44108</v>
      </c>
      <c r="C2798" s="66" t="s">
        <v>914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 x14ac:dyDescent="0.25">
      <c r="A2799" s="65">
        <v>44108</v>
      </c>
      <c r="B2799" s="66">
        <v>44108</v>
      </c>
      <c r="C2799" s="66" t="s">
        <v>782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 x14ac:dyDescent="0.25">
      <c r="A2800" s="65">
        <v>44108</v>
      </c>
      <c r="B2800" s="66">
        <v>44108</v>
      </c>
      <c r="C2800" s="66" t="s">
        <v>848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 x14ac:dyDescent="0.25">
      <c r="A2801" s="65">
        <v>44108</v>
      </c>
      <c r="B2801" s="66">
        <v>44108</v>
      </c>
      <c r="C2801" s="66" t="s">
        <v>913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 x14ac:dyDescent="0.25">
      <c r="A2802" s="65">
        <v>44108</v>
      </c>
      <c r="B2802" s="66">
        <v>44108</v>
      </c>
      <c r="C2802" s="66" t="s">
        <v>911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 x14ac:dyDescent="0.25">
      <c r="A2803" s="65">
        <v>44108</v>
      </c>
      <c r="B2803" s="66">
        <v>44108</v>
      </c>
      <c r="C2803" s="66" t="s">
        <v>774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 x14ac:dyDescent="0.25">
      <c r="A2804" s="53">
        <v>44109</v>
      </c>
      <c r="B2804" s="54">
        <v>44109</v>
      </c>
      <c r="C2804" s="54" t="s">
        <v>906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 x14ac:dyDescent="0.25">
      <c r="A2805" s="53">
        <v>44109</v>
      </c>
      <c r="B2805" s="54">
        <v>44109</v>
      </c>
      <c r="C2805" s="54" t="s">
        <v>937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 x14ac:dyDescent="0.25">
      <c r="A2806" s="53">
        <v>44109</v>
      </c>
      <c r="B2806" s="54">
        <v>44109</v>
      </c>
      <c r="C2806" s="54" t="s">
        <v>919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 x14ac:dyDescent="0.25">
      <c r="A2807" s="53">
        <v>44109</v>
      </c>
      <c r="B2807" s="54">
        <v>44109</v>
      </c>
      <c r="C2807" s="54" t="s">
        <v>786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 x14ac:dyDescent="0.25">
      <c r="A2808" s="53">
        <v>44109</v>
      </c>
      <c r="B2808" s="54">
        <v>44109</v>
      </c>
      <c r="C2808" s="54" t="s">
        <v>951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 x14ac:dyDescent="0.25">
      <c r="A2809" s="53">
        <v>44109</v>
      </c>
      <c r="B2809" s="54">
        <v>44109</v>
      </c>
      <c r="C2809" s="54" t="s">
        <v>913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 x14ac:dyDescent="0.25">
      <c r="A2810" s="53">
        <v>44109</v>
      </c>
      <c r="B2810" s="54">
        <v>44109</v>
      </c>
      <c r="C2810" s="54" t="s">
        <v>789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 x14ac:dyDescent="0.25">
      <c r="A2811" s="53">
        <v>44109</v>
      </c>
      <c r="B2811" s="54">
        <v>44109</v>
      </c>
      <c r="C2811" s="54" t="s">
        <v>828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 x14ac:dyDescent="0.25">
      <c r="A2812" s="53">
        <v>44109</v>
      </c>
      <c r="B2812" s="54">
        <v>44109</v>
      </c>
      <c r="C2812" s="54" t="s">
        <v>791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 x14ac:dyDescent="0.25">
      <c r="A2813" s="53">
        <v>44109</v>
      </c>
      <c r="B2813" s="54">
        <v>44109</v>
      </c>
      <c r="C2813" s="54" t="s">
        <v>952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 x14ac:dyDescent="0.25">
      <c r="A2814" s="53">
        <v>44109</v>
      </c>
      <c r="B2814" s="54">
        <v>44109</v>
      </c>
      <c r="C2814" s="54" t="s">
        <v>808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 x14ac:dyDescent="0.25">
      <c r="A2815" s="68">
        <v>44110</v>
      </c>
      <c r="B2815" s="69">
        <v>44110</v>
      </c>
      <c r="C2815" s="69" t="s">
        <v>944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 x14ac:dyDescent="0.25">
      <c r="A2816" s="68">
        <v>44110</v>
      </c>
      <c r="B2816" s="69">
        <v>44110</v>
      </c>
      <c r="C2816" s="69" t="s">
        <v>775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 x14ac:dyDescent="0.25">
      <c r="A2817" s="68">
        <v>44110</v>
      </c>
      <c r="B2817" s="69">
        <v>44110</v>
      </c>
      <c r="C2817" s="69" t="s">
        <v>778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 x14ac:dyDescent="0.25">
      <c r="A2818" s="68">
        <v>44110</v>
      </c>
      <c r="B2818" s="69">
        <v>44110</v>
      </c>
      <c r="C2818" s="69" t="s">
        <v>953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 x14ac:dyDescent="0.25">
      <c r="A2819" s="68">
        <v>44110</v>
      </c>
      <c r="B2819" s="69">
        <v>44110</v>
      </c>
      <c r="C2819" s="69" t="s">
        <v>954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 x14ac:dyDescent="0.25">
      <c r="A2820" s="68">
        <v>44110</v>
      </c>
      <c r="B2820" s="69">
        <v>44110</v>
      </c>
      <c r="C2820" s="69" t="s">
        <v>952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 x14ac:dyDescent="0.25">
      <c r="A2821" s="68">
        <v>44110</v>
      </c>
      <c r="B2821" s="69">
        <v>44110</v>
      </c>
      <c r="C2821" s="69" t="s">
        <v>808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 x14ac:dyDescent="0.25">
      <c r="A2822" s="68">
        <v>44110</v>
      </c>
      <c r="B2822" s="69">
        <v>44110</v>
      </c>
      <c r="C2822" s="69" t="s">
        <v>814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 x14ac:dyDescent="0.25">
      <c r="A2823" s="68">
        <v>44110</v>
      </c>
      <c r="B2823" s="69">
        <v>44110</v>
      </c>
      <c r="C2823" s="69" t="s">
        <v>790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 x14ac:dyDescent="0.25">
      <c r="A2824" s="68">
        <v>44110</v>
      </c>
      <c r="B2824" s="69">
        <v>44110</v>
      </c>
      <c r="C2824" s="69" t="s">
        <v>789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 x14ac:dyDescent="0.25">
      <c r="A2825" s="68">
        <v>44110</v>
      </c>
      <c r="B2825" s="69">
        <v>44110</v>
      </c>
      <c r="C2825" s="69" t="s">
        <v>791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 x14ac:dyDescent="0.25">
      <c r="A2826" s="68">
        <v>44110</v>
      </c>
      <c r="B2826" s="69">
        <v>44110</v>
      </c>
      <c r="C2826" s="69" t="s">
        <v>777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 x14ac:dyDescent="0.25">
      <c r="A2827" s="68">
        <v>44110</v>
      </c>
      <c r="B2827" s="69">
        <v>44110</v>
      </c>
      <c r="C2827" s="69" t="s">
        <v>773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 x14ac:dyDescent="0.25">
      <c r="A2828" s="68">
        <v>44110</v>
      </c>
      <c r="B2828" s="69">
        <v>44110</v>
      </c>
      <c r="C2828" s="69" t="s">
        <v>950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 x14ac:dyDescent="0.25">
      <c r="A2829" s="68">
        <v>44110</v>
      </c>
      <c r="B2829" s="69">
        <v>44110</v>
      </c>
      <c r="C2829" s="69" t="s">
        <v>782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 x14ac:dyDescent="0.25">
      <c r="A2830" s="83">
        <v>44111</v>
      </c>
      <c r="B2830" s="84">
        <v>44111</v>
      </c>
      <c r="C2830" s="84" t="s">
        <v>786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 x14ac:dyDescent="0.25">
      <c r="A2831" s="83">
        <v>44111</v>
      </c>
      <c r="B2831" s="84">
        <v>44111</v>
      </c>
      <c r="C2831" s="84" t="s">
        <v>783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 x14ac:dyDescent="0.25">
      <c r="A2832" s="83">
        <v>44111</v>
      </c>
      <c r="B2832" s="84">
        <v>44111</v>
      </c>
      <c r="C2832" s="84" t="s">
        <v>814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 x14ac:dyDescent="0.25">
      <c r="A2833" s="83">
        <v>44111</v>
      </c>
      <c r="B2833" s="84">
        <v>44111</v>
      </c>
      <c r="C2833" s="84" t="s">
        <v>955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 x14ac:dyDescent="0.25">
      <c r="A2834" s="83">
        <v>44111</v>
      </c>
      <c r="B2834" s="84">
        <v>44111</v>
      </c>
      <c r="C2834" s="84" t="s">
        <v>775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 x14ac:dyDescent="0.25">
      <c r="A2835" s="83">
        <v>44111</v>
      </c>
      <c r="B2835" s="84">
        <v>44111</v>
      </c>
      <c r="C2835" s="84" t="s">
        <v>778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 x14ac:dyDescent="0.25">
      <c r="A2836" s="83">
        <v>44111</v>
      </c>
      <c r="B2836" s="84">
        <v>44111</v>
      </c>
      <c r="C2836" s="84" t="s">
        <v>773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 x14ac:dyDescent="0.25">
      <c r="A2837" s="83">
        <v>44111</v>
      </c>
      <c r="B2837" s="84">
        <v>44111</v>
      </c>
      <c r="C2837" s="84" t="s">
        <v>808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 x14ac:dyDescent="0.25">
      <c r="A2838" s="83">
        <v>44111</v>
      </c>
      <c r="B2838" s="84">
        <v>44111</v>
      </c>
      <c r="C2838" s="84" t="s">
        <v>796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 x14ac:dyDescent="0.25">
      <c r="A2839" s="83">
        <v>44111</v>
      </c>
      <c r="B2839" s="84">
        <v>44111</v>
      </c>
      <c r="C2839" s="84" t="s">
        <v>789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 x14ac:dyDescent="0.25">
      <c r="A2840" s="83">
        <v>44111</v>
      </c>
      <c r="B2840" s="84">
        <v>44111</v>
      </c>
      <c r="C2840" s="84" t="s">
        <v>780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 x14ac:dyDescent="0.25">
      <c r="A2841" s="83">
        <v>44111</v>
      </c>
      <c r="B2841" s="84">
        <v>44111</v>
      </c>
      <c r="C2841" s="84" t="s">
        <v>907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 x14ac:dyDescent="0.25">
      <c r="A2842" s="83">
        <v>44111</v>
      </c>
      <c r="B2842" s="84">
        <v>44111</v>
      </c>
      <c r="C2842" s="84" t="s">
        <v>774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 x14ac:dyDescent="0.25">
      <c r="A2843" s="83">
        <v>44111</v>
      </c>
      <c r="B2843" s="84">
        <v>44111</v>
      </c>
      <c r="C2843" s="84" t="s">
        <v>791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 x14ac:dyDescent="0.25">
      <c r="A2844" s="83">
        <v>44111</v>
      </c>
      <c r="B2844" s="84">
        <v>44111</v>
      </c>
      <c r="C2844" s="84" t="s">
        <v>919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 x14ac:dyDescent="0.25">
      <c r="A2845" s="83">
        <v>44111</v>
      </c>
      <c r="B2845" s="84">
        <v>44111</v>
      </c>
      <c r="C2845" s="84" t="s">
        <v>829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 x14ac:dyDescent="0.25">
      <c r="A2846" s="83">
        <v>44111</v>
      </c>
      <c r="B2846" s="84">
        <v>44111</v>
      </c>
      <c r="C2846" s="84" t="s">
        <v>784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 x14ac:dyDescent="0.25">
      <c r="A2847" s="83">
        <v>44111</v>
      </c>
      <c r="B2847" s="84">
        <v>44111</v>
      </c>
      <c r="C2847" s="84" t="s">
        <v>812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 x14ac:dyDescent="0.25">
      <c r="A2848" s="74">
        <v>44112</v>
      </c>
      <c r="B2848" s="75">
        <v>44112</v>
      </c>
      <c r="C2848" s="75" t="s">
        <v>919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 x14ac:dyDescent="0.25">
      <c r="A2849" s="74">
        <v>44112</v>
      </c>
      <c r="B2849" s="75">
        <v>44112</v>
      </c>
      <c r="C2849" s="75" t="s">
        <v>829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 x14ac:dyDescent="0.25">
      <c r="A2850" s="74">
        <v>44112</v>
      </c>
      <c r="B2850" s="75">
        <v>44112</v>
      </c>
      <c r="C2850" s="75" t="s">
        <v>947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 x14ac:dyDescent="0.25">
      <c r="A2851" s="74">
        <v>44112</v>
      </c>
      <c r="B2851" s="75">
        <v>44112</v>
      </c>
      <c r="C2851" s="75" t="s">
        <v>773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 x14ac:dyDescent="0.25">
      <c r="A2852" s="74">
        <v>44112</v>
      </c>
      <c r="B2852" s="75">
        <v>44112</v>
      </c>
      <c r="C2852" s="75" t="s">
        <v>791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 x14ac:dyDescent="0.25">
      <c r="A2853" s="74">
        <v>44112</v>
      </c>
      <c r="B2853" s="75">
        <v>44112</v>
      </c>
      <c r="C2853" s="75" t="s">
        <v>956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 x14ac:dyDescent="0.25">
      <c r="A2854" s="74">
        <v>44112</v>
      </c>
      <c r="B2854" s="75">
        <v>44112</v>
      </c>
      <c r="C2854" s="75" t="s">
        <v>792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 x14ac:dyDescent="0.25">
      <c r="A2855" s="74">
        <v>44112</v>
      </c>
      <c r="B2855" s="75">
        <v>44112</v>
      </c>
      <c r="C2855" s="75" t="s">
        <v>821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 x14ac:dyDescent="0.25">
      <c r="A2856" s="74">
        <v>44112</v>
      </c>
      <c r="B2856" s="75">
        <v>44112</v>
      </c>
      <c r="C2856" s="75" t="s">
        <v>808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 x14ac:dyDescent="0.25">
      <c r="A2857" s="74">
        <v>44112</v>
      </c>
      <c r="B2857" s="75">
        <v>44112</v>
      </c>
      <c r="C2857" s="75" t="s">
        <v>814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 x14ac:dyDescent="0.25">
      <c r="A2858" s="74">
        <v>44112</v>
      </c>
      <c r="B2858" s="75">
        <v>44112</v>
      </c>
      <c r="C2858" s="75" t="s">
        <v>790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 x14ac:dyDescent="0.25">
      <c r="A2859" s="74">
        <v>44112</v>
      </c>
      <c r="B2859" s="75">
        <v>44112</v>
      </c>
      <c r="C2859" s="75" t="s">
        <v>774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 x14ac:dyDescent="0.25">
      <c r="A2860" s="74">
        <v>44112</v>
      </c>
      <c r="B2860" s="75">
        <v>44112</v>
      </c>
      <c r="C2860" s="75" t="s">
        <v>765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 x14ac:dyDescent="0.25">
      <c r="A2861" s="74">
        <v>44112</v>
      </c>
      <c r="B2861" s="75">
        <v>44112</v>
      </c>
      <c r="C2861" s="75" t="s">
        <v>777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 x14ac:dyDescent="0.25">
      <c r="A2862" s="74">
        <v>44112</v>
      </c>
      <c r="B2862" s="75">
        <v>44112</v>
      </c>
      <c r="C2862" s="75" t="s">
        <v>957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 x14ac:dyDescent="0.25">
      <c r="A2863" s="74">
        <v>44112</v>
      </c>
      <c r="B2863" s="75">
        <v>44112</v>
      </c>
      <c r="C2863" s="75" t="s">
        <v>880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 x14ac:dyDescent="0.25">
      <c r="A2864" s="74">
        <v>44112</v>
      </c>
      <c r="B2864" s="75">
        <v>44112</v>
      </c>
      <c r="C2864" s="75" t="s">
        <v>789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 x14ac:dyDescent="0.25">
      <c r="A2865" s="74">
        <v>44112</v>
      </c>
      <c r="B2865" s="75">
        <v>44112</v>
      </c>
      <c r="C2865" s="75" t="s">
        <v>799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 x14ac:dyDescent="0.25">
      <c r="A2866" s="74">
        <v>44112</v>
      </c>
      <c r="B2866" s="75">
        <v>44112</v>
      </c>
      <c r="C2866" s="75" t="s">
        <v>906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 x14ac:dyDescent="0.25">
      <c r="A2867" s="65">
        <v>44113</v>
      </c>
      <c r="B2867" s="66">
        <v>44113</v>
      </c>
      <c r="C2867" s="66" t="s">
        <v>926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 x14ac:dyDescent="0.25">
      <c r="A2868" s="65">
        <v>44113</v>
      </c>
      <c r="B2868" s="66">
        <v>44113</v>
      </c>
      <c r="C2868" s="66" t="s">
        <v>778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 x14ac:dyDescent="0.25">
      <c r="A2869" s="65">
        <v>44113</v>
      </c>
      <c r="B2869" s="66">
        <v>44113</v>
      </c>
      <c r="C2869" s="66" t="s">
        <v>906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 x14ac:dyDescent="0.25">
      <c r="A2870" s="65">
        <v>44113</v>
      </c>
      <c r="B2870" s="66">
        <v>44113</v>
      </c>
      <c r="C2870" s="66" t="s">
        <v>829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 x14ac:dyDescent="0.25">
      <c r="A2871" s="65">
        <v>44113</v>
      </c>
      <c r="B2871" s="66">
        <v>44113</v>
      </c>
      <c r="C2871" s="66" t="s">
        <v>803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 x14ac:dyDescent="0.25">
      <c r="A2872" s="65">
        <v>44113</v>
      </c>
      <c r="B2872" s="66">
        <v>44113</v>
      </c>
      <c r="C2872" s="66" t="s">
        <v>786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 x14ac:dyDescent="0.25">
      <c r="A2873" s="65">
        <v>44113</v>
      </c>
      <c r="B2873" s="66">
        <v>44113</v>
      </c>
      <c r="C2873" s="66" t="s">
        <v>804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 x14ac:dyDescent="0.25">
      <c r="A2874" s="65">
        <v>44113</v>
      </c>
      <c r="B2874" s="66">
        <v>44113</v>
      </c>
      <c r="C2874" s="66" t="s">
        <v>775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 x14ac:dyDescent="0.25">
      <c r="A2875" s="65">
        <v>44113</v>
      </c>
      <c r="B2875" s="66">
        <v>44113</v>
      </c>
      <c r="C2875" s="66" t="s">
        <v>793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 x14ac:dyDescent="0.25">
      <c r="A2876" s="65">
        <v>44113</v>
      </c>
      <c r="B2876" s="66">
        <v>44113</v>
      </c>
      <c r="C2876" s="66" t="s">
        <v>777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 x14ac:dyDescent="0.25">
      <c r="A2877" s="65">
        <v>44113</v>
      </c>
      <c r="B2877" s="66">
        <v>44113</v>
      </c>
      <c r="C2877" s="66" t="s">
        <v>792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 x14ac:dyDescent="0.25">
      <c r="A2878" s="65">
        <v>44113</v>
      </c>
      <c r="B2878" s="66">
        <v>44113</v>
      </c>
      <c r="C2878" s="66" t="s">
        <v>817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 x14ac:dyDescent="0.25">
      <c r="A2879" s="65">
        <v>44113</v>
      </c>
      <c r="B2879" s="66">
        <v>44113</v>
      </c>
      <c r="C2879" s="66" t="s">
        <v>937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 x14ac:dyDescent="0.25">
      <c r="A2880" s="65">
        <v>44113</v>
      </c>
      <c r="B2880" s="66">
        <v>44113</v>
      </c>
      <c r="C2880" s="66" t="s">
        <v>789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 x14ac:dyDescent="0.25">
      <c r="A2881" s="59">
        <v>44114</v>
      </c>
      <c r="B2881" s="60">
        <v>44114</v>
      </c>
      <c r="C2881" s="60" t="s">
        <v>955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 x14ac:dyDescent="0.25">
      <c r="A2882" s="59">
        <v>44114</v>
      </c>
      <c r="B2882" s="60">
        <v>44114</v>
      </c>
      <c r="C2882" s="60" t="s">
        <v>784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 x14ac:dyDescent="0.25">
      <c r="A2883" s="59">
        <v>44114</v>
      </c>
      <c r="B2883" s="60">
        <v>44114</v>
      </c>
      <c r="C2883" s="60" t="s">
        <v>812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 x14ac:dyDescent="0.25">
      <c r="A2884" s="59">
        <v>44114</v>
      </c>
      <c r="B2884" s="60">
        <v>44114</v>
      </c>
      <c r="C2884" s="60" t="s">
        <v>958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 x14ac:dyDescent="0.25">
      <c r="A2885" s="59">
        <v>44114</v>
      </c>
      <c r="B2885" s="60">
        <v>44114</v>
      </c>
      <c r="C2885" s="60" t="s">
        <v>906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 x14ac:dyDescent="0.25">
      <c r="A2886" s="59">
        <v>44114</v>
      </c>
      <c r="B2886" s="60">
        <v>44114</v>
      </c>
      <c r="C2886" s="60" t="s">
        <v>773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 x14ac:dyDescent="0.25">
      <c r="A2887" s="59">
        <v>44114</v>
      </c>
      <c r="B2887" s="60">
        <v>44114</v>
      </c>
      <c r="C2887" s="60" t="s">
        <v>777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 x14ac:dyDescent="0.25">
      <c r="A2888" s="59">
        <v>44114</v>
      </c>
      <c r="B2888" s="60">
        <v>44114</v>
      </c>
      <c r="C2888" s="60" t="s">
        <v>778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 x14ac:dyDescent="0.25">
      <c r="A2889" s="59">
        <v>44114</v>
      </c>
      <c r="B2889" s="60">
        <v>44114</v>
      </c>
      <c r="C2889" s="60" t="s">
        <v>792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 x14ac:dyDescent="0.25">
      <c r="A2890" s="59">
        <v>44114</v>
      </c>
      <c r="B2890" s="60">
        <v>44114</v>
      </c>
      <c r="C2890" s="60" t="s">
        <v>959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 x14ac:dyDescent="0.25">
      <c r="A2891" s="59">
        <v>44114</v>
      </c>
      <c r="B2891" s="60">
        <v>44114</v>
      </c>
      <c r="C2891" s="60" t="s">
        <v>952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 x14ac:dyDescent="0.25">
      <c r="A2892" s="59">
        <v>44114</v>
      </c>
      <c r="B2892" s="60">
        <v>44114</v>
      </c>
      <c r="C2892" s="60" t="s">
        <v>829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 x14ac:dyDescent="0.25">
      <c r="A2893" s="59">
        <v>44114</v>
      </c>
      <c r="B2893" s="60">
        <v>44114</v>
      </c>
      <c r="C2893" s="60" t="s">
        <v>818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 x14ac:dyDescent="0.25">
      <c r="A2894" s="59">
        <v>44114</v>
      </c>
      <c r="B2894" s="60">
        <v>44114</v>
      </c>
      <c r="C2894" s="60" t="s">
        <v>794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 x14ac:dyDescent="0.25">
      <c r="A2895" s="59">
        <v>44114</v>
      </c>
      <c r="B2895" s="60">
        <v>44114</v>
      </c>
      <c r="C2895" s="60" t="s">
        <v>814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 x14ac:dyDescent="0.25">
      <c r="A2896" s="59">
        <v>44114</v>
      </c>
      <c r="B2896" s="60">
        <v>44114</v>
      </c>
      <c r="C2896" s="60" t="s">
        <v>882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 x14ac:dyDescent="0.25">
      <c r="A2897" s="59">
        <v>44114</v>
      </c>
      <c r="B2897" s="60">
        <v>44114</v>
      </c>
      <c r="C2897" s="60" t="s">
        <v>899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 x14ac:dyDescent="0.25">
      <c r="A2898" s="59">
        <v>44114</v>
      </c>
      <c r="B2898" s="60">
        <v>44114</v>
      </c>
      <c r="C2898" s="60" t="s">
        <v>937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 x14ac:dyDescent="0.25">
      <c r="A2899" s="59">
        <v>44114</v>
      </c>
      <c r="B2899" s="60">
        <v>44114</v>
      </c>
      <c r="C2899" s="60" t="s">
        <v>942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 x14ac:dyDescent="0.25">
      <c r="A2900" s="59">
        <v>44114</v>
      </c>
      <c r="B2900" s="60">
        <v>44114</v>
      </c>
      <c r="C2900" s="60" t="s">
        <v>774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 x14ac:dyDescent="0.25">
      <c r="A2901" s="53">
        <v>44115</v>
      </c>
      <c r="B2901" s="54">
        <v>44115</v>
      </c>
      <c r="C2901" s="54" t="s">
        <v>906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 x14ac:dyDescent="0.25">
      <c r="A2902" s="53">
        <v>44115</v>
      </c>
      <c r="B2902" s="54">
        <v>44115</v>
      </c>
      <c r="C2902" s="54" t="s">
        <v>808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 x14ac:dyDescent="0.25">
      <c r="A2903" s="53">
        <v>44115</v>
      </c>
      <c r="B2903" s="54">
        <v>44115</v>
      </c>
      <c r="C2903" s="54" t="s">
        <v>821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 x14ac:dyDescent="0.25">
      <c r="A2904" s="53">
        <v>44115</v>
      </c>
      <c r="B2904" s="54">
        <v>44115</v>
      </c>
      <c r="C2904" s="54" t="s">
        <v>944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 x14ac:dyDescent="0.25">
      <c r="A2905" s="53">
        <v>44115</v>
      </c>
      <c r="B2905" s="54">
        <v>44115</v>
      </c>
      <c r="C2905" s="54" t="s">
        <v>775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 x14ac:dyDescent="0.25">
      <c r="A2906" s="53">
        <v>44115</v>
      </c>
      <c r="B2906" s="54">
        <v>44115</v>
      </c>
      <c r="C2906" s="54" t="s">
        <v>793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 x14ac:dyDescent="0.25">
      <c r="A2907" s="53">
        <v>44115</v>
      </c>
      <c r="B2907" s="54">
        <v>44115</v>
      </c>
      <c r="C2907" s="54" t="s">
        <v>773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 x14ac:dyDescent="0.25">
      <c r="A2908" s="53">
        <v>44115</v>
      </c>
      <c r="B2908" s="54">
        <v>44115</v>
      </c>
      <c r="C2908" s="54" t="s">
        <v>777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 x14ac:dyDescent="0.25">
      <c r="A2909" s="53">
        <v>44115</v>
      </c>
      <c r="B2909" s="54">
        <v>44115</v>
      </c>
      <c r="C2909" s="54" t="s">
        <v>800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 x14ac:dyDescent="0.25">
      <c r="A2910" s="53">
        <v>44115</v>
      </c>
      <c r="B2910" s="54">
        <v>44115</v>
      </c>
      <c r="C2910" s="54" t="s">
        <v>783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 x14ac:dyDescent="0.25">
      <c r="A2911" s="53">
        <v>44115</v>
      </c>
      <c r="B2911" s="54">
        <v>44115</v>
      </c>
      <c r="C2911" s="54" t="s">
        <v>893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 x14ac:dyDescent="0.25">
      <c r="A2912" s="53">
        <v>44115</v>
      </c>
      <c r="B2912" s="54">
        <v>44115</v>
      </c>
      <c r="C2912" s="54" t="s">
        <v>792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 x14ac:dyDescent="0.25">
      <c r="A2913" s="53">
        <v>44115</v>
      </c>
      <c r="B2913" s="54">
        <v>44115</v>
      </c>
      <c r="C2913" s="54" t="s">
        <v>778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 x14ac:dyDescent="0.25">
      <c r="A2914" s="53">
        <v>44115</v>
      </c>
      <c r="B2914" s="54">
        <v>44115</v>
      </c>
      <c r="C2914" s="54" t="s">
        <v>804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 x14ac:dyDescent="0.25">
      <c r="A2915" s="83">
        <v>44116</v>
      </c>
      <c r="B2915" s="84">
        <v>44116</v>
      </c>
      <c r="C2915" s="84" t="s">
        <v>777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 x14ac:dyDescent="0.25">
      <c r="A2916" s="83">
        <v>44116</v>
      </c>
      <c r="B2916" s="84">
        <v>44116</v>
      </c>
      <c r="C2916" s="84" t="s">
        <v>775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 x14ac:dyDescent="0.25">
      <c r="A2917" s="83">
        <v>44116</v>
      </c>
      <c r="B2917" s="84">
        <v>44116</v>
      </c>
      <c r="C2917" s="84" t="s">
        <v>785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 x14ac:dyDescent="0.25">
      <c r="A2918" s="83">
        <v>44116</v>
      </c>
      <c r="B2918" s="84">
        <v>44116</v>
      </c>
      <c r="C2918" s="84" t="s">
        <v>774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 x14ac:dyDescent="0.25">
      <c r="A2919" s="83">
        <v>44116</v>
      </c>
      <c r="B2919" s="84">
        <v>44116</v>
      </c>
      <c r="C2919" s="84" t="s">
        <v>821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 x14ac:dyDescent="0.25">
      <c r="A2920" s="83">
        <v>44116</v>
      </c>
      <c r="B2920" s="84">
        <v>44116</v>
      </c>
      <c r="C2920" s="84" t="s">
        <v>829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 x14ac:dyDescent="0.25">
      <c r="A2921" s="83">
        <v>44116</v>
      </c>
      <c r="B2921" s="84">
        <v>44116</v>
      </c>
      <c r="C2921" s="84" t="s">
        <v>926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 x14ac:dyDescent="0.25">
      <c r="A2922" s="83">
        <v>44116</v>
      </c>
      <c r="B2922" s="84">
        <v>44116</v>
      </c>
      <c r="C2922" s="84" t="s">
        <v>921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 x14ac:dyDescent="0.25">
      <c r="A2923" s="89">
        <v>44117</v>
      </c>
      <c r="B2923" s="90">
        <v>44117</v>
      </c>
      <c r="C2923" s="90" t="s">
        <v>804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 x14ac:dyDescent="0.25">
      <c r="A2924" s="89">
        <v>44117</v>
      </c>
      <c r="B2924" s="90">
        <v>44117</v>
      </c>
      <c r="C2924" s="90" t="s">
        <v>777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 x14ac:dyDescent="0.25">
      <c r="A2925" s="89">
        <v>44117</v>
      </c>
      <c r="B2925" s="90">
        <v>44117</v>
      </c>
      <c r="C2925" s="90" t="s">
        <v>795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 x14ac:dyDescent="0.25">
      <c r="A2926" s="89">
        <v>44117</v>
      </c>
      <c r="B2926" s="90">
        <v>44117</v>
      </c>
      <c r="C2926" s="90" t="s">
        <v>781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 x14ac:dyDescent="0.25">
      <c r="A2927" s="89">
        <v>44117</v>
      </c>
      <c r="B2927" s="90">
        <v>44117</v>
      </c>
      <c r="C2927" s="90" t="s">
        <v>792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 x14ac:dyDescent="0.25">
      <c r="A2928" s="89">
        <v>44117</v>
      </c>
      <c r="B2928" s="90">
        <v>44117</v>
      </c>
      <c r="C2928" s="90" t="s">
        <v>786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 x14ac:dyDescent="0.25">
      <c r="A2929" s="89">
        <v>44117</v>
      </c>
      <c r="B2929" s="90">
        <v>44117</v>
      </c>
      <c r="C2929" s="90" t="s">
        <v>791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 x14ac:dyDescent="0.25">
      <c r="A2930" s="77">
        <v>44118</v>
      </c>
      <c r="B2930" s="78">
        <v>44118</v>
      </c>
      <c r="C2930" s="78" t="s">
        <v>926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 x14ac:dyDescent="0.25">
      <c r="A2931" s="77">
        <v>44118</v>
      </c>
      <c r="B2931" s="78">
        <v>44118</v>
      </c>
      <c r="C2931" s="78" t="s">
        <v>799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 x14ac:dyDescent="0.25">
      <c r="A2932" s="77">
        <v>44118</v>
      </c>
      <c r="B2932" s="78">
        <v>44118</v>
      </c>
      <c r="C2932" s="78" t="s">
        <v>957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 x14ac:dyDescent="0.25">
      <c r="A2933" s="77">
        <v>44118</v>
      </c>
      <c r="B2933" s="78">
        <v>44118</v>
      </c>
      <c r="C2933" s="78" t="s">
        <v>946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 x14ac:dyDescent="0.25">
      <c r="A2934" s="77">
        <v>44118</v>
      </c>
      <c r="B2934" s="78">
        <v>44118</v>
      </c>
      <c r="C2934" s="78" t="s">
        <v>775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 x14ac:dyDescent="0.25">
      <c r="A2935" s="77">
        <v>44118</v>
      </c>
      <c r="B2935" s="78">
        <v>44118</v>
      </c>
      <c r="C2935" s="78" t="s">
        <v>960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 x14ac:dyDescent="0.25">
      <c r="A2936" s="77">
        <v>44118</v>
      </c>
      <c r="B2936" s="78">
        <v>44118</v>
      </c>
      <c r="C2936" s="78" t="s">
        <v>791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 x14ac:dyDescent="0.25">
      <c r="A2937" s="77">
        <v>44118</v>
      </c>
      <c r="B2937" s="78">
        <v>44118</v>
      </c>
      <c r="C2937" s="78" t="s">
        <v>880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 x14ac:dyDescent="0.25">
      <c r="A2938" s="77">
        <v>44118</v>
      </c>
      <c r="B2938" s="78">
        <v>44118</v>
      </c>
      <c r="C2938" s="78" t="s">
        <v>787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 x14ac:dyDescent="0.25">
      <c r="A2939" s="77">
        <v>44118</v>
      </c>
      <c r="B2939" s="78">
        <v>44118</v>
      </c>
      <c r="C2939" s="78" t="s">
        <v>781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 x14ac:dyDescent="0.25">
      <c r="A2940" s="77">
        <v>44118</v>
      </c>
      <c r="B2940" s="78">
        <v>44118</v>
      </c>
      <c r="C2940" s="78" t="s">
        <v>783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 x14ac:dyDescent="0.25">
      <c r="A2941" s="77">
        <v>44118</v>
      </c>
      <c r="B2941" s="78">
        <v>44118</v>
      </c>
      <c r="C2941" s="78" t="s">
        <v>804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 x14ac:dyDescent="0.25">
      <c r="A2942" s="77">
        <v>44118</v>
      </c>
      <c r="B2942" s="78">
        <v>44118</v>
      </c>
      <c r="C2942" s="78" t="s">
        <v>843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 x14ac:dyDescent="0.25">
      <c r="A2943" s="77">
        <v>44118</v>
      </c>
      <c r="B2943" s="78">
        <v>44118</v>
      </c>
      <c r="C2943" s="78" t="s">
        <v>824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 x14ac:dyDescent="0.25">
      <c r="A2944" s="77">
        <v>44118</v>
      </c>
      <c r="B2944" s="78">
        <v>44118</v>
      </c>
      <c r="C2944" s="78" t="s">
        <v>782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 x14ac:dyDescent="0.25">
      <c r="A2945" s="77">
        <v>44118</v>
      </c>
      <c r="B2945" s="78">
        <v>44118</v>
      </c>
      <c r="C2945" s="78" t="s">
        <v>814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 x14ac:dyDescent="0.25">
      <c r="A2946" s="77">
        <v>44118</v>
      </c>
      <c r="B2946" s="78">
        <v>44118</v>
      </c>
      <c r="C2946" s="78" t="s">
        <v>789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 x14ac:dyDescent="0.25">
      <c r="A2947" s="77">
        <v>44118</v>
      </c>
      <c r="B2947" s="78">
        <v>44118</v>
      </c>
      <c r="C2947" s="78" t="s">
        <v>940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 x14ac:dyDescent="0.25">
      <c r="A2948" s="77">
        <v>44118</v>
      </c>
      <c r="B2948" s="78">
        <v>44118</v>
      </c>
      <c r="C2948" s="78" t="s">
        <v>778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 x14ac:dyDescent="0.25">
      <c r="A2949" s="77">
        <v>44118</v>
      </c>
      <c r="B2949" s="78">
        <v>44118</v>
      </c>
      <c r="C2949" s="78" t="s">
        <v>809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 x14ac:dyDescent="0.25">
      <c r="A2950" s="77">
        <v>44118</v>
      </c>
      <c r="B2950" s="78">
        <v>44118</v>
      </c>
      <c r="C2950" s="78" t="s">
        <v>790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 x14ac:dyDescent="0.25">
      <c r="A2951" s="50">
        <v>44119</v>
      </c>
      <c r="B2951" s="51">
        <v>44119</v>
      </c>
      <c r="C2951" s="51" t="s">
        <v>817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 x14ac:dyDescent="0.25">
      <c r="A2952" s="50">
        <v>44119</v>
      </c>
      <c r="B2952" s="51">
        <v>44119</v>
      </c>
      <c r="C2952" s="51" t="s">
        <v>777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 x14ac:dyDescent="0.25">
      <c r="A2953" s="50">
        <v>44119</v>
      </c>
      <c r="B2953" s="51">
        <v>44119</v>
      </c>
      <c r="C2953" s="51" t="s">
        <v>829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 x14ac:dyDescent="0.25">
      <c r="A2954" s="50">
        <v>44119</v>
      </c>
      <c r="B2954" s="51">
        <v>44119</v>
      </c>
      <c r="C2954" s="51" t="s">
        <v>919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 x14ac:dyDescent="0.25">
      <c r="A2955" s="50">
        <v>44119</v>
      </c>
      <c r="B2955" s="51">
        <v>44119</v>
      </c>
      <c r="C2955" s="51" t="s">
        <v>793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 x14ac:dyDescent="0.25">
      <c r="A2956" s="50">
        <v>44119</v>
      </c>
      <c r="B2956" s="51">
        <v>44119</v>
      </c>
      <c r="C2956" s="51" t="s">
        <v>961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 x14ac:dyDescent="0.25">
      <c r="A2957" s="50">
        <v>44119</v>
      </c>
      <c r="B2957" s="51">
        <v>44119</v>
      </c>
      <c r="C2957" s="51" t="s">
        <v>878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 x14ac:dyDescent="0.25">
      <c r="A2958" s="50">
        <v>44119</v>
      </c>
      <c r="B2958" s="51">
        <v>44119</v>
      </c>
      <c r="C2958" s="51" t="s">
        <v>778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 x14ac:dyDescent="0.25">
      <c r="A2959" s="50">
        <v>44119</v>
      </c>
      <c r="B2959" s="51">
        <v>44119</v>
      </c>
      <c r="C2959" s="51" t="s">
        <v>775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 x14ac:dyDescent="0.25">
      <c r="A2960" s="50">
        <v>44119</v>
      </c>
      <c r="B2960" s="51">
        <v>44119</v>
      </c>
      <c r="C2960" s="51" t="s">
        <v>824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 x14ac:dyDescent="0.25">
      <c r="A2961" s="50">
        <v>44119</v>
      </c>
      <c r="B2961" s="51">
        <v>44119</v>
      </c>
      <c r="C2961" s="51" t="s">
        <v>782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 x14ac:dyDescent="0.25">
      <c r="A2962" s="50">
        <v>44119</v>
      </c>
      <c r="B2962" s="51">
        <v>44119</v>
      </c>
      <c r="C2962" s="51" t="s">
        <v>818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 x14ac:dyDescent="0.25">
      <c r="A2963" s="50">
        <v>44119</v>
      </c>
      <c r="B2963" s="51">
        <v>44119</v>
      </c>
      <c r="C2963" s="51" t="s">
        <v>820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 x14ac:dyDescent="0.25">
      <c r="A2964" s="50">
        <v>44119</v>
      </c>
      <c r="B2964" s="51">
        <v>44119</v>
      </c>
      <c r="C2964" s="51" t="s">
        <v>802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 x14ac:dyDescent="0.25">
      <c r="A2965" s="50">
        <v>44119</v>
      </c>
      <c r="B2965" s="51">
        <v>44119</v>
      </c>
      <c r="C2965" s="51" t="s">
        <v>786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 x14ac:dyDescent="0.25">
      <c r="A2966" s="50">
        <v>44119</v>
      </c>
      <c r="B2966" s="51">
        <v>44119</v>
      </c>
      <c r="C2966" s="51" t="s">
        <v>779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 x14ac:dyDescent="0.25">
      <c r="A2967" s="50">
        <v>44119</v>
      </c>
      <c r="B2967" s="51">
        <v>44119</v>
      </c>
      <c r="C2967" s="51" t="s">
        <v>804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 x14ac:dyDescent="0.25">
      <c r="A2968" s="68">
        <v>44120</v>
      </c>
      <c r="B2968" s="69">
        <v>44120</v>
      </c>
      <c r="C2968" s="69" t="s">
        <v>829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 x14ac:dyDescent="0.25">
      <c r="A2969" s="68">
        <v>44120</v>
      </c>
      <c r="B2969" s="69">
        <v>44120</v>
      </c>
      <c r="C2969" s="69" t="s">
        <v>791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 x14ac:dyDescent="0.25">
      <c r="A2970" s="68">
        <v>44120</v>
      </c>
      <c r="B2970" s="69">
        <v>44120</v>
      </c>
      <c r="C2970" s="69" t="s">
        <v>819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 x14ac:dyDescent="0.25">
      <c r="A2971" s="68">
        <v>44120</v>
      </c>
      <c r="B2971" s="69">
        <v>44120</v>
      </c>
      <c r="C2971" s="69" t="s">
        <v>774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 x14ac:dyDescent="0.25">
      <c r="A2972" s="68">
        <v>44120</v>
      </c>
      <c r="B2972" s="69">
        <v>44120</v>
      </c>
      <c r="C2972" s="69" t="s">
        <v>793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 x14ac:dyDescent="0.25">
      <c r="A2973" s="68">
        <v>44120</v>
      </c>
      <c r="B2973" s="69">
        <v>44120</v>
      </c>
      <c r="C2973" s="69" t="s">
        <v>947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 x14ac:dyDescent="0.25">
      <c r="A2974" s="68">
        <v>44120</v>
      </c>
      <c r="B2974" s="69">
        <v>44120</v>
      </c>
      <c r="C2974" s="69" t="s">
        <v>957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 x14ac:dyDescent="0.25">
      <c r="A2975" s="68">
        <v>44120</v>
      </c>
      <c r="B2975" s="69">
        <v>44120</v>
      </c>
      <c r="C2975" s="69" t="s">
        <v>817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 x14ac:dyDescent="0.25">
      <c r="A2976" s="68">
        <v>44120</v>
      </c>
      <c r="B2976" s="69">
        <v>44120</v>
      </c>
      <c r="C2976" s="69" t="s">
        <v>785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 x14ac:dyDescent="0.25">
      <c r="A2977" s="68">
        <v>44120</v>
      </c>
      <c r="B2977" s="69">
        <v>44120</v>
      </c>
      <c r="C2977" s="69" t="s">
        <v>962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 x14ac:dyDescent="0.25">
      <c r="A2978" s="68">
        <v>44120</v>
      </c>
      <c r="B2978" s="69">
        <v>44120</v>
      </c>
      <c r="C2978" s="69" t="s">
        <v>794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 x14ac:dyDescent="0.25">
      <c r="A2979" s="68">
        <v>44120</v>
      </c>
      <c r="B2979" s="69">
        <v>44120</v>
      </c>
      <c r="C2979" s="69" t="s">
        <v>906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 x14ac:dyDescent="0.25">
      <c r="A2980" s="92">
        <v>44121</v>
      </c>
      <c r="B2980" s="93">
        <v>44121</v>
      </c>
      <c r="C2980" s="93" t="s">
        <v>778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 x14ac:dyDescent="0.25">
      <c r="A2981" s="92">
        <v>44121</v>
      </c>
      <c r="B2981" s="93">
        <v>44121</v>
      </c>
      <c r="C2981" s="93" t="s">
        <v>775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 x14ac:dyDescent="0.25">
      <c r="A2982" s="92">
        <v>44121</v>
      </c>
      <c r="B2982" s="93">
        <v>44121</v>
      </c>
      <c r="C2982" s="93" t="s">
        <v>786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 x14ac:dyDescent="0.25">
      <c r="A2983" s="92">
        <v>44121</v>
      </c>
      <c r="B2983" s="93">
        <v>44121</v>
      </c>
      <c r="C2983" s="93" t="s">
        <v>792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 x14ac:dyDescent="0.25">
      <c r="A2984" s="92">
        <v>44121</v>
      </c>
      <c r="B2984" s="93">
        <v>44121</v>
      </c>
      <c r="C2984" s="93" t="s">
        <v>777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 x14ac:dyDescent="0.25">
      <c r="A2985" s="92">
        <v>44121</v>
      </c>
      <c r="B2985" s="93">
        <v>44121</v>
      </c>
      <c r="C2985" s="93" t="s">
        <v>808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 x14ac:dyDescent="0.25">
      <c r="A2986" s="92">
        <v>44121</v>
      </c>
      <c r="B2986" s="93">
        <v>44121</v>
      </c>
      <c r="C2986" s="93" t="s">
        <v>814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 x14ac:dyDescent="0.25">
      <c r="A2987" s="92">
        <v>44121</v>
      </c>
      <c r="B2987" s="93">
        <v>44121</v>
      </c>
      <c r="C2987" s="93" t="s">
        <v>799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 x14ac:dyDescent="0.25">
      <c r="A2988" s="92">
        <v>44121</v>
      </c>
      <c r="B2988" s="93">
        <v>44121</v>
      </c>
      <c r="C2988" s="93" t="s">
        <v>782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 x14ac:dyDescent="0.25">
      <c r="A2989" s="92">
        <v>44121</v>
      </c>
      <c r="B2989" s="93">
        <v>44121</v>
      </c>
      <c r="C2989" s="93" t="s">
        <v>791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 x14ac:dyDescent="0.25">
      <c r="A2990" s="92">
        <v>44121</v>
      </c>
      <c r="B2990" s="93">
        <v>44121</v>
      </c>
      <c r="C2990" s="93" t="s">
        <v>809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 x14ac:dyDescent="0.25">
      <c r="A2991" s="92">
        <v>44121</v>
      </c>
      <c r="B2991" s="93">
        <v>44121</v>
      </c>
      <c r="C2991" s="93" t="s">
        <v>789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 x14ac:dyDescent="0.25">
      <c r="A2992" s="92">
        <v>44121</v>
      </c>
      <c r="B2992" s="93">
        <v>44121</v>
      </c>
      <c r="C2992" s="93" t="s">
        <v>836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 x14ac:dyDescent="0.25">
      <c r="A2993" s="83">
        <v>44122</v>
      </c>
      <c r="B2993" s="84">
        <v>44122</v>
      </c>
      <c r="C2993" s="84" t="s">
        <v>773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 x14ac:dyDescent="0.25">
      <c r="A2994" s="83">
        <v>44122</v>
      </c>
      <c r="B2994" s="84">
        <v>44122</v>
      </c>
      <c r="C2994" s="84" t="s">
        <v>809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 x14ac:dyDescent="0.25">
      <c r="A2995" s="83">
        <v>44122</v>
      </c>
      <c r="B2995" s="84">
        <v>44122</v>
      </c>
      <c r="C2995" s="84" t="s">
        <v>963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 x14ac:dyDescent="0.25">
      <c r="A2996" s="83">
        <v>44122</v>
      </c>
      <c r="B2996" s="84">
        <v>44122</v>
      </c>
      <c r="C2996" s="84" t="s">
        <v>785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 x14ac:dyDescent="0.25">
      <c r="A2997" s="83">
        <v>44122</v>
      </c>
      <c r="B2997" s="84">
        <v>44122</v>
      </c>
      <c r="C2997" s="84" t="s">
        <v>774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 x14ac:dyDescent="0.25">
      <c r="A2998" s="83">
        <v>44122</v>
      </c>
      <c r="B2998" s="84">
        <v>44122</v>
      </c>
      <c r="C2998" s="84" t="s">
        <v>804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 x14ac:dyDescent="0.25">
      <c r="A2999" s="83">
        <v>44122</v>
      </c>
      <c r="B2999" s="84">
        <v>44122</v>
      </c>
      <c r="C2999" s="84" t="s">
        <v>775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 x14ac:dyDescent="0.25">
      <c r="A3000" s="83">
        <v>44122</v>
      </c>
      <c r="B3000" s="84">
        <v>44122</v>
      </c>
      <c r="C3000" s="84" t="s">
        <v>793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 x14ac:dyDescent="0.25">
      <c r="A3001" s="83">
        <v>44122</v>
      </c>
      <c r="B3001" s="84">
        <v>44122</v>
      </c>
      <c r="C3001" s="84" t="s">
        <v>781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 x14ac:dyDescent="0.25">
      <c r="A3002" s="83">
        <v>44122</v>
      </c>
      <c r="B3002" s="84">
        <v>44122</v>
      </c>
      <c r="C3002" s="84" t="s">
        <v>806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 x14ac:dyDescent="0.25">
      <c r="A3003" s="83">
        <v>44122</v>
      </c>
      <c r="B3003" s="84">
        <v>44122</v>
      </c>
      <c r="C3003" s="84" t="s">
        <v>819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 x14ac:dyDescent="0.25">
      <c r="A3004" s="44">
        <v>44123</v>
      </c>
      <c r="B3004" s="45">
        <v>44123</v>
      </c>
      <c r="C3004" s="45" t="s">
        <v>777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 x14ac:dyDescent="0.25">
      <c r="A3005" s="44">
        <v>44123</v>
      </c>
      <c r="B3005" s="45">
        <v>44123</v>
      </c>
      <c r="C3005" s="45" t="s">
        <v>793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 x14ac:dyDescent="0.25">
      <c r="A3006" s="44">
        <v>44123</v>
      </c>
      <c r="B3006" s="45">
        <v>44123</v>
      </c>
      <c r="C3006" s="45" t="s">
        <v>775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 x14ac:dyDescent="0.25">
      <c r="A3007" s="44">
        <v>44123</v>
      </c>
      <c r="B3007" s="45">
        <v>44123</v>
      </c>
      <c r="C3007" s="45" t="s">
        <v>773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 x14ac:dyDescent="0.25">
      <c r="A3008" s="44">
        <v>44123</v>
      </c>
      <c r="B3008" s="45">
        <v>44123</v>
      </c>
      <c r="C3008" s="45" t="s">
        <v>829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 x14ac:dyDescent="0.25">
      <c r="A3009" s="44">
        <v>44123</v>
      </c>
      <c r="B3009" s="45">
        <v>44123</v>
      </c>
      <c r="C3009" s="45" t="s">
        <v>906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 x14ac:dyDescent="0.25">
      <c r="A3010" s="44">
        <v>44123</v>
      </c>
      <c r="B3010" s="45">
        <v>44123</v>
      </c>
      <c r="C3010" s="45" t="s">
        <v>774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 x14ac:dyDescent="0.25">
      <c r="A3011" s="44">
        <v>44123</v>
      </c>
      <c r="B3011" s="45">
        <v>44123</v>
      </c>
      <c r="C3011" s="45" t="s">
        <v>779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 x14ac:dyDescent="0.25">
      <c r="A3012" s="44">
        <v>44123</v>
      </c>
      <c r="B3012" s="45">
        <v>44123</v>
      </c>
      <c r="C3012" s="45" t="s">
        <v>784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 x14ac:dyDescent="0.25">
      <c r="A3013" s="44">
        <v>44123</v>
      </c>
      <c r="B3013" s="45">
        <v>44123</v>
      </c>
      <c r="C3013" s="45" t="s">
        <v>814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 x14ac:dyDescent="0.25">
      <c r="A3014" s="44">
        <v>44123</v>
      </c>
      <c r="B3014" s="45">
        <v>44123</v>
      </c>
      <c r="C3014" s="45" t="s">
        <v>791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 x14ac:dyDescent="0.25">
      <c r="A3015" s="77">
        <v>44124</v>
      </c>
      <c r="B3015" s="78">
        <v>44124</v>
      </c>
      <c r="C3015" s="78" t="s">
        <v>829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 x14ac:dyDescent="0.25">
      <c r="A3016" s="77">
        <v>44124</v>
      </c>
      <c r="B3016" s="78">
        <v>44124</v>
      </c>
      <c r="C3016" s="78" t="s">
        <v>786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 x14ac:dyDescent="0.25">
      <c r="A3017" s="77">
        <v>44124</v>
      </c>
      <c r="B3017" s="78">
        <v>44124</v>
      </c>
      <c r="C3017" s="78" t="s">
        <v>789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 x14ac:dyDescent="0.25">
      <c r="A3018" s="77">
        <v>44124</v>
      </c>
      <c r="B3018" s="78">
        <v>44124</v>
      </c>
      <c r="C3018" s="78" t="s">
        <v>785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 x14ac:dyDescent="0.25">
      <c r="A3019" s="77">
        <v>44124</v>
      </c>
      <c r="B3019" s="78">
        <v>44124</v>
      </c>
      <c r="C3019" s="78" t="s">
        <v>791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 x14ac:dyDescent="0.25">
      <c r="A3020" s="77">
        <v>44124</v>
      </c>
      <c r="B3020" s="78">
        <v>44124</v>
      </c>
      <c r="C3020" s="78" t="s">
        <v>819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 x14ac:dyDescent="0.25">
      <c r="A3021" s="77">
        <v>44124</v>
      </c>
      <c r="B3021" s="78">
        <v>44124</v>
      </c>
      <c r="C3021" s="78" t="s">
        <v>778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 x14ac:dyDescent="0.25">
      <c r="A3022" s="77">
        <v>44124</v>
      </c>
      <c r="B3022" s="78">
        <v>44124</v>
      </c>
      <c r="C3022" s="78" t="s">
        <v>793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 x14ac:dyDescent="0.25">
      <c r="A3023" s="77">
        <v>44124</v>
      </c>
      <c r="B3023" s="78">
        <v>44124</v>
      </c>
      <c r="C3023" s="78" t="s">
        <v>809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 x14ac:dyDescent="0.25">
      <c r="A3024" s="77">
        <v>44124</v>
      </c>
      <c r="B3024" s="78">
        <v>44124</v>
      </c>
      <c r="C3024" s="78" t="s">
        <v>782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 x14ac:dyDescent="0.25">
      <c r="A3025" s="59">
        <v>44125</v>
      </c>
      <c r="B3025" s="60">
        <v>44125</v>
      </c>
      <c r="C3025" s="60" t="s">
        <v>789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 x14ac:dyDescent="0.25">
      <c r="A3026" s="59">
        <v>44125</v>
      </c>
      <c r="B3026" s="60">
        <v>44125</v>
      </c>
      <c r="C3026" s="60" t="s">
        <v>785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 x14ac:dyDescent="0.25">
      <c r="A3027" s="59">
        <v>44125</v>
      </c>
      <c r="B3027" s="60">
        <v>44125</v>
      </c>
      <c r="C3027" s="60" t="s">
        <v>799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 x14ac:dyDescent="0.25">
      <c r="A3028" s="59">
        <v>44125</v>
      </c>
      <c r="B3028" s="60">
        <v>44125</v>
      </c>
      <c r="C3028" s="60" t="s">
        <v>786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 x14ac:dyDescent="0.25">
      <c r="A3029" s="59">
        <v>44125</v>
      </c>
      <c r="B3029" s="60">
        <v>44125</v>
      </c>
      <c r="C3029" s="60" t="s">
        <v>781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 x14ac:dyDescent="0.25">
      <c r="A3030" s="59">
        <v>44125</v>
      </c>
      <c r="B3030" s="60">
        <v>44125</v>
      </c>
      <c r="C3030" s="60" t="s">
        <v>957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 x14ac:dyDescent="0.25">
      <c r="A3031" s="59">
        <v>44125</v>
      </c>
      <c r="B3031" s="60">
        <v>44125</v>
      </c>
      <c r="C3031" s="60" t="s">
        <v>787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 x14ac:dyDescent="0.25">
      <c r="A3032" s="59">
        <v>44125</v>
      </c>
      <c r="B3032" s="60">
        <v>44125</v>
      </c>
      <c r="C3032" s="60" t="s">
        <v>906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 x14ac:dyDescent="0.25">
      <c r="A3033" s="59">
        <v>44125</v>
      </c>
      <c r="B3033" s="60">
        <v>44125</v>
      </c>
      <c r="C3033" s="60" t="s">
        <v>803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 x14ac:dyDescent="0.25">
      <c r="A3034" s="59">
        <v>44125</v>
      </c>
      <c r="B3034" s="60">
        <v>44125</v>
      </c>
      <c r="C3034" s="60" t="s">
        <v>773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 x14ac:dyDescent="0.25">
      <c r="A3035" s="59">
        <v>44125</v>
      </c>
      <c r="B3035" s="60">
        <v>44125</v>
      </c>
      <c r="C3035" s="60" t="s">
        <v>782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 x14ac:dyDescent="0.25">
      <c r="A3036" s="59">
        <v>44125</v>
      </c>
      <c r="B3036" s="60">
        <v>44125</v>
      </c>
      <c r="C3036" s="60" t="s">
        <v>806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 x14ac:dyDescent="0.25">
      <c r="A3037" s="59">
        <v>44125</v>
      </c>
      <c r="B3037" s="60">
        <v>44125</v>
      </c>
      <c r="C3037" s="60" t="s">
        <v>824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 x14ac:dyDescent="0.25">
      <c r="A3038" s="59">
        <v>44125</v>
      </c>
      <c r="B3038" s="60">
        <v>44125</v>
      </c>
      <c r="C3038" s="60" t="s">
        <v>775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 x14ac:dyDescent="0.25">
      <c r="A3039" s="59">
        <v>44125</v>
      </c>
      <c r="B3039" s="60">
        <v>44125</v>
      </c>
      <c r="C3039" s="60" t="s">
        <v>829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 x14ac:dyDescent="0.25">
      <c r="A3040" s="59">
        <v>44125</v>
      </c>
      <c r="B3040" s="60">
        <v>44125</v>
      </c>
      <c r="C3040" s="60" t="s">
        <v>791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 x14ac:dyDescent="0.25">
      <c r="A3041" s="53">
        <v>44126</v>
      </c>
      <c r="B3041" s="54">
        <v>44126</v>
      </c>
      <c r="C3041" s="54" t="s">
        <v>777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 x14ac:dyDescent="0.25">
      <c r="A3042" s="53">
        <v>44126</v>
      </c>
      <c r="B3042" s="54">
        <v>44126</v>
      </c>
      <c r="C3042" s="54" t="s">
        <v>773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 x14ac:dyDescent="0.25">
      <c r="A3043" s="53">
        <v>44126</v>
      </c>
      <c r="B3043" s="54">
        <v>44126</v>
      </c>
      <c r="C3043" s="54" t="s">
        <v>774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 x14ac:dyDescent="0.25">
      <c r="A3044" s="53">
        <v>44126</v>
      </c>
      <c r="B3044" s="54">
        <v>44126</v>
      </c>
      <c r="C3044" s="54" t="s">
        <v>778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 x14ac:dyDescent="0.25">
      <c r="A3045" s="53">
        <v>44126</v>
      </c>
      <c r="B3045" s="54">
        <v>44126</v>
      </c>
      <c r="C3045" s="54" t="s">
        <v>793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 x14ac:dyDescent="0.25">
      <c r="A3046" s="53">
        <v>44126</v>
      </c>
      <c r="B3046" s="54">
        <v>44126</v>
      </c>
      <c r="C3046" s="54" t="s">
        <v>789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 x14ac:dyDescent="0.25">
      <c r="A3047" s="53">
        <v>44126</v>
      </c>
      <c r="B3047" s="54">
        <v>44126</v>
      </c>
      <c r="C3047" s="54" t="s">
        <v>786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 x14ac:dyDescent="0.25">
      <c r="A3048" s="53">
        <v>44126</v>
      </c>
      <c r="B3048" s="54">
        <v>44126</v>
      </c>
      <c r="C3048" s="54" t="s">
        <v>783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 x14ac:dyDescent="0.25">
      <c r="A3049" s="53">
        <v>44126</v>
      </c>
      <c r="B3049" s="54">
        <v>44126</v>
      </c>
      <c r="C3049" s="54" t="s">
        <v>779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 x14ac:dyDescent="0.25">
      <c r="A3050" s="53">
        <v>44126</v>
      </c>
      <c r="B3050" s="54">
        <v>44126</v>
      </c>
      <c r="C3050" s="54" t="s">
        <v>946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 x14ac:dyDescent="0.25">
      <c r="A3051" s="53">
        <v>44126</v>
      </c>
      <c r="B3051" s="54">
        <v>44126</v>
      </c>
      <c r="C3051" s="54" t="s">
        <v>775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 x14ac:dyDescent="0.25">
      <c r="A3052" s="53">
        <v>44126</v>
      </c>
      <c r="B3052" s="54">
        <v>44126</v>
      </c>
      <c r="C3052" s="54" t="s">
        <v>824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 x14ac:dyDescent="0.25">
      <c r="A3053" s="53">
        <v>44126</v>
      </c>
      <c r="B3053" s="54">
        <v>44126</v>
      </c>
      <c r="C3053" s="54" t="s">
        <v>964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 x14ac:dyDescent="0.25">
      <c r="A3054" s="53">
        <v>44126</v>
      </c>
      <c r="B3054" s="54">
        <v>44126</v>
      </c>
      <c r="C3054" s="54" t="s">
        <v>791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 x14ac:dyDescent="0.25">
      <c r="A3055" s="53">
        <v>44126</v>
      </c>
      <c r="B3055" s="54">
        <v>44126</v>
      </c>
      <c r="C3055" s="54" t="s">
        <v>799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 x14ac:dyDescent="0.25">
      <c r="A3056" s="53">
        <v>44126</v>
      </c>
      <c r="B3056" s="54">
        <v>44126</v>
      </c>
      <c r="C3056" s="54" t="s">
        <v>814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 x14ac:dyDescent="0.25">
      <c r="A3057" s="53">
        <v>44126</v>
      </c>
      <c r="B3057" s="54">
        <v>44126</v>
      </c>
      <c r="C3057" s="54" t="s">
        <v>829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 x14ac:dyDescent="0.25">
      <c r="A3058" s="53">
        <v>44126</v>
      </c>
      <c r="B3058" s="54">
        <v>44126</v>
      </c>
      <c r="C3058" s="54" t="s">
        <v>809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 x14ac:dyDescent="0.25">
      <c r="A3059" s="53">
        <v>44126</v>
      </c>
      <c r="B3059" s="54">
        <v>44126</v>
      </c>
      <c r="C3059" s="54" t="s">
        <v>819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 x14ac:dyDescent="0.25">
      <c r="A3060" s="53">
        <v>44126</v>
      </c>
      <c r="B3060" s="54">
        <v>44126</v>
      </c>
      <c r="C3060" s="54" t="s">
        <v>781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 x14ac:dyDescent="0.25">
      <c r="A3061" s="53">
        <v>44126</v>
      </c>
      <c r="B3061" s="54">
        <v>44126</v>
      </c>
      <c r="C3061" s="54" t="s">
        <v>780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 x14ac:dyDescent="0.25">
      <c r="A3062" s="53">
        <v>44126</v>
      </c>
      <c r="B3062" s="54">
        <v>44126</v>
      </c>
      <c r="C3062" s="54" t="s">
        <v>817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 x14ac:dyDescent="0.25">
      <c r="A3063" s="53">
        <v>44126</v>
      </c>
      <c r="B3063" s="54">
        <v>44126</v>
      </c>
      <c r="C3063" s="54" t="s">
        <v>906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 x14ac:dyDescent="0.25">
      <c r="A3064" s="62">
        <v>44127</v>
      </c>
      <c r="B3064" s="63">
        <v>44127</v>
      </c>
      <c r="C3064" s="63" t="s">
        <v>814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 x14ac:dyDescent="0.25">
      <c r="A3065" s="62">
        <v>44127</v>
      </c>
      <c r="B3065" s="63">
        <v>44127</v>
      </c>
      <c r="C3065" s="63" t="s">
        <v>783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 x14ac:dyDescent="0.25">
      <c r="A3066" s="62">
        <v>44127</v>
      </c>
      <c r="B3066" s="63">
        <v>44127</v>
      </c>
      <c r="C3066" s="63" t="s">
        <v>774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 x14ac:dyDescent="0.25">
      <c r="A3067" s="62">
        <v>44127</v>
      </c>
      <c r="B3067" s="63">
        <v>44127</v>
      </c>
      <c r="C3067" s="63" t="s">
        <v>789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 x14ac:dyDescent="0.25">
      <c r="A3068" s="62">
        <v>44127</v>
      </c>
      <c r="B3068" s="63">
        <v>44127</v>
      </c>
      <c r="C3068" s="63" t="s">
        <v>778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 x14ac:dyDescent="0.25">
      <c r="A3069" s="62">
        <v>44127</v>
      </c>
      <c r="B3069" s="63">
        <v>44127</v>
      </c>
      <c r="C3069" s="63" t="s">
        <v>926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 x14ac:dyDescent="0.25">
      <c r="A3070" s="62">
        <v>44127</v>
      </c>
      <c r="B3070" s="63">
        <v>44127</v>
      </c>
      <c r="C3070" s="63" t="s">
        <v>799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 x14ac:dyDescent="0.25">
      <c r="A3071" s="62">
        <v>44127</v>
      </c>
      <c r="B3071" s="63">
        <v>44127</v>
      </c>
      <c r="C3071" s="63" t="s">
        <v>804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 x14ac:dyDescent="0.25">
      <c r="A3072" s="62">
        <v>44127</v>
      </c>
      <c r="B3072" s="63">
        <v>44127</v>
      </c>
      <c r="C3072" s="63" t="s">
        <v>906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 x14ac:dyDescent="0.25">
      <c r="A3073" s="62">
        <v>44127</v>
      </c>
      <c r="B3073" s="63">
        <v>44127</v>
      </c>
      <c r="C3073" s="63" t="s">
        <v>824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 x14ac:dyDescent="0.25">
      <c r="A3074" s="62">
        <v>44127</v>
      </c>
      <c r="B3074" s="63">
        <v>44127</v>
      </c>
      <c r="C3074" s="63" t="s">
        <v>780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 x14ac:dyDescent="0.25">
      <c r="A3075" s="62">
        <v>44127</v>
      </c>
      <c r="B3075" s="63">
        <v>44127</v>
      </c>
      <c r="C3075" s="63" t="s">
        <v>829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 x14ac:dyDescent="0.25">
      <c r="A3076" s="62">
        <v>44127</v>
      </c>
      <c r="B3076" s="63">
        <v>44127</v>
      </c>
      <c r="C3076" s="63" t="s">
        <v>782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 x14ac:dyDescent="0.25">
      <c r="A3077" s="62">
        <v>44127</v>
      </c>
      <c r="B3077" s="63">
        <v>44127</v>
      </c>
      <c r="C3077" s="63" t="s">
        <v>819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 x14ac:dyDescent="0.25">
      <c r="A3078" s="62">
        <v>44127</v>
      </c>
      <c r="B3078" s="63">
        <v>44127</v>
      </c>
      <c r="C3078" s="63" t="s">
        <v>773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 x14ac:dyDescent="0.25">
      <c r="A3079" s="62">
        <v>44127</v>
      </c>
      <c r="B3079" s="63">
        <v>44127</v>
      </c>
      <c r="C3079" s="63" t="s">
        <v>791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 x14ac:dyDescent="0.25">
      <c r="A3080" s="62">
        <v>44127</v>
      </c>
      <c r="B3080" s="63">
        <v>44127</v>
      </c>
      <c r="C3080" s="63" t="s">
        <v>892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 x14ac:dyDescent="0.25">
      <c r="A3081" s="62">
        <v>44127</v>
      </c>
      <c r="B3081" s="63">
        <v>44127</v>
      </c>
      <c r="C3081" s="63" t="s">
        <v>777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 x14ac:dyDescent="0.25">
      <c r="A3082" s="62">
        <v>44127</v>
      </c>
      <c r="B3082" s="63">
        <v>44127</v>
      </c>
      <c r="C3082" s="63" t="s">
        <v>781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 x14ac:dyDescent="0.25">
      <c r="A3083" s="62">
        <v>44127</v>
      </c>
      <c r="B3083" s="63">
        <v>44127</v>
      </c>
      <c r="C3083" s="63" t="s">
        <v>775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 x14ac:dyDescent="0.25">
      <c r="A3084" s="50">
        <v>44128</v>
      </c>
      <c r="B3084" s="51">
        <v>44128</v>
      </c>
      <c r="C3084" s="51" t="s">
        <v>773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 x14ac:dyDescent="0.25">
      <c r="A3085" s="50">
        <v>44128</v>
      </c>
      <c r="B3085" s="51">
        <v>44128</v>
      </c>
      <c r="C3085" s="51" t="s">
        <v>906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 x14ac:dyDescent="0.25">
      <c r="A3086" s="50">
        <v>44128</v>
      </c>
      <c r="B3086" s="51">
        <v>44128</v>
      </c>
      <c r="C3086" s="51" t="s">
        <v>783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 x14ac:dyDescent="0.25">
      <c r="A3087" s="50">
        <v>44128</v>
      </c>
      <c r="B3087" s="51">
        <v>44128</v>
      </c>
      <c r="C3087" s="51" t="s">
        <v>784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 x14ac:dyDescent="0.25">
      <c r="A3088" s="50">
        <v>44128</v>
      </c>
      <c r="B3088" s="51">
        <v>44128</v>
      </c>
      <c r="C3088" s="51" t="s">
        <v>965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 x14ac:dyDescent="0.25">
      <c r="A3089" s="50">
        <v>44128</v>
      </c>
      <c r="B3089" s="51">
        <v>44128</v>
      </c>
      <c r="C3089" s="51" t="s">
        <v>789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 x14ac:dyDescent="0.25">
      <c r="A3090" s="50">
        <v>44128</v>
      </c>
      <c r="B3090" s="51">
        <v>44128</v>
      </c>
      <c r="C3090" s="51" t="s">
        <v>775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 x14ac:dyDescent="0.25">
      <c r="A3091" s="50">
        <v>44128</v>
      </c>
      <c r="B3091" s="51">
        <v>44128</v>
      </c>
      <c r="C3091" s="51" t="s">
        <v>837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 x14ac:dyDescent="0.25">
      <c r="A3092" s="50">
        <v>44128</v>
      </c>
      <c r="B3092" s="51">
        <v>44128</v>
      </c>
      <c r="C3092" s="51" t="s">
        <v>782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 x14ac:dyDescent="0.25">
      <c r="A3093" s="50">
        <v>44128</v>
      </c>
      <c r="B3093" s="51">
        <v>44128</v>
      </c>
      <c r="C3093" s="51" t="s">
        <v>787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 x14ac:dyDescent="0.25">
      <c r="A3094" s="50">
        <v>44128</v>
      </c>
      <c r="B3094" s="51">
        <v>44128</v>
      </c>
      <c r="C3094" s="51" t="s">
        <v>786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 x14ac:dyDescent="0.25">
      <c r="A3095" s="50">
        <v>44128</v>
      </c>
      <c r="B3095" s="51">
        <v>44128</v>
      </c>
      <c r="C3095" s="51" t="s">
        <v>955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 x14ac:dyDescent="0.25">
      <c r="A3096" s="50">
        <v>44128</v>
      </c>
      <c r="B3096" s="51">
        <v>44128</v>
      </c>
      <c r="C3096" s="51" t="s">
        <v>966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 x14ac:dyDescent="0.25">
      <c r="A3097" s="50">
        <v>44128</v>
      </c>
      <c r="B3097" s="51">
        <v>44128</v>
      </c>
      <c r="C3097" s="51" t="s">
        <v>793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 x14ac:dyDescent="0.25">
      <c r="A3098" s="50">
        <v>44128</v>
      </c>
      <c r="B3098" s="51">
        <v>44128</v>
      </c>
      <c r="C3098" s="51" t="s">
        <v>804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 x14ac:dyDescent="0.25">
      <c r="A3099" s="50">
        <v>44128</v>
      </c>
      <c r="B3099" s="51">
        <v>44128</v>
      </c>
      <c r="C3099" s="51" t="s">
        <v>777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 x14ac:dyDescent="0.25">
      <c r="A3100" s="86">
        <v>44129</v>
      </c>
      <c r="B3100" s="87">
        <v>44129</v>
      </c>
      <c r="C3100" s="87" t="s">
        <v>814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 x14ac:dyDescent="0.25">
      <c r="A3101" s="86">
        <v>44129</v>
      </c>
      <c r="B3101" s="87">
        <v>44129</v>
      </c>
      <c r="C3101" s="87" t="s">
        <v>789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 x14ac:dyDescent="0.25">
      <c r="A3102" s="86">
        <v>44129</v>
      </c>
      <c r="B3102" s="87">
        <v>44129</v>
      </c>
      <c r="C3102" s="87" t="s">
        <v>926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 x14ac:dyDescent="0.25">
      <c r="A3103" s="86">
        <v>44129</v>
      </c>
      <c r="B3103" s="87">
        <v>44129</v>
      </c>
      <c r="C3103" s="87" t="s">
        <v>781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 x14ac:dyDescent="0.25">
      <c r="A3104" s="86">
        <v>44129</v>
      </c>
      <c r="B3104" s="87">
        <v>44129</v>
      </c>
      <c r="C3104" s="87" t="s">
        <v>967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 x14ac:dyDescent="0.25">
      <c r="A3105" s="86">
        <v>44129</v>
      </c>
      <c r="B3105" s="87">
        <v>44129</v>
      </c>
      <c r="C3105" s="87" t="s">
        <v>823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 x14ac:dyDescent="0.25">
      <c r="A3106" s="86">
        <v>44129</v>
      </c>
      <c r="B3106" s="87">
        <v>44129</v>
      </c>
      <c r="C3106" s="87" t="s">
        <v>829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 x14ac:dyDescent="0.25">
      <c r="A3107" s="86">
        <v>44129</v>
      </c>
      <c r="B3107" s="87">
        <v>44129</v>
      </c>
      <c r="C3107" s="87" t="s">
        <v>786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 x14ac:dyDescent="0.25">
      <c r="A3108" s="86">
        <v>44129</v>
      </c>
      <c r="B3108" s="87">
        <v>44129</v>
      </c>
      <c r="C3108" s="87" t="s">
        <v>784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 x14ac:dyDescent="0.25">
      <c r="A3109" s="86">
        <v>44129</v>
      </c>
      <c r="B3109" s="87">
        <v>44129</v>
      </c>
      <c r="C3109" s="87" t="s">
        <v>799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 x14ac:dyDescent="0.25">
      <c r="A3110" s="86">
        <v>44129</v>
      </c>
      <c r="B3110" s="87">
        <v>44129</v>
      </c>
      <c r="C3110" s="87" t="s">
        <v>906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 x14ac:dyDescent="0.25">
      <c r="A3111" s="86">
        <v>44129</v>
      </c>
      <c r="B3111" s="87">
        <v>44129</v>
      </c>
      <c r="C3111" s="87" t="s">
        <v>792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 x14ac:dyDescent="0.25">
      <c r="A3112" s="86">
        <v>44129</v>
      </c>
      <c r="B3112" s="87">
        <v>44129</v>
      </c>
      <c r="C3112" s="87" t="s">
        <v>818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 x14ac:dyDescent="0.25">
      <c r="A3113" s="86">
        <v>44129</v>
      </c>
      <c r="B3113" s="87">
        <v>44129</v>
      </c>
      <c r="C3113" s="87" t="s">
        <v>777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 x14ac:dyDescent="0.25">
      <c r="A3114" s="86">
        <v>44129</v>
      </c>
      <c r="B3114" s="87">
        <v>44129</v>
      </c>
      <c r="C3114" s="87" t="s">
        <v>928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 x14ac:dyDescent="0.25">
      <c r="A3115" s="86">
        <v>44129</v>
      </c>
      <c r="B3115" s="87">
        <v>44129</v>
      </c>
      <c r="C3115" s="87" t="s">
        <v>819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 x14ac:dyDescent="0.25">
      <c r="A3116" s="86">
        <v>44129</v>
      </c>
      <c r="B3116" s="87">
        <v>44129</v>
      </c>
      <c r="C3116" s="87" t="s">
        <v>774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 x14ac:dyDescent="0.25">
      <c r="A3117" s="68">
        <v>44130</v>
      </c>
      <c r="B3117" s="69">
        <v>44130</v>
      </c>
      <c r="C3117" s="69" t="s">
        <v>833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 x14ac:dyDescent="0.25">
      <c r="A3118" s="68">
        <v>44130</v>
      </c>
      <c r="B3118" s="69">
        <v>44130</v>
      </c>
      <c r="C3118" s="69" t="s">
        <v>786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 x14ac:dyDescent="0.25">
      <c r="A3119" s="68">
        <v>44130</v>
      </c>
      <c r="B3119" s="69">
        <v>44130</v>
      </c>
      <c r="C3119" s="69" t="s">
        <v>774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 x14ac:dyDescent="0.25">
      <c r="A3120" s="68">
        <v>44130</v>
      </c>
      <c r="B3120" s="69">
        <v>44130</v>
      </c>
      <c r="C3120" s="69" t="s">
        <v>823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 x14ac:dyDescent="0.25">
      <c r="A3121" s="68">
        <v>44130</v>
      </c>
      <c r="B3121" s="69">
        <v>44130</v>
      </c>
      <c r="C3121" s="69" t="s">
        <v>777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 x14ac:dyDescent="0.25">
      <c r="A3122" s="68">
        <v>44130</v>
      </c>
      <c r="B3122" s="69">
        <v>44130</v>
      </c>
      <c r="C3122" s="69" t="s">
        <v>789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 x14ac:dyDescent="0.25">
      <c r="A3123" s="68">
        <v>44130</v>
      </c>
      <c r="B3123" s="69">
        <v>44130</v>
      </c>
      <c r="C3123" s="69" t="s">
        <v>819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 x14ac:dyDescent="0.25">
      <c r="A3124" s="68">
        <v>44130</v>
      </c>
      <c r="B3124" s="69">
        <v>44130</v>
      </c>
      <c r="C3124" s="69" t="s">
        <v>793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 x14ac:dyDescent="0.25">
      <c r="A3125" s="68">
        <v>44130</v>
      </c>
      <c r="B3125" s="69">
        <v>44130</v>
      </c>
      <c r="C3125" s="69" t="s">
        <v>804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 x14ac:dyDescent="0.25">
      <c r="A3126" s="68">
        <v>44130</v>
      </c>
      <c r="B3126" s="69">
        <v>44130</v>
      </c>
      <c r="C3126" s="69" t="s">
        <v>809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 x14ac:dyDescent="0.25">
      <c r="A3127" s="68">
        <v>44130</v>
      </c>
      <c r="B3127" s="69">
        <v>44130</v>
      </c>
      <c r="C3127" s="69" t="s">
        <v>836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 x14ac:dyDescent="0.25">
      <c r="A3128" s="32">
        <v>44131</v>
      </c>
      <c r="B3128" s="33">
        <v>44131</v>
      </c>
      <c r="C3128" s="33" t="s">
        <v>833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 x14ac:dyDescent="0.25">
      <c r="A3129" s="32">
        <v>44131</v>
      </c>
      <c r="B3129" s="33">
        <v>44131</v>
      </c>
      <c r="C3129" s="33" t="s">
        <v>773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 x14ac:dyDescent="0.25">
      <c r="A3130" s="32">
        <v>44131</v>
      </c>
      <c r="B3130" s="33">
        <v>44131</v>
      </c>
      <c r="C3130" s="33" t="s">
        <v>789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 x14ac:dyDescent="0.25">
      <c r="A3131" s="32">
        <v>44131</v>
      </c>
      <c r="B3131" s="33">
        <v>44131</v>
      </c>
      <c r="C3131" s="33" t="s">
        <v>926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 x14ac:dyDescent="0.25">
      <c r="A3132" s="32">
        <v>44131</v>
      </c>
      <c r="B3132" s="33">
        <v>44131</v>
      </c>
      <c r="C3132" s="33" t="s">
        <v>789</v>
      </c>
      <c r="D3132" s="33">
        <v>20206</v>
      </c>
      <c r="E3132" s="33">
        <v>16</v>
      </c>
      <c r="F3132">
        <v>1</v>
      </c>
    </row>
    <row r="3133" spans="1:6" x14ac:dyDescent="0.25">
      <c r="A3133" s="32">
        <v>44131</v>
      </c>
      <c r="B3133" s="33">
        <v>44131</v>
      </c>
      <c r="C3133" s="33" t="s">
        <v>775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 x14ac:dyDescent="0.25">
      <c r="A3134" s="32">
        <v>44131</v>
      </c>
      <c r="B3134" s="33">
        <v>44131</v>
      </c>
      <c r="C3134" s="33" t="s">
        <v>782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 x14ac:dyDescent="0.25">
      <c r="A3135" s="32">
        <v>44131</v>
      </c>
      <c r="B3135" s="33">
        <v>44131</v>
      </c>
      <c r="C3135" s="33" t="s">
        <v>819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 x14ac:dyDescent="0.25">
      <c r="A3136" s="32">
        <v>44131</v>
      </c>
      <c r="B3136" s="33">
        <v>44131</v>
      </c>
      <c r="C3136" s="33" t="s">
        <v>814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 x14ac:dyDescent="0.25">
      <c r="A3137" s="32">
        <v>44131</v>
      </c>
      <c r="B3137" s="33">
        <v>44131</v>
      </c>
      <c r="C3137" s="33" t="s">
        <v>774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 x14ac:dyDescent="0.25">
      <c r="A3138" s="32">
        <v>44131</v>
      </c>
      <c r="B3138" s="33">
        <v>44131</v>
      </c>
      <c r="C3138" s="33" t="s">
        <v>777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 x14ac:dyDescent="0.25">
      <c r="A3139" s="32">
        <v>44131</v>
      </c>
      <c r="B3139" s="33">
        <v>44131</v>
      </c>
      <c r="C3139" s="33" t="s">
        <v>778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 x14ac:dyDescent="0.25">
      <c r="A3140" s="32">
        <v>44131</v>
      </c>
      <c r="B3140" s="33">
        <v>44131</v>
      </c>
      <c r="C3140" s="33" t="s">
        <v>784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 x14ac:dyDescent="0.25">
      <c r="A3141" s="62">
        <v>44132</v>
      </c>
      <c r="B3141" s="63">
        <v>44132</v>
      </c>
      <c r="C3141" s="63" t="s">
        <v>773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 x14ac:dyDescent="0.25">
      <c r="A3142" s="62">
        <v>44132</v>
      </c>
      <c r="B3142" s="63">
        <v>44132</v>
      </c>
      <c r="C3142" s="63" t="s">
        <v>789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 x14ac:dyDescent="0.25">
      <c r="A3143" s="62">
        <v>44132</v>
      </c>
      <c r="B3143" s="63">
        <v>44132</v>
      </c>
      <c r="C3143" s="63" t="s">
        <v>833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 x14ac:dyDescent="0.25">
      <c r="A3144" s="62">
        <v>44132</v>
      </c>
      <c r="B3144" s="63">
        <v>44132</v>
      </c>
      <c r="C3144" s="63" t="s">
        <v>775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 x14ac:dyDescent="0.25">
      <c r="A3145" s="62">
        <v>44132</v>
      </c>
      <c r="B3145" s="63">
        <v>44132</v>
      </c>
      <c r="C3145" s="63" t="s">
        <v>829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 x14ac:dyDescent="0.25">
      <c r="A3146" s="62">
        <v>44132</v>
      </c>
      <c r="B3146" s="63">
        <v>44132</v>
      </c>
      <c r="C3146" s="63" t="s">
        <v>791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 x14ac:dyDescent="0.25">
      <c r="A3147" s="62">
        <v>44132</v>
      </c>
      <c r="B3147" s="63">
        <v>44132</v>
      </c>
      <c r="C3147" s="63" t="s">
        <v>814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 x14ac:dyDescent="0.25">
      <c r="A3148" s="62">
        <v>44132</v>
      </c>
      <c r="B3148" s="63">
        <v>44132</v>
      </c>
      <c r="C3148" s="63" t="s">
        <v>792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 x14ac:dyDescent="0.25">
      <c r="A3149" s="62">
        <v>44132</v>
      </c>
      <c r="B3149" s="63">
        <v>44132</v>
      </c>
      <c r="C3149" s="63" t="s">
        <v>946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 x14ac:dyDescent="0.25">
      <c r="A3150" s="62">
        <v>44132</v>
      </c>
      <c r="B3150" s="63">
        <v>44132</v>
      </c>
      <c r="C3150" s="63" t="s">
        <v>786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 x14ac:dyDescent="0.25">
      <c r="A3151" s="62">
        <v>44132</v>
      </c>
      <c r="B3151" s="63">
        <v>44132</v>
      </c>
      <c r="C3151" s="63" t="s">
        <v>778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 x14ac:dyDescent="0.25">
      <c r="A3152" s="62">
        <v>44132</v>
      </c>
      <c r="B3152" s="63">
        <v>44132</v>
      </c>
      <c r="C3152" s="63" t="s">
        <v>793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 x14ac:dyDescent="0.25">
      <c r="A3153" s="62">
        <v>44132</v>
      </c>
      <c r="B3153" s="63">
        <v>44132</v>
      </c>
      <c r="C3153" s="63" t="s">
        <v>794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 x14ac:dyDescent="0.25">
      <c r="A3154" s="62">
        <v>44132</v>
      </c>
      <c r="B3154" s="63">
        <v>44132</v>
      </c>
      <c r="C3154" s="63" t="s">
        <v>784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 x14ac:dyDescent="0.25">
      <c r="A3155" s="62">
        <v>44132</v>
      </c>
      <c r="B3155" s="63">
        <v>44132</v>
      </c>
      <c r="C3155" s="63" t="s">
        <v>779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 x14ac:dyDescent="0.25">
      <c r="A3156" s="62">
        <v>44132</v>
      </c>
      <c r="B3156" s="63">
        <v>44132</v>
      </c>
      <c r="C3156" s="63" t="s">
        <v>819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 x14ac:dyDescent="0.25">
      <c r="A3157" s="62">
        <v>44132</v>
      </c>
      <c r="B3157" s="63">
        <v>44132</v>
      </c>
      <c r="C3157" s="63" t="s">
        <v>776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 x14ac:dyDescent="0.25">
      <c r="A3158" s="62">
        <v>44132</v>
      </c>
      <c r="B3158" s="63">
        <v>44132</v>
      </c>
      <c r="C3158" s="63" t="s">
        <v>812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 x14ac:dyDescent="0.25">
      <c r="A3159" s="62">
        <v>44132</v>
      </c>
      <c r="B3159" s="63">
        <v>44132</v>
      </c>
      <c r="C3159" s="63" t="s">
        <v>799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 x14ac:dyDescent="0.25">
      <c r="A3160" s="62">
        <v>44132</v>
      </c>
      <c r="B3160" s="63">
        <v>44132</v>
      </c>
      <c r="C3160" s="63" t="s">
        <v>926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 x14ac:dyDescent="0.25">
      <c r="A3161" s="50">
        <v>44133</v>
      </c>
      <c r="B3161" s="51">
        <v>44133</v>
      </c>
      <c r="C3161" s="51" t="s">
        <v>787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 x14ac:dyDescent="0.25">
      <c r="A3162" s="50">
        <v>44133</v>
      </c>
      <c r="B3162" s="51">
        <v>44133</v>
      </c>
      <c r="C3162" s="51" t="s">
        <v>786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 x14ac:dyDescent="0.25">
      <c r="A3163" s="50">
        <v>44133</v>
      </c>
      <c r="B3163" s="51">
        <v>44133</v>
      </c>
      <c r="C3163" s="51" t="s">
        <v>906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 x14ac:dyDescent="0.25">
      <c r="A3164" s="50">
        <v>44133</v>
      </c>
      <c r="B3164" s="51">
        <v>44133</v>
      </c>
      <c r="C3164" s="51" t="s">
        <v>789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 x14ac:dyDescent="0.25">
      <c r="A3165" s="50">
        <v>44133</v>
      </c>
      <c r="B3165" s="51">
        <v>44133</v>
      </c>
      <c r="C3165" s="51" t="s">
        <v>829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 x14ac:dyDescent="0.25">
      <c r="A3166" s="50">
        <v>44133</v>
      </c>
      <c r="B3166" s="51">
        <v>44133</v>
      </c>
      <c r="C3166" s="51" t="s">
        <v>775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 x14ac:dyDescent="0.25">
      <c r="A3167" s="50">
        <v>44133</v>
      </c>
      <c r="B3167" s="51">
        <v>44133</v>
      </c>
      <c r="C3167" s="51" t="s">
        <v>773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 x14ac:dyDescent="0.25">
      <c r="A3168" s="50">
        <v>44133</v>
      </c>
      <c r="B3168" s="51">
        <v>44133</v>
      </c>
      <c r="C3168" s="51" t="s">
        <v>785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 x14ac:dyDescent="0.25">
      <c r="A3169" s="50">
        <v>44133</v>
      </c>
      <c r="B3169" s="51">
        <v>44133</v>
      </c>
      <c r="C3169" s="51" t="s">
        <v>812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 x14ac:dyDescent="0.25">
      <c r="A3170" s="50">
        <v>44133</v>
      </c>
      <c r="B3170" s="51">
        <v>44133</v>
      </c>
      <c r="C3170" s="51" t="s">
        <v>792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 x14ac:dyDescent="0.25">
      <c r="A3171" s="50">
        <v>44133</v>
      </c>
      <c r="B3171" s="51">
        <v>44133</v>
      </c>
      <c r="C3171" s="51" t="s">
        <v>968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 x14ac:dyDescent="0.25">
      <c r="A3172" s="50">
        <v>44133</v>
      </c>
      <c r="B3172" s="51">
        <v>44133</v>
      </c>
      <c r="C3172" s="51" t="s">
        <v>819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 x14ac:dyDescent="0.25">
      <c r="A3173" s="50">
        <v>44133</v>
      </c>
      <c r="B3173" s="51">
        <v>44133</v>
      </c>
      <c r="C3173" s="51" t="s">
        <v>814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 x14ac:dyDescent="0.25">
      <c r="A3174" s="50">
        <v>44133</v>
      </c>
      <c r="B3174" s="51">
        <v>44133</v>
      </c>
      <c r="C3174" s="51" t="s">
        <v>793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 x14ac:dyDescent="0.25">
      <c r="A3175" s="50">
        <v>44133</v>
      </c>
      <c r="B3175" s="51">
        <v>44133</v>
      </c>
      <c r="C3175" s="51" t="s">
        <v>799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 x14ac:dyDescent="0.25">
      <c r="A3176" s="50">
        <v>44133</v>
      </c>
      <c r="B3176" s="51">
        <v>44133</v>
      </c>
      <c r="C3176" s="51" t="s">
        <v>777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 x14ac:dyDescent="0.25">
      <c r="A3177" s="50">
        <v>44133</v>
      </c>
      <c r="B3177" s="51">
        <v>44133</v>
      </c>
      <c r="C3177" s="51" t="s">
        <v>780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 x14ac:dyDescent="0.25">
      <c r="A3178" s="50">
        <v>44133</v>
      </c>
      <c r="B3178" s="51">
        <v>44133</v>
      </c>
      <c r="C3178" s="51" t="s">
        <v>783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 x14ac:dyDescent="0.25">
      <c r="A3179" s="50">
        <v>44133</v>
      </c>
      <c r="B3179" s="51">
        <v>44133</v>
      </c>
      <c r="C3179" s="51" t="s">
        <v>774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 x14ac:dyDescent="0.25">
      <c r="A3180" s="50">
        <v>44133</v>
      </c>
      <c r="B3180" s="51">
        <v>44133</v>
      </c>
      <c r="C3180" s="51" t="s">
        <v>776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 x14ac:dyDescent="0.25">
      <c r="A3181" s="50">
        <v>44133</v>
      </c>
      <c r="B3181" s="51">
        <v>44133</v>
      </c>
      <c r="C3181" s="51" t="s">
        <v>778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 x14ac:dyDescent="0.25">
      <c r="A3182" s="50">
        <v>44133</v>
      </c>
      <c r="B3182" s="51">
        <v>44133</v>
      </c>
      <c r="C3182" s="51" t="s">
        <v>791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 x14ac:dyDescent="0.25">
      <c r="A3183" s="86">
        <v>44134</v>
      </c>
      <c r="B3183" s="87">
        <v>44134</v>
      </c>
      <c r="C3183" s="87" t="s">
        <v>786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 x14ac:dyDescent="0.25">
      <c r="A3184" s="86">
        <v>44134</v>
      </c>
      <c r="B3184" s="87">
        <v>44134</v>
      </c>
      <c r="C3184" s="87" t="s">
        <v>799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 x14ac:dyDescent="0.25">
      <c r="A3185" s="86">
        <v>44134</v>
      </c>
      <c r="B3185" s="87">
        <v>44134</v>
      </c>
      <c r="C3185" s="87" t="s">
        <v>829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 x14ac:dyDescent="0.25">
      <c r="A3186" s="86">
        <v>44134</v>
      </c>
      <c r="B3186" s="87">
        <v>44134</v>
      </c>
      <c r="C3186" s="87" t="s">
        <v>778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 x14ac:dyDescent="0.25">
      <c r="A3187" s="86">
        <v>44134</v>
      </c>
      <c r="B3187" s="87">
        <v>44134</v>
      </c>
      <c r="C3187" s="87" t="s">
        <v>906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 x14ac:dyDescent="0.25">
      <c r="A3188" s="86">
        <v>44134</v>
      </c>
      <c r="B3188" s="87">
        <v>44134</v>
      </c>
      <c r="C3188" s="87" t="s">
        <v>784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 x14ac:dyDescent="0.25">
      <c r="A3189" s="86">
        <v>44134</v>
      </c>
      <c r="B3189" s="87">
        <v>44134</v>
      </c>
      <c r="C3189" s="87" t="s">
        <v>789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 x14ac:dyDescent="0.25">
      <c r="A3190" s="86">
        <v>44134</v>
      </c>
      <c r="B3190" s="87">
        <v>44134</v>
      </c>
      <c r="C3190" s="87" t="s">
        <v>807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 x14ac:dyDescent="0.25">
      <c r="A3191" s="86">
        <v>44134</v>
      </c>
      <c r="B3191" s="87">
        <v>44134</v>
      </c>
      <c r="C3191" s="87" t="s">
        <v>791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 x14ac:dyDescent="0.25">
      <c r="A3192" s="86">
        <v>44134</v>
      </c>
      <c r="B3192" s="87">
        <v>44134</v>
      </c>
      <c r="C3192" s="87" t="s">
        <v>777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 x14ac:dyDescent="0.25">
      <c r="A3193" s="86">
        <v>44134</v>
      </c>
      <c r="B3193" s="87">
        <v>44134</v>
      </c>
      <c r="C3193" s="87" t="s">
        <v>783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 x14ac:dyDescent="0.25">
      <c r="A3194" s="86">
        <v>44134</v>
      </c>
      <c r="B3194" s="87">
        <v>44134</v>
      </c>
      <c r="C3194" s="87" t="s">
        <v>773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 x14ac:dyDescent="0.25">
      <c r="A3195" s="86">
        <v>44134</v>
      </c>
      <c r="B3195" s="87">
        <v>44134</v>
      </c>
      <c r="C3195" s="87" t="s">
        <v>804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 x14ac:dyDescent="0.25">
      <c r="A3196" s="86">
        <v>44134</v>
      </c>
      <c r="B3196" s="87">
        <v>44134</v>
      </c>
      <c r="C3196" s="87" t="s">
        <v>775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 x14ac:dyDescent="0.25">
      <c r="A3197" s="86">
        <v>44134</v>
      </c>
      <c r="B3197" s="87">
        <v>44134</v>
      </c>
      <c r="C3197" s="87" t="s">
        <v>824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 x14ac:dyDescent="0.25">
      <c r="A3198" s="86">
        <v>44134</v>
      </c>
      <c r="B3198" s="87">
        <v>44134</v>
      </c>
      <c r="C3198" s="87" t="s">
        <v>808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 x14ac:dyDescent="0.25">
      <c r="A3199" s="86">
        <v>44134</v>
      </c>
      <c r="B3199" s="87">
        <v>44134</v>
      </c>
      <c r="C3199" s="87" t="s">
        <v>781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 x14ac:dyDescent="0.25">
      <c r="A3200" s="86">
        <v>44134</v>
      </c>
      <c r="B3200" s="87">
        <v>44134</v>
      </c>
      <c r="C3200" s="87" t="s">
        <v>819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 x14ac:dyDescent="0.25">
      <c r="A3201" s="86">
        <v>44134</v>
      </c>
      <c r="B3201" s="87">
        <v>44134</v>
      </c>
      <c r="C3201" s="87" t="s">
        <v>782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 x14ac:dyDescent="0.25">
      <c r="A3202" s="86">
        <v>44134</v>
      </c>
      <c r="B3202" s="87">
        <v>44134</v>
      </c>
      <c r="C3202" s="87" t="s">
        <v>792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 x14ac:dyDescent="0.25">
      <c r="A3203" s="86">
        <v>44134</v>
      </c>
      <c r="B3203" s="87">
        <v>44134</v>
      </c>
      <c r="C3203" s="87" t="s">
        <v>817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 x14ac:dyDescent="0.25">
      <c r="A3204" s="86">
        <v>44134</v>
      </c>
      <c r="B3204" s="87">
        <v>44134</v>
      </c>
      <c r="C3204" s="87" t="s">
        <v>969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 x14ac:dyDescent="0.25">
      <c r="A3205" s="86">
        <v>44134</v>
      </c>
      <c r="B3205" s="87">
        <v>44134</v>
      </c>
      <c r="C3205" s="87" t="s">
        <v>809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 x14ac:dyDescent="0.25">
      <c r="A3206" s="86">
        <v>44134</v>
      </c>
      <c r="B3206" s="87">
        <v>44134</v>
      </c>
      <c r="C3206" s="87" t="s">
        <v>794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 x14ac:dyDescent="0.25">
      <c r="A3207" s="59">
        <v>44135</v>
      </c>
      <c r="B3207" s="60">
        <v>44135</v>
      </c>
      <c r="C3207" s="60" t="s">
        <v>906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 x14ac:dyDescent="0.25">
      <c r="A3208" s="59">
        <v>44135</v>
      </c>
      <c r="B3208" s="60">
        <v>44135</v>
      </c>
      <c r="C3208" s="60" t="s">
        <v>774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 x14ac:dyDescent="0.25">
      <c r="A3209" s="59">
        <v>44135</v>
      </c>
      <c r="B3209" s="60">
        <v>44135</v>
      </c>
      <c r="C3209" s="60" t="s">
        <v>789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 x14ac:dyDescent="0.25">
      <c r="A3210" s="59">
        <v>44135</v>
      </c>
      <c r="B3210" s="60">
        <v>44135</v>
      </c>
      <c r="C3210" s="60" t="s">
        <v>799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 x14ac:dyDescent="0.25">
      <c r="A3211" s="59">
        <v>44135</v>
      </c>
      <c r="B3211" s="60">
        <v>44135</v>
      </c>
      <c r="C3211" s="60" t="s">
        <v>775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 x14ac:dyDescent="0.25">
      <c r="A3212" s="59">
        <v>44135</v>
      </c>
      <c r="B3212" s="60">
        <v>44135</v>
      </c>
      <c r="C3212" s="60" t="s">
        <v>778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 x14ac:dyDescent="0.25">
      <c r="A3213" s="59">
        <v>44135</v>
      </c>
      <c r="B3213" s="60">
        <v>44135</v>
      </c>
      <c r="C3213" s="60" t="s">
        <v>781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 x14ac:dyDescent="0.25">
      <c r="A3214" s="59">
        <v>44135</v>
      </c>
      <c r="B3214" s="60">
        <v>44135</v>
      </c>
      <c r="C3214" s="60" t="s">
        <v>786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 x14ac:dyDescent="0.25">
      <c r="A3215" s="59">
        <v>44135</v>
      </c>
      <c r="B3215" s="60">
        <v>44135</v>
      </c>
      <c r="C3215" s="60" t="s">
        <v>790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 x14ac:dyDescent="0.25">
      <c r="A3216" s="59">
        <v>44135</v>
      </c>
      <c r="B3216" s="60">
        <v>44135</v>
      </c>
      <c r="C3216" s="60" t="s">
        <v>825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 x14ac:dyDescent="0.25">
      <c r="A3217" s="59">
        <v>44135</v>
      </c>
      <c r="B3217" s="60">
        <v>44135</v>
      </c>
      <c r="C3217" s="60" t="s">
        <v>824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 x14ac:dyDescent="0.25">
      <c r="A3218" s="59">
        <v>44135</v>
      </c>
      <c r="B3218" s="60">
        <v>44135</v>
      </c>
      <c r="C3218" s="60" t="s">
        <v>784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 x14ac:dyDescent="0.25">
      <c r="A3219" s="59">
        <v>44135</v>
      </c>
      <c r="B3219" s="60">
        <v>44135</v>
      </c>
      <c r="C3219" s="60" t="s">
        <v>877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 x14ac:dyDescent="0.25">
      <c r="A3220" s="59">
        <v>44135</v>
      </c>
      <c r="B3220" s="60">
        <v>44135</v>
      </c>
      <c r="C3220" s="60" t="s">
        <v>783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 x14ac:dyDescent="0.25">
      <c r="A3221" s="59">
        <v>44135</v>
      </c>
      <c r="B3221" s="60">
        <v>44135</v>
      </c>
      <c r="C3221" s="60" t="s">
        <v>787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 x14ac:dyDescent="0.25">
      <c r="A3222" s="59">
        <v>44135</v>
      </c>
      <c r="B3222" s="60">
        <v>44135</v>
      </c>
      <c r="C3222" s="60" t="s">
        <v>780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 x14ac:dyDescent="0.25">
      <c r="A3223" s="59">
        <v>44135</v>
      </c>
      <c r="B3223" s="60">
        <v>44135</v>
      </c>
      <c r="C3223" s="60" t="s">
        <v>819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 x14ac:dyDescent="0.25">
      <c r="A3224" s="59">
        <v>44135</v>
      </c>
      <c r="B3224" s="60">
        <v>44135</v>
      </c>
      <c r="C3224" s="60" t="s">
        <v>814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 x14ac:dyDescent="0.25">
      <c r="A3225" s="53">
        <v>44136</v>
      </c>
      <c r="B3225" s="54">
        <v>44136</v>
      </c>
      <c r="C3225" s="54" t="s">
        <v>773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 x14ac:dyDescent="0.25">
      <c r="A3226" s="53">
        <v>44136</v>
      </c>
      <c r="B3226" s="54">
        <v>44136</v>
      </c>
      <c r="C3226" s="54" t="s">
        <v>937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 x14ac:dyDescent="0.25">
      <c r="A3227" s="53">
        <v>44136</v>
      </c>
      <c r="B3227" s="54">
        <v>44136</v>
      </c>
      <c r="C3227" s="54" t="s">
        <v>786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 x14ac:dyDescent="0.25">
      <c r="A3228" s="53">
        <v>44136</v>
      </c>
      <c r="B3228" s="54">
        <v>44136</v>
      </c>
      <c r="C3228" s="54" t="s">
        <v>774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 x14ac:dyDescent="0.25">
      <c r="A3229" s="53">
        <v>44136</v>
      </c>
      <c r="B3229" s="54">
        <v>44136</v>
      </c>
      <c r="C3229" s="54" t="s">
        <v>837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 x14ac:dyDescent="0.25">
      <c r="A3230" s="53">
        <v>44136</v>
      </c>
      <c r="B3230" s="54">
        <v>44136</v>
      </c>
      <c r="C3230" s="54" t="s">
        <v>819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 x14ac:dyDescent="0.25">
      <c r="A3231" s="53">
        <v>44136</v>
      </c>
      <c r="B3231" s="54">
        <v>44136</v>
      </c>
      <c r="C3231" s="54" t="s">
        <v>799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 x14ac:dyDescent="0.25">
      <c r="A3232" s="53">
        <v>44136</v>
      </c>
      <c r="B3232" s="54">
        <v>44136</v>
      </c>
      <c r="C3232" s="54" t="s">
        <v>789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 x14ac:dyDescent="0.25">
      <c r="A3233" s="53">
        <v>44136</v>
      </c>
      <c r="B3233" s="54">
        <v>44136</v>
      </c>
      <c r="C3233" s="54" t="s">
        <v>824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 x14ac:dyDescent="0.25">
      <c r="A3234" s="53">
        <v>44136</v>
      </c>
      <c r="B3234" s="54">
        <v>44136</v>
      </c>
      <c r="C3234" s="54" t="s">
        <v>970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 x14ac:dyDescent="0.25">
      <c r="A3235" s="53">
        <v>44136</v>
      </c>
      <c r="B3235" s="54">
        <v>44136</v>
      </c>
      <c r="C3235" s="54" t="s">
        <v>778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 x14ac:dyDescent="0.25">
      <c r="A3236" s="53">
        <v>44136</v>
      </c>
      <c r="B3236" s="54">
        <v>44136</v>
      </c>
      <c r="C3236" s="54" t="s">
        <v>791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 x14ac:dyDescent="0.25">
      <c r="A3237" s="53">
        <v>44136</v>
      </c>
      <c r="B3237" s="54">
        <v>44136</v>
      </c>
      <c r="C3237" s="54" t="s">
        <v>814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 x14ac:dyDescent="0.25">
      <c r="A3238" s="53">
        <v>44136</v>
      </c>
      <c r="B3238" s="54">
        <v>44136</v>
      </c>
      <c r="C3238" s="54" t="s">
        <v>817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 x14ac:dyDescent="0.25">
      <c r="A3239" s="53">
        <v>44136</v>
      </c>
      <c r="B3239" s="54">
        <v>44136</v>
      </c>
      <c r="C3239" s="54" t="s">
        <v>775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 x14ac:dyDescent="0.25">
      <c r="A3240" s="53">
        <v>44136</v>
      </c>
      <c r="B3240" s="54">
        <v>44136</v>
      </c>
      <c r="C3240" s="54" t="s">
        <v>825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 x14ac:dyDescent="0.25">
      <c r="A3241" s="53">
        <v>44136</v>
      </c>
      <c r="B3241" s="54">
        <v>44136</v>
      </c>
      <c r="C3241" s="54" t="s">
        <v>906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 x14ac:dyDescent="0.25">
      <c r="A3242" s="53">
        <v>44136</v>
      </c>
      <c r="B3242" s="54">
        <v>44136</v>
      </c>
      <c r="C3242" s="54" t="s">
        <v>829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 x14ac:dyDescent="0.25">
      <c r="A3243" s="53">
        <v>44136</v>
      </c>
      <c r="B3243" s="54">
        <v>44136</v>
      </c>
      <c r="C3243" s="54" t="s">
        <v>818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 x14ac:dyDescent="0.25">
      <c r="A3244" s="53">
        <v>44136</v>
      </c>
      <c r="B3244" s="54">
        <v>44136</v>
      </c>
      <c r="C3244" s="54" t="s">
        <v>780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 x14ac:dyDescent="0.25">
      <c r="A3245" s="83">
        <v>44137</v>
      </c>
      <c r="B3245" s="84">
        <v>44137</v>
      </c>
      <c r="C3245" s="84" t="s">
        <v>844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 x14ac:dyDescent="0.25">
      <c r="A3246" s="83">
        <v>44137</v>
      </c>
      <c r="B3246" s="84">
        <v>44137</v>
      </c>
      <c r="C3246" s="84" t="s">
        <v>911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 x14ac:dyDescent="0.25">
      <c r="A3247" s="83">
        <v>44137</v>
      </c>
      <c r="B3247" s="84">
        <v>44137</v>
      </c>
      <c r="C3247" s="84" t="s">
        <v>785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 x14ac:dyDescent="0.25">
      <c r="A3248" s="83">
        <v>44137</v>
      </c>
      <c r="B3248" s="84">
        <v>44137</v>
      </c>
      <c r="C3248" s="84" t="s">
        <v>779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 x14ac:dyDescent="0.25">
      <c r="A3249" s="83">
        <v>44137</v>
      </c>
      <c r="B3249" s="84">
        <v>44137</v>
      </c>
      <c r="C3249" s="84" t="s">
        <v>783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 x14ac:dyDescent="0.25">
      <c r="A3250" s="83">
        <v>44137</v>
      </c>
      <c r="B3250" s="84">
        <v>44137</v>
      </c>
      <c r="C3250" s="84" t="s">
        <v>803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 x14ac:dyDescent="0.25">
      <c r="A3251" s="83">
        <v>44137</v>
      </c>
      <c r="B3251" s="84">
        <v>44137</v>
      </c>
      <c r="C3251" s="84" t="s">
        <v>906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 x14ac:dyDescent="0.25">
      <c r="A3252" s="83">
        <v>44137</v>
      </c>
      <c r="B3252" s="84">
        <v>44137</v>
      </c>
      <c r="C3252" s="84" t="s">
        <v>814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 x14ac:dyDescent="0.25">
      <c r="A3253" s="83">
        <v>44137</v>
      </c>
      <c r="B3253" s="84">
        <v>44137</v>
      </c>
      <c r="C3253" s="84" t="s">
        <v>774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 x14ac:dyDescent="0.25">
      <c r="A3254" s="83">
        <v>44137</v>
      </c>
      <c r="B3254" s="84">
        <v>44137</v>
      </c>
      <c r="C3254" s="84" t="s">
        <v>791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 x14ac:dyDescent="0.25">
      <c r="A3255" s="83">
        <v>44137</v>
      </c>
      <c r="B3255" s="84">
        <v>44137</v>
      </c>
      <c r="C3255" s="84" t="s">
        <v>789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 x14ac:dyDescent="0.25">
      <c r="A3256" s="50">
        <v>44138</v>
      </c>
      <c r="B3256" s="51">
        <v>44138</v>
      </c>
      <c r="C3256" s="51" t="s">
        <v>971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 x14ac:dyDescent="0.25">
      <c r="A3257" s="50">
        <v>44138</v>
      </c>
      <c r="B3257" s="51">
        <v>44138</v>
      </c>
      <c r="C3257" s="51" t="s">
        <v>784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 x14ac:dyDescent="0.25">
      <c r="A3258" s="50">
        <v>44138</v>
      </c>
      <c r="B3258" s="51">
        <v>44138</v>
      </c>
      <c r="C3258" s="51" t="s">
        <v>789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 x14ac:dyDescent="0.25">
      <c r="A3259" s="50">
        <v>44138</v>
      </c>
      <c r="B3259" s="51">
        <v>44138</v>
      </c>
      <c r="C3259" s="51" t="s">
        <v>773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 x14ac:dyDescent="0.25">
      <c r="A3260" s="50">
        <v>44138</v>
      </c>
      <c r="B3260" s="51">
        <v>44138</v>
      </c>
      <c r="C3260" s="51" t="s">
        <v>786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 x14ac:dyDescent="0.25">
      <c r="A3261" s="50">
        <v>44138</v>
      </c>
      <c r="B3261" s="51">
        <v>44138</v>
      </c>
      <c r="C3261" s="51" t="s">
        <v>775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 x14ac:dyDescent="0.25">
      <c r="A3262" s="50">
        <v>44138</v>
      </c>
      <c r="B3262" s="51">
        <v>44138</v>
      </c>
      <c r="C3262" s="51" t="s">
        <v>876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 x14ac:dyDescent="0.25">
      <c r="A3263" s="50">
        <v>44138</v>
      </c>
      <c r="B3263" s="51">
        <v>44138</v>
      </c>
      <c r="C3263" s="51" t="s">
        <v>785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 x14ac:dyDescent="0.25">
      <c r="A3264" s="50">
        <v>44138</v>
      </c>
      <c r="B3264" s="51">
        <v>44138</v>
      </c>
      <c r="C3264" s="51" t="s">
        <v>808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 x14ac:dyDescent="0.25">
      <c r="A3265" s="50">
        <v>44138</v>
      </c>
      <c r="B3265" s="51">
        <v>44138</v>
      </c>
      <c r="C3265" s="51" t="s">
        <v>792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 x14ac:dyDescent="0.25">
      <c r="A3266" s="50">
        <v>44138</v>
      </c>
      <c r="B3266" s="51">
        <v>44138</v>
      </c>
      <c r="C3266" s="51" t="s">
        <v>833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 x14ac:dyDescent="0.25">
      <c r="A3267" s="50">
        <v>44138</v>
      </c>
      <c r="B3267" s="51">
        <v>44138</v>
      </c>
      <c r="C3267" s="51" t="s">
        <v>782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 x14ac:dyDescent="0.25">
      <c r="A3268" s="50">
        <v>44138</v>
      </c>
      <c r="B3268" s="51">
        <v>44138</v>
      </c>
      <c r="C3268" s="51" t="s">
        <v>781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 x14ac:dyDescent="0.25">
      <c r="A3269" s="50">
        <v>44138</v>
      </c>
      <c r="B3269" s="51">
        <v>44138</v>
      </c>
      <c r="C3269" s="51" t="s">
        <v>783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 x14ac:dyDescent="0.25">
      <c r="A3270" s="50">
        <v>44138</v>
      </c>
      <c r="B3270" s="51">
        <v>44138</v>
      </c>
      <c r="C3270" s="51" t="s">
        <v>824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 x14ac:dyDescent="0.25">
      <c r="A3271" s="50">
        <v>44138</v>
      </c>
      <c r="B3271" s="51">
        <v>44138</v>
      </c>
      <c r="C3271" s="51" t="s">
        <v>777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 x14ac:dyDescent="0.25">
      <c r="A3272" s="86">
        <v>44139</v>
      </c>
      <c r="B3272" s="87">
        <v>44139</v>
      </c>
      <c r="C3272" s="87" t="s">
        <v>789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 x14ac:dyDescent="0.25">
      <c r="A3273" s="86">
        <v>44139</v>
      </c>
      <c r="B3273" s="87">
        <v>44139</v>
      </c>
      <c r="C3273" s="87" t="s">
        <v>790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 x14ac:dyDescent="0.25">
      <c r="A3274" s="86">
        <v>44139</v>
      </c>
      <c r="B3274" s="87">
        <v>44139</v>
      </c>
      <c r="C3274" s="87" t="s">
        <v>814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 x14ac:dyDescent="0.25">
      <c r="A3275" s="86">
        <v>44139</v>
      </c>
      <c r="B3275" s="87">
        <v>44139</v>
      </c>
      <c r="C3275" s="87" t="s">
        <v>863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 x14ac:dyDescent="0.25">
      <c r="A3276" s="86">
        <v>44139</v>
      </c>
      <c r="B3276" s="87">
        <v>44139</v>
      </c>
      <c r="C3276" s="87" t="s">
        <v>819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 x14ac:dyDescent="0.25">
      <c r="A3277" s="86">
        <v>44139</v>
      </c>
      <c r="B3277" s="87">
        <v>44139</v>
      </c>
      <c r="C3277" s="87" t="s">
        <v>783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 x14ac:dyDescent="0.25">
      <c r="A3278" s="86">
        <v>44139</v>
      </c>
      <c r="B3278" s="87">
        <v>44139</v>
      </c>
      <c r="C3278" s="87" t="s">
        <v>809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 x14ac:dyDescent="0.25">
      <c r="A3279" s="86">
        <v>44139</v>
      </c>
      <c r="B3279" s="87">
        <v>44139</v>
      </c>
      <c r="C3279" s="87" t="s">
        <v>786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 x14ac:dyDescent="0.25">
      <c r="A3280" s="59">
        <v>44140</v>
      </c>
      <c r="B3280" s="60">
        <v>44140</v>
      </c>
      <c r="C3280" s="60" t="s">
        <v>814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 x14ac:dyDescent="0.25">
      <c r="A3281" s="59">
        <v>44140</v>
      </c>
      <c r="B3281" s="60">
        <v>44140</v>
      </c>
      <c r="C3281" s="60" t="s">
        <v>783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 x14ac:dyDescent="0.25">
      <c r="A3282" s="59">
        <v>44140</v>
      </c>
      <c r="B3282" s="60">
        <v>44140</v>
      </c>
      <c r="C3282" s="60" t="s">
        <v>792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 x14ac:dyDescent="0.25">
      <c r="A3283" s="59">
        <v>44140</v>
      </c>
      <c r="B3283" s="60">
        <v>44140</v>
      </c>
      <c r="C3283" s="60" t="s">
        <v>777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 x14ac:dyDescent="0.25">
      <c r="A3284" s="59">
        <v>44140</v>
      </c>
      <c r="B3284" s="60">
        <v>44140</v>
      </c>
      <c r="C3284" s="60" t="s">
        <v>906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 x14ac:dyDescent="0.25">
      <c r="A3285" s="59">
        <v>44140</v>
      </c>
      <c r="B3285" s="60">
        <v>44140</v>
      </c>
      <c r="C3285" s="60" t="s">
        <v>790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 x14ac:dyDescent="0.25">
      <c r="A3286" s="59">
        <v>44140</v>
      </c>
      <c r="B3286" s="60">
        <v>44140</v>
      </c>
      <c r="C3286" s="60" t="s">
        <v>819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 x14ac:dyDescent="0.25">
      <c r="A3287" s="59">
        <v>44140</v>
      </c>
      <c r="B3287" s="60">
        <v>44140</v>
      </c>
      <c r="C3287" s="60" t="s">
        <v>823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 x14ac:dyDescent="0.25">
      <c r="A3288" s="59">
        <v>44140</v>
      </c>
      <c r="B3288" s="60">
        <v>44140</v>
      </c>
      <c r="C3288" s="60" t="s">
        <v>786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 x14ac:dyDescent="0.25">
      <c r="A3289" s="53">
        <v>44141</v>
      </c>
      <c r="B3289" s="54">
        <v>44141</v>
      </c>
      <c r="C3289" s="54" t="s">
        <v>844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 x14ac:dyDescent="0.25">
      <c r="A3290" s="53">
        <v>44141</v>
      </c>
      <c r="B3290" s="54">
        <v>44141</v>
      </c>
      <c r="C3290" s="54" t="s">
        <v>789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 x14ac:dyDescent="0.25">
      <c r="A3291" s="53">
        <v>44141</v>
      </c>
      <c r="B3291" s="54">
        <v>44141</v>
      </c>
      <c r="C3291" s="54" t="s">
        <v>786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 x14ac:dyDescent="0.25">
      <c r="A3292" s="53">
        <v>44141</v>
      </c>
      <c r="B3292" s="54">
        <v>44141</v>
      </c>
      <c r="C3292" s="54" t="s">
        <v>814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 x14ac:dyDescent="0.25">
      <c r="A3293" s="53">
        <v>44141</v>
      </c>
      <c r="B3293" s="54">
        <v>44141</v>
      </c>
      <c r="C3293" s="54" t="s">
        <v>785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 x14ac:dyDescent="0.25">
      <c r="A3294" s="53">
        <v>44141</v>
      </c>
      <c r="B3294" s="54">
        <v>44141</v>
      </c>
      <c r="C3294" s="54" t="s">
        <v>787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 x14ac:dyDescent="0.25">
      <c r="A3295" s="53">
        <v>44141</v>
      </c>
      <c r="B3295" s="54">
        <v>44141</v>
      </c>
      <c r="C3295" s="54" t="s">
        <v>812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 x14ac:dyDescent="0.25">
      <c r="A3296" s="53">
        <v>44141</v>
      </c>
      <c r="B3296" s="54">
        <v>44141</v>
      </c>
      <c r="C3296" s="54" t="s">
        <v>818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 x14ac:dyDescent="0.25">
      <c r="A3297" s="53">
        <v>44141</v>
      </c>
      <c r="B3297" s="54">
        <v>44141</v>
      </c>
      <c r="C3297" s="54" t="s">
        <v>784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 x14ac:dyDescent="0.25">
      <c r="A3298" s="53">
        <v>44141</v>
      </c>
      <c r="B3298" s="54">
        <v>44141</v>
      </c>
      <c r="C3298" s="54" t="s">
        <v>783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 x14ac:dyDescent="0.25">
      <c r="A3299" s="53">
        <v>44141</v>
      </c>
      <c r="B3299" s="54">
        <v>44141</v>
      </c>
      <c r="C3299" s="54" t="s">
        <v>780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 x14ac:dyDescent="0.25">
      <c r="A3300" s="53">
        <v>44141</v>
      </c>
      <c r="B3300" s="54">
        <v>44141</v>
      </c>
      <c r="C3300" s="54" t="s">
        <v>819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 x14ac:dyDescent="0.25">
      <c r="A3301" s="53">
        <v>44141</v>
      </c>
      <c r="B3301" s="54">
        <v>44141</v>
      </c>
      <c r="C3301" s="54" t="s">
        <v>778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 x14ac:dyDescent="0.25">
      <c r="A3302" s="53">
        <v>44141</v>
      </c>
      <c r="B3302" s="54">
        <v>44141</v>
      </c>
      <c r="C3302" s="54" t="s">
        <v>782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 x14ac:dyDescent="0.25">
      <c r="A3303" s="53">
        <v>44141</v>
      </c>
      <c r="B3303" s="54">
        <v>44141</v>
      </c>
      <c r="C3303" s="54" t="s">
        <v>774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 x14ac:dyDescent="0.25">
      <c r="A3304" s="53">
        <v>44141</v>
      </c>
      <c r="B3304" s="54">
        <v>44141</v>
      </c>
      <c r="C3304" s="54" t="s">
        <v>794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 x14ac:dyDescent="0.25">
      <c r="A3305" s="53">
        <v>44141</v>
      </c>
      <c r="B3305" s="54">
        <v>44141</v>
      </c>
      <c r="C3305" s="54" t="s">
        <v>824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 x14ac:dyDescent="0.25">
      <c r="A3306" s="53">
        <v>44141</v>
      </c>
      <c r="B3306" s="54">
        <v>44141</v>
      </c>
      <c r="C3306" s="54" t="s">
        <v>972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 x14ac:dyDescent="0.25">
      <c r="A3307" s="53">
        <v>44141</v>
      </c>
      <c r="B3307" s="54">
        <v>44141</v>
      </c>
      <c r="C3307" s="54" t="s">
        <v>808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 x14ac:dyDescent="0.25">
      <c r="A3308" s="53">
        <v>44141</v>
      </c>
      <c r="B3308" s="54">
        <v>44141</v>
      </c>
      <c r="C3308" s="54" t="s">
        <v>777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 x14ac:dyDescent="0.25">
      <c r="A3309" s="53">
        <v>44141</v>
      </c>
      <c r="B3309" s="54">
        <v>44141</v>
      </c>
      <c r="C3309" s="54" t="s">
        <v>803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 x14ac:dyDescent="0.25">
      <c r="A3310" s="53">
        <v>44141</v>
      </c>
      <c r="B3310" s="54">
        <v>44141</v>
      </c>
      <c r="C3310" s="54" t="s">
        <v>821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 x14ac:dyDescent="0.25">
      <c r="A3311" s="53">
        <v>44141</v>
      </c>
      <c r="B3311" s="54">
        <v>44141</v>
      </c>
      <c r="C3311" s="54" t="s">
        <v>829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 x14ac:dyDescent="0.25">
      <c r="A3312" s="53">
        <v>44141</v>
      </c>
      <c r="B3312" s="54">
        <v>44141</v>
      </c>
      <c r="C3312" s="54" t="s">
        <v>775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 x14ac:dyDescent="0.25">
      <c r="A3313" s="53">
        <v>44141</v>
      </c>
      <c r="B3313" s="54">
        <v>44141</v>
      </c>
      <c r="C3313" s="54" t="s">
        <v>825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 x14ac:dyDescent="0.25">
      <c r="A3314" s="53">
        <v>44141</v>
      </c>
      <c r="B3314" s="54">
        <v>44141</v>
      </c>
      <c r="C3314" s="54" t="s">
        <v>792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 x14ac:dyDescent="0.25">
      <c r="A3315" s="53">
        <v>44141</v>
      </c>
      <c r="B3315" s="54">
        <v>44141</v>
      </c>
      <c r="C3315" s="54" t="s">
        <v>804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 x14ac:dyDescent="0.25">
      <c r="A3316" s="53">
        <v>44141</v>
      </c>
      <c r="B3316" s="54">
        <v>44141</v>
      </c>
      <c r="C3316" s="54" t="s">
        <v>833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 x14ac:dyDescent="0.25">
      <c r="A3317" s="53">
        <v>44141</v>
      </c>
      <c r="B3317" s="54">
        <v>44141</v>
      </c>
      <c r="C3317" s="54" t="s">
        <v>790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 x14ac:dyDescent="0.25">
      <c r="A3318" s="53">
        <v>44141</v>
      </c>
      <c r="B3318" s="54">
        <v>44141</v>
      </c>
      <c r="C3318" s="54" t="s">
        <v>795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 x14ac:dyDescent="0.25">
      <c r="A3319" s="53">
        <v>44141</v>
      </c>
      <c r="B3319" s="54">
        <v>44141</v>
      </c>
      <c r="C3319" s="54" t="s">
        <v>890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 x14ac:dyDescent="0.25">
      <c r="A3320" s="53">
        <v>44141</v>
      </c>
      <c r="B3320" s="54">
        <v>44141</v>
      </c>
      <c r="C3320" s="54" t="s">
        <v>836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 x14ac:dyDescent="0.25">
      <c r="A3321" s="53">
        <v>44141</v>
      </c>
      <c r="B3321" s="54">
        <v>44141</v>
      </c>
      <c r="C3321" s="54" t="s">
        <v>802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 x14ac:dyDescent="0.25">
      <c r="A3322" s="53">
        <v>44141</v>
      </c>
      <c r="B3322" s="54">
        <v>44141</v>
      </c>
      <c r="C3322" s="54" t="s">
        <v>809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 x14ac:dyDescent="0.25">
      <c r="A3323" s="53">
        <v>44141</v>
      </c>
      <c r="B3323" s="54">
        <v>44141</v>
      </c>
      <c r="C3323" s="54" t="s">
        <v>848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 x14ac:dyDescent="0.25">
      <c r="A3324" s="53">
        <v>44141</v>
      </c>
      <c r="B3324" s="54">
        <v>44141</v>
      </c>
      <c r="C3324" s="54" t="s">
        <v>781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 x14ac:dyDescent="0.25">
      <c r="A3325" s="53">
        <v>44141</v>
      </c>
      <c r="B3325" s="54">
        <v>44141</v>
      </c>
      <c r="C3325" s="54" t="s">
        <v>799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 x14ac:dyDescent="0.25">
      <c r="A3326" s="83">
        <v>44142</v>
      </c>
      <c r="B3326" s="84">
        <v>44142</v>
      </c>
      <c r="C3326" s="84" t="s">
        <v>844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 x14ac:dyDescent="0.25">
      <c r="A3327" s="83">
        <v>44142</v>
      </c>
      <c r="B3327" s="84">
        <v>44142</v>
      </c>
      <c r="C3327" s="84" t="s">
        <v>789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 x14ac:dyDescent="0.25">
      <c r="A3328" s="83">
        <v>44142</v>
      </c>
      <c r="B3328" s="84">
        <v>44142</v>
      </c>
      <c r="C3328" s="84" t="s">
        <v>906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 x14ac:dyDescent="0.25">
      <c r="A3329" s="83">
        <v>44142</v>
      </c>
      <c r="B3329" s="84">
        <v>44142</v>
      </c>
      <c r="C3329" s="84" t="s">
        <v>775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 x14ac:dyDescent="0.25">
      <c r="A3330" s="83">
        <v>44142</v>
      </c>
      <c r="B3330" s="84">
        <v>44142</v>
      </c>
      <c r="C3330" s="84" t="s">
        <v>773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 x14ac:dyDescent="0.25">
      <c r="A3331" s="83">
        <v>44142</v>
      </c>
      <c r="B3331" s="84">
        <v>44142</v>
      </c>
      <c r="C3331" s="84" t="s">
        <v>786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 x14ac:dyDescent="0.25">
      <c r="A3332" s="83">
        <v>44142</v>
      </c>
      <c r="B3332" s="84">
        <v>44142</v>
      </c>
      <c r="C3332" s="84" t="s">
        <v>799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 x14ac:dyDescent="0.25">
      <c r="A3333" s="83">
        <v>44142</v>
      </c>
      <c r="B3333" s="84">
        <v>44142</v>
      </c>
      <c r="C3333" s="84" t="s">
        <v>777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 x14ac:dyDescent="0.25">
      <c r="A3334" s="83">
        <v>44142</v>
      </c>
      <c r="B3334" s="84">
        <v>44142</v>
      </c>
      <c r="C3334" s="84" t="s">
        <v>806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 x14ac:dyDescent="0.25">
      <c r="A3335" s="83">
        <v>44142</v>
      </c>
      <c r="B3335" s="84">
        <v>44142</v>
      </c>
      <c r="C3335" s="84" t="s">
        <v>802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 x14ac:dyDescent="0.25">
      <c r="A3336" s="83">
        <v>44142</v>
      </c>
      <c r="B3336" s="84">
        <v>44142</v>
      </c>
      <c r="C3336" s="84" t="s">
        <v>811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 x14ac:dyDescent="0.25">
      <c r="A3337" s="83">
        <v>44142</v>
      </c>
      <c r="B3337" s="84">
        <v>44142</v>
      </c>
      <c r="C3337" s="84" t="s">
        <v>792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 x14ac:dyDescent="0.25">
      <c r="A3338" s="83">
        <v>44142</v>
      </c>
      <c r="B3338" s="84">
        <v>44142</v>
      </c>
      <c r="C3338" s="84" t="s">
        <v>814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 x14ac:dyDescent="0.25">
      <c r="A3339" s="83">
        <v>44142</v>
      </c>
      <c r="B3339" s="84">
        <v>44142</v>
      </c>
      <c r="C3339" s="84" t="s">
        <v>793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 x14ac:dyDescent="0.25">
      <c r="A3340" s="83">
        <v>44142</v>
      </c>
      <c r="B3340" s="84">
        <v>44142</v>
      </c>
      <c r="C3340" s="84" t="s">
        <v>785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 x14ac:dyDescent="0.25">
      <c r="A3341" s="83">
        <v>44142</v>
      </c>
      <c r="B3341" s="84">
        <v>44142</v>
      </c>
      <c r="C3341" s="84" t="s">
        <v>794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 x14ac:dyDescent="0.25">
      <c r="A3342" s="83">
        <v>44142</v>
      </c>
      <c r="B3342" s="84">
        <v>44142</v>
      </c>
      <c r="C3342" s="84" t="s">
        <v>824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 x14ac:dyDescent="0.25">
      <c r="A3343" s="83">
        <v>44142</v>
      </c>
      <c r="B3343" s="84">
        <v>44142</v>
      </c>
      <c r="C3343" s="84" t="s">
        <v>973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 x14ac:dyDescent="0.25">
      <c r="A3344" s="83">
        <v>44142</v>
      </c>
      <c r="B3344" s="84">
        <v>44142</v>
      </c>
      <c r="C3344" s="84" t="s">
        <v>778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 x14ac:dyDescent="0.25">
      <c r="A3345" s="50">
        <v>44143</v>
      </c>
      <c r="B3345" s="51">
        <v>44143</v>
      </c>
      <c r="C3345" s="51" t="s">
        <v>778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 x14ac:dyDescent="0.25">
      <c r="A3346" s="50">
        <v>44143</v>
      </c>
      <c r="B3346" s="51">
        <v>44143</v>
      </c>
      <c r="C3346" s="51" t="s">
        <v>808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 x14ac:dyDescent="0.25">
      <c r="A3347" s="50">
        <v>44143</v>
      </c>
      <c r="B3347" s="51">
        <v>44143</v>
      </c>
      <c r="C3347" s="51" t="s">
        <v>814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 x14ac:dyDescent="0.25">
      <c r="A3348" s="50">
        <v>44143</v>
      </c>
      <c r="B3348" s="51">
        <v>44143</v>
      </c>
      <c r="C3348" s="51" t="s">
        <v>790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 x14ac:dyDescent="0.25">
      <c r="A3349" s="50">
        <v>44143</v>
      </c>
      <c r="B3349" s="51">
        <v>44143</v>
      </c>
      <c r="C3349" s="51" t="s">
        <v>781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 x14ac:dyDescent="0.25">
      <c r="A3350" s="50">
        <v>44143</v>
      </c>
      <c r="B3350" s="51">
        <v>44143</v>
      </c>
      <c r="C3350" s="51" t="s">
        <v>786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 x14ac:dyDescent="0.25">
      <c r="A3351" s="50">
        <v>44143</v>
      </c>
      <c r="B3351" s="51">
        <v>44143</v>
      </c>
      <c r="C3351" s="51" t="s">
        <v>844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 x14ac:dyDescent="0.25">
      <c r="A3352" s="50">
        <v>44143</v>
      </c>
      <c r="B3352" s="51">
        <v>44143</v>
      </c>
      <c r="C3352" s="51" t="s">
        <v>789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 x14ac:dyDescent="0.25">
      <c r="A3353" s="50">
        <v>44143</v>
      </c>
      <c r="B3353" s="51">
        <v>44143</v>
      </c>
      <c r="C3353" s="51" t="s">
        <v>775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 x14ac:dyDescent="0.25">
      <c r="A3354" s="50">
        <v>44143</v>
      </c>
      <c r="B3354" s="51">
        <v>44143</v>
      </c>
      <c r="C3354" s="51" t="s">
        <v>773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 x14ac:dyDescent="0.25">
      <c r="A3355" s="50">
        <v>44143</v>
      </c>
      <c r="B3355" s="51">
        <v>44143</v>
      </c>
      <c r="C3355" s="51" t="s">
        <v>809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 x14ac:dyDescent="0.25">
      <c r="A3356" s="50">
        <v>44143</v>
      </c>
      <c r="B3356" s="51">
        <v>44143</v>
      </c>
      <c r="C3356" s="51" t="s">
        <v>779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 x14ac:dyDescent="0.25">
      <c r="A3357" s="50">
        <v>44143</v>
      </c>
      <c r="B3357" s="51">
        <v>44143</v>
      </c>
      <c r="C3357" s="51" t="s">
        <v>799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 x14ac:dyDescent="0.25">
      <c r="A3358" s="50">
        <v>44143</v>
      </c>
      <c r="B3358" s="51">
        <v>44143</v>
      </c>
      <c r="C3358" s="51" t="s">
        <v>817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 x14ac:dyDescent="0.25">
      <c r="A3359" s="50">
        <v>44143</v>
      </c>
      <c r="B3359" s="51">
        <v>44143</v>
      </c>
      <c r="C3359" s="51" t="s">
        <v>784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 x14ac:dyDescent="0.25">
      <c r="A3360" s="50">
        <v>44143</v>
      </c>
      <c r="B3360" s="51">
        <v>44143</v>
      </c>
      <c r="C3360" s="51" t="s">
        <v>774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 x14ac:dyDescent="0.25">
      <c r="A3361" s="50">
        <v>44143</v>
      </c>
      <c r="B3361" s="51">
        <v>44143</v>
      </c>
      <c r="C3361" s="51" t="s">
        <v>828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 x14ac:dyDescent="0.25">
      <c r="A3362" s="50">
        <v>44143</v>
      </c>
      <c r="B3362" s="51">
        <v>44143</v>
      </c>
      <c r="C3362" s="51" t="s">
        <v>819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 x14ac:dyDescent="0.25">
      <c r="A3363" s="50">
        <v>44143</v>
      </c>
      <c r="B3363" s="51">
        <v>44143</v>
      </c>
      <c r="C3363" s="51" t="s">
        <v>794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 x14ac:dyDescent="0.25">
      <c r="A3364" s="50">
        <v>44143</v>
      </c>
      <c r="B3364" s="51">
        <v>44143</v>
      </c>
      <c r="C3364" s="51" t="s">
        <v>777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 x14ac:dyDescent="0.25">
      <c r="A3365" s="50">
        <v>44143</v>
      </c>
      <c r="B3365" s="51">
        <v>44143</v>
      </c>
      <c r="C3365" s="51" t="s">
        <v>821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 x14ac:dyDescent="0.25">
      <c r="A3366" s="50">
        <v>44143</v>
      </c>
      <c r="B3366" s="51">
        <v>44143</v>
      </c>
      <c r="C3366" s="51" t="s">
        <v>785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 x14ac:dyDescent="0.25">
      <c r="A3367" s="50">
        <v>44143</v>
      </c>
      <c r="B3367" s="51">
        <v>44143</v>
      </c>
      <c r="C3367" s="51" t="s">
        <v>824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 x14ac:dyDescent="0.25">
      <c r="A3368" s="50">
        <v>44143</v>
      </c>
      <c r="B3368" s="51">
        <v>44143</v>
      </c>
      <c r="C3368" s="51" t="s">
        <v>791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 x14ac:dyDescent="0.25">
      <c r="A3369" s="50">
        <v>44143</v>
      </c>
      <c r="B3369" s="51">
        <v>44143</v>
      </c>
      <c r="C3369" s="51" t="s">
        <v>782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 x14ac:dyDescent="0.25">
      <c r="A3370" s="50">
        <v>44143</v>
      </c>
      <c r="B3370" s="51">
        <v>44143</v>
      </c>
      <c r="C3370" s="51" t="s">
        <v>792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 x14ac:dyDescent="0.25">
      <c r="A3371" s="50">
        <v>44143</v>
      </c>
      <c r="B3371" s="51">
        <v>44143</v>
      </c>
      <c r="C3371" s="51" t="s">
        <v>914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 x14ac:dyDescent="0.25">
      <c r="A3372" s="50">
        <v>44143</v>
      </c>
      <c r="B3372" s="51">
        <v>44143</v>
      </c>
      <c r="C3372" s="51" t="s">
        <v>804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 x14ac:dyDescent="0.25">
      <c r="A3373" s="50">
        <v>44143</v>
      </c>
      <c r="B3373" s="51">
        <v>44143</v>
      </c>
      <c r="C3373" s="51" t="s">
        <v>787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 x14ac:dyDescent="0.25">
      <c r="A3374" s="50">
        <v>44143</v>
      </c>
      <c r="B3374" s="51">
        <v>44143</v>
      </c>
      <c r="C3374" s="51" t="s">
        <v>836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 x14ac:dyDescent="0.25">
      <c r="A3375" s="50">
        <v>44143</v>
      </c>
      <c r="B3375" s="51">
        <v>44143</v>
      </c>
      <c r="C3375" s="51" t="s">
        <v>818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 x14ac:dyDescent="0.25">
      <c r="A3376" s="50">
        <v>44143</v>
      </c>
      <c r="B3376" s="51">
        <v>44143</v>
      </c>
      <c r="C3376" s="51" t="s">
        <v>783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 x14ac:dyDescent="0.25">
      <c r="A3377" s="86">
        <v>44144</v>
      </c>
      <c r="B3377" s="87">
        <v>44144</v>
      </c>
      <c r="C3377" s="87" t="s">
        <v>790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 x14ac:dyDescent="0.25">
      <c r="A3378" s="86">
        <v>44144</v>
      </c>
      <c r="B3378" s="87">
        <v>44144</v>
      </c>
      <c r="C3378" s="87" t="s">
        <v>777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 x14ac:dyDescent="0.25">
      <c r="A3379" s="86">
        <v>44144</v>
      </c>
      <c r="B3379" s="87">
        <v>44144</v>
      </c>
      <c r="C3379" s="87" t="s">
        <v>844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 x14ac:dyDescent="0.25">
      <c r="A3380" s="86">
        <v>44144</v>
      </c>
      <c r="B3380" s="87">
        <v>44144</v>
      </c>
      <c r="C3380" s="87" t="s">
        <v>786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 x14ac:dyDescent="0.25">
      <c r="A3381" s="86">
        <v>44144</v>
      </c>
      <c r="B3381" s="87">
        <v>44144</v>
      </c>
      <c r="C3381" s="87" t="s">
        <v>807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 x14ac:dyDescent="0.25">
      <c r="A3382" s="86">
        <v>44144</v>
      </c>
      <c r="B3382" s="87">
        <v>44144</v>
      </c>
      <c r="C3382" s="87" t="s">
        <v>821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 x14ac:dyDescent="0.25">
      <c r="A3383" s="86">
        <v>44144</v>
      </c>
      <c r="B3383" s="87">
        <v>44144</v>
      </c>
      <c r="C3383" s="87" t="s">
        <v>789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 x14ac:dyDescent="0.25">
      <c r="A3384" s="86">
        <v>44144</v>
      </c>
      <c r="B3384" s="87">
        <v>44144</v>
      </c>
      <c r="C3384" s="87" t="s">
        <v>784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 x14ac:dyDescent="0.25">
      <c r="A3385" s="86">
        <v>44144</v>
      </c>
      <c r="B3385" s="87">
        <v>44144</v>
      </c>
      <c r="C3385" s="87" t="s">
        <v>808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 x14ac:dyDescent="0.25">
      <c r="A3386" s="86">
        <v>44144</v>
      </c>
      <c r="B3386" s="87">
        <v>44144</v>
      </c>
      <c r="C3386" s="87" t="s">
        <v>781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 x14ac:dyDescent="0.25">
      <c r="A3387" s="86">
        <v>44144</v>
      </c>
      <c r="B3387" s="87">
        <v>44144</v>
      </c>
      <c r="C3387" s="87" t="s">
        <v>817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 x14ac:dyDescent="0.25">
      <c r="A3388" s="86">
        <v>44144</v>
      </c>
      <c r="B3388" s="87">
        <v>44144</v>
      </c>
      <c r="C3388" s="87" t="s">
        <v>785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 x14ac:dyDescent="0.25">
      <c r="A3389" s="86">
        <v>44144</v>
      </c>
      <c r="B3389" s="87">
        <v>44144</v>
      </c>
      <c r="C3389" s="87" t="s">
        <v>774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 x14ac:dyDescent="0.25">
      <c r="A3390" s="86">
        <v>44144</v>
      </c>
      <c r="B3390" s="87">
        <v>44144</v>
      </c>
      <c r="C3390" s="87" t="s">
        <v>794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 x14ac:dyDescent="0.25">
      <c r="A3391" s="86">
        <v>44144</v>
      </c>
      <c r="B3391" s="87">
        <v>44144</v>
      </c>
      <c r="C3391" s="87" t="s">
        <v>791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 x14ac:dyDescent="0.25">
      <c r="A3392" s="86">
        <v>44144</v>
      </c>
      <c r="B3392" s="87">
        <v>44144</v>
      </c>
      <c r="C3392" s="87" t="s">
        <v>819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 x14ac:dyDescent="0.25">
      <c r="A3393" s="86">
        <v>44144</v>
      </c>
      <c r="B3393" s="87">
        <v>44144</v>
      </c>
      <c r="C3393" s="87" t="s">
        <v>818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 x14ac:dyDescent="0.25">
      <c r="A3394" s="86">
        <v>44144</v>
      </c>
      <c r="B3394" s="87">
        <v>44144</v>
      </c>
      <c r="C3394" s="87" t="s">
        <v>848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 x14ac:dyDescent="0.25">
      <c r="A3395" s="86">
        <v>44144</v>
      </c>
      <c r="B3395" s="87">
        <v>44144</v>
      </c>
      <c r="C3395" s="87" t="s">
        <v>810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 x14ac:dyDescent="0.25">
      <c r="A3396" s="86">
        <v>44144</v>
      </c>
      <c r="B3396" s="87">
        <v>44144</v>
      </c>
      <c r="C3396" s="87" t="s">
        <v>773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 x14ac:dyDescent="0.25">
      <c r="A3397" s="86">
        <v>44144</v>
      </c>
      <c r="B3397" s="87">
        <v>44144</v>
      </c>
      <c r="C3397" s="87" t="s">
        <v>780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 x14ac:dyDescent="0.25">
      <c r="A3398" s="86">
        <v>44144</v>
      </c>
      <c r="B3398" s="87">
        <v>44144</v>
      </c>
      <c r="C3398" s="87" t="s">
        <v>775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 x14ac:dyDescent="0.25">
      <c r="A3399" s="59">
        <v>44145</v>
      </c>
      <c r="B3399" s="60">
        <v>44145</v>
      </c>
      <c r="C3399" s="60" t="s">
        <v>833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 x14ac:dyDescent="0.25">
      <c r="A3400" s="59">
        <v>44145</v>
      </c>
      <c r="B3400" s="60">
        <v>44145</v>
      </c>
      <c r="C3400" s="60" t="s">
        <v>844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 x14ac:dyDescent="0.25">
      <c r="A3401" s="59">
        <v>44145</v>
      </c>
      <c r="B3401" s="60">
        <v>44145</v>
      </c>
      <c r="C3401" s="60" t="s">
        <v>789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 x14ac:dyDescent="0.25">
      <c r="A3402" s="59">
        <v>44145</v>
      </c>
      <c r="B3402" s="60">
        <v>44145</v>
      </c>
      <c r="C3402" s="60" t="s">
        <v>814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 x14ac:dyDescent="0.25">
      <c r="A3403" s="59">
        <v>44145</v>
      </c>
      <c r="B3403" s="60">
        <v>44145</v>
      </c>
      <c r="C3403" s="60" t="s">
        <v>786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 x14ac:dyDescent="0.25">
      <c r="A3404" s="59">
        <v>44145</v>
      </c>
      <c r="B3404" s="60">
        <v>44145</v>
      </c>
      <c r="C3404" s="60" t="s">
        <v>794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 x14ac:dyDescent="0.25">
      <c r="A3405" s="59">
        <v>44145</v>
      </c>
      <c r="B3405" s="60">
        <v>44145</v>
      </c>
      <c r="C3405" s="60" t="s">
        <v>783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 x14ac:dyDescent="0.25">
      <c r="A3406" s="59">
        <v>44145</v>
      </c>
      <c r="B3406" s="60">
        <v>44145</v>
      </c>
      <c r="C3406" s="60" t="s">
        <v>877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 x14ac:dyDescent="0.25">
      <c r="A3407" s="59">
        <v>44145</v>
      </c>
      <c r="B3407" s="60">
        <v>44145</v>
      </c>
      <c r="C3407" s="60" t="s">
        <v>807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 x14ac:dyDescent="0.25">
      <c r="A3408" s="59">
        <v>44145</v>
      </c>
      <c r="B3408" s="60">
        <v>44145</v>
      </c>
      <c r="C3408" s="60" t="s">
        <v>824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 x14ac:dyDescent="0.25">
      <c r="A3409" s="59">
        <v>44145</v>
      </c>
      <c r="B3409" s="60">
        <v>44145</v>
      </c>
      <c r="C3409" s="60" t="s">
        <v>792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 x14ac:dyDescent="0.25">
      <c r="A3410" s="59">
        <v>44145</v>
      </c>
      <c r="B3410" s="60">
        <v>44145</v>
      </c>
      <c r="C3410" s="60" t="s">
        <v>775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 x14ac:dyDescent="0.25">
      <c r="A3411" s="59">
        <v>44145</v>
      </c>
      <c r="B3411" s="60">
        <v>44145</v>
      </c>
      <c r="C3411" s="60" t="s">
        <v>773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 x14ac:dyDescent="0.25">
      <c r="A3412" s="59">
        <v>44145</v>
      </c>
      <c r="B3412" s="60">
        <v>44145</v>
      </c>
      <c r="C3412" s="60" t="s">
        <v>974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 x14ac:dyDescent="0.25">
      <c r="A3413" s="59">
        <v>44145</v>
      </c>
      <c r="B3413" s="60">
        <v>44145</v>
      </c>
      <c r="C3413" s="60" t="s">
        <v>882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 x14ac:dyDescent="0.25">
      <c r="A3414" s="59">
        <v>44145</v>
      </c>
      <c r="B3414" s="60">
        <v>44145</v>
      </c>
      <c r="C3414" s="60" t="s">
        <v>791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 x14ac:dyDescent="0.25">
      <c r="A3415" s="59">
        <v>44145</v>
      </c>
      <c r="B3415" s="60">
        <v>44145</v>
      </c>
      <c r="C3415" s="60" t="s">
        <v>778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 x14ac:dyDescent="0.25">
      <c r="A3416" s="59">
        <v>44145</v>
      </c>
      <c r="B3416" s="60">
        <v>44145</v>
      </c>
      <c r="C3416" s="60" t="s">
        <v>781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 x14ac:dyDescent="0.25">
      <c r="A3417" s="59">
        <v>44145</v>
      </c>
      <c r="B3417" s="60">
        <v>44145</v>
      </c>
      <c r="C3417" s="60" t="s">
        <v>780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 x14ac:dyDescent="0.25">
      <c r="A3418" s="59">
        <v>44145</v>
      </c>
      <c r="B3418" s="60">
        <v>44145</v>
      </c>
      <c r="C3418" s="60" t="s">
        <v>819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 x14ac:dyDescent="0.25">
      <c r="A3419" s="59">
        <v>44145</v>
      </c>
      <c r="B3419" s="60">
        <v>44145</v>
      </c>
      <c r="C3419" s="60" t="s">
        <v>785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 x14ac:dyDescent="0.25">
      <c r="A3420" s="59">
        <v>44145</v>
      </c>
      <c r="B3420" s="60">
        <v>44145</v>
      </c>
      <c r="C3420" s="60" t="s">
        <v>779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 x14ac:dyDescent="0.25">
      <c r="A3421" s="59">
        <v>44145</v>
      </c>
      <c r="B3421" s="60">
        <v>44145</v>
      </c>
      <c r="C3421" s="60" t="s">
        <v>809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 x14ac:dyDescent="0.25">
      <c r="A3422" s="59">
        <v>44145</v>
      </c>
      <c r="B3422" s="60">
        <v>44145</v>
      </c>
      <c r="C3422" s="60" t="s">
        <v>818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 x14ac:dyDescent="0.25">
      <c r="A3423" s="59">
        <v>44145</v>
      </c>
      <c r="B3423" s="60">
        <v>44145</v>
      </c>
      <c r="C3423" s="60" t="s">
        <v>810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 x14ac:dyDescent="0.25">
      <c r="A3424" s="59">
        <v>44145</v>
      </c>
      <c r="B3424" s="60">
        <v>44145</v>
      </c>
      <c r="C3424" s="60" t="s">
        <v>811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 x14ac:dyDescent="0.25">
      <c r="A3425" s="83">
        <v>44146</v>
      </c>
      <c r="B3425" s="84">
        <v>44146</v>
      </c>
      <c r="C3425" s="84" t="s">
        <v>833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 x14ac:dyDescent="0.25">
      <c r="A3426" s="83">
        <v>44146</v>
      </c>
      <c r="B3426" s="84">
        <v>44146</v>
      </c>
      <c r="C3426" s="84" t="s">
        <v>786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 x14ac:dyDescent="0.25">
      <c r="A3427" s="83">
        <v>44146</v>
      </c>
      <c r="B3427" s="84">
        <v>44146</v>
      </c>
      <c r="C3427" s="84" t="s">
        <v>773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 x14ac:dyDescent="0.25">
      <c r="A3428" s="83">
        <v>44146</v>
      </c>
      <c r="B3428" s="84">
        <v>44146</v>
      </c>
      <c r="C3428" s="84" t="s">
        <v>790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 x14ac:dyDescent="0.25">
      <c r="A3429" s="83">
        <v>44146</v>
      </c>
      <c r="B3429" s="84">
        <v>44146</v>
      </c>
      <c r="C3429" s="84" t="s">
        <v>789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 x14ac:dyDescent="0.25">
      <c r="A3430" s="83">
        <v>44146</v>
      </c>
      <c r="B3430" s="84">
        <v>44146</v>
      </c>
      <c r="C3430" s="84" t="s">
        <v>784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 x14ac:dyDescent="0.25">
      <c r="A3431" s="83">
        <v>44146</v>
      </c>
      <c r="B3431" s="84">
        <v>44146</v>
      </c>
      <c r="C3431" s="84" t="s">
        <v>779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 x14ac:dyDescent="0.25">
      <c r="A3432" s="83">
        <v>44146</v>
      </c>
      <c r="B3432" s="84">
        <v>44146</v>
      </c>
      <c r="C3432" s="84" t="s">
        <v>780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 x14ac:dyDescent="0.25">
      <c r="A3433" s="83">
        <v>44146</v>
      </c>
      <c r="B3433" s="84">
        <v>44146</v>
      </c>
      <c r="C3433" s="84" t="s">
        <v>812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 x14ac:dyDescent="0.25">
      <c r="A3434" s="83">
        <v>44146</v>
      </c>
      <c r="B3434" s="84">
        <v>44146</v>
      </c>
      <c r="C3434" s="84" t="s">
        <v>783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 x14ac:dyDescent="0.25">
      <c r="A3435" s="83">
        <v>44146</v>
      </c>
      <c r="B3435" s="84">
        <v>44146</v>
      </c>
      <c r="C3435" s="84" t="s">
        <v>777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 x14ac:dyDescent="0.25">
      <c r="A3436" s="83">
        <v>44146</v>
      </c>
      <c r="B3436" s="84">
        <v>44146</v>
      </c>
      <c r="C3436" s="84" t="s">
        <v>808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 x14ac:dyDescent="0.25">
      <c r="A3437" s="83">
        <v>44146</v>
      </c>
      <c r="B3437" s="84">
        <v>44146</v>
      </c>
      <c r="C3437" s="84" t="s">
        <v>844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 x14ac:dyDescent="0.25">
      <c r="A3438" s="83">
        <v>44146</v>
      </c>
      <c r="B3438" s="84">
        <v>44146</v>
      </c>
      <c r="C3438" s="84" t="s">
        <v>775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 x14ac:dyDescent="0.25">
      <c r="A3439" s="83">
        <v>44146</v>
      </c>
      <c r="B3439" s="84">
        <v>44146</v>
      </c>
      <c r="C3439" s="84" t="s">
        <v>819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 x14ac:dyDescent="0.25">
      <c r="A3440" s="83">
        <v>44146</v>
      </c>
      <c r="B3440" s="84">
        <v>44146</v>
      </c>
      <c r="C3440" s="84" t="s">
        <v>785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 x14ac:dyDescent="0.25">
      <c r="A3441" s="83">
        <v>44146</v>
      </c>
      <c r="B3441" s="84">
        <v>44146</v>
      </c>
      <c r="C3441" s="84" t="s">
        <v>836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 x14ac:dyDescent="0.25">
      <c r="A3442" s="83">
        <v>44146</v>
      </c>
      <c r="B3442" s="84">
        <v>44146</v>
      </c>
      <c r="C3442" s="84" t="s">
        <v>765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 x14ac:dyDescent="0.25">
      <c r="A3443" s="83">
        <v>44146</v>
      </c>
      <c r="B3443" s="84">
        <v>44146</v>
      </c>
      <c r="C3443" s="84" t="s">
        <v>781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 x14ac:dyDescent="0.25">
      <c r="A3444" s="83">
        <v>44146</v>
      </c>
      <c r="B3444" s="84">
        <v>44146</v>
      </c>
      <c r="C3444" s="84" t="s">
        <v>821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 x14ac:dyDescent="0.25">
      <c r="A3445" s="83">
        <v>44146</v>
      </c>
      <c r="B3445" s="84">
        <v>44146</v>
      </c>
      <c r="C3445" s="84" t="s">
        <v>828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 x14ac:dyDescent="0.25">
      <c r="A3446" s="83">
        <v>44146</v>
      </c>
      <c r="B3446" s="84">
        <v>44146</v>
      </c>
      <c r="C3446" s="84" t="s">
        <v>814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 x14ac:dyDescent="0.25">
      <c r="A3447" s="83">
        <v>44146</v>
      </c>
      <c r="B3447" s="84">
        <v>44146</v>
      </c>
      <c r="C3447" s="84" t="s">
        <v>817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 x14ac:dyDescent="0.25">
      <c r="A3448" s="83">
        <v>44146</v>
      </c>
      <c r="B3448" s="84">
        <v>44146</v>
      </c>
      <c r="C3448" s="84" t="s">
        <v>824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 x14ac:dyDescent="0.25">
      <c r="A3449" s="83">
        <v>44146</v>
      </c>
      <c r="B3449" s="84">
        <v>44146</v>
      </c>
      <c r="C3449" s="84" t="s">
        <v>787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 x14ac:dyDescent="0.25">
      <c r="A3450" s="83">
        <v>44146</v>
      </c>
      <c r="B3450" s="84">
        <v>44146</v>
      </c>
      <c r="C3450" s="84" t="s">
        <v>774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 x14ac:dyDescent="0.25">
      <c r="A3451" s="83">
        <v>44146</v>
      </c>
      <c r="B3451" s="84">
        <v>44146</v>
      </c>
      <c r="C3451" s="84" t="s">
        <v>804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 x14ac:dyDescent="0.25">
      <c r="A3452" s="83">
        <v>44146</v>
      </c>
      <c r="B3452" s="84">
        <v>44146</v>
      </c>
      <c r="C3452" s="84" t="s">
        <v>792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 x14ac:dyDescent="0.25">
      <c r="A3453" s="83">
        <v>44146</v>
      </c>
      <c r="B3453" s="84">
        <v>44146</v>
      </c>
      <c r="C3453" s="84" t="s">
        <v>794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 x14ac:dyDescent="0.25">
      <c r="A3454" s="83">
        <v>44146</v>
      </c>
      <c r="B3454" s="84">
        <v>44146</v>
      </c>
      <c r="C3454" s="84" t="s">
        <v>848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 x14ac:dyDescent="0.25">
      <c r="A3455" s="83">
        <v>44146</v>
      </c>
      <c r="B3455" s="84">
        <v>44146</v>
      </c>
      <c r="C3455" s="84" t="s">
        <v>793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 x14ac:dyDescent="0.25">
      <c r="A3456" s="83">
        <v>44146</v>
      </c>
      <c r="B3456" s="84">
        <v>44146</v>
      </c>
      <c r="C3456" s="84" t="s">
        <v>799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 x14ac:dyDescent="0.25">
      <c r="A3457" s="83">
        <v>44146</v>
      </c>
      <c r="B3457" s="84">
        <v>44146</v>
      </c>
      <c r="C3457" s="84" t="s">
        <v>778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 x14ac:dyDescent="0.25">
      <c r="A3458" s="83">
        <v>44146</v>
      </c>
      <c r="B3458" s="84">
        <v>44146</v>
      </c>
      <c r="C3458" s="84" t="s">
        <v>890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 x14ac:dyDescent="0.25">
      <c r="A3459" s="83">
        <v>44146</v>
      </c>
      <c r="B3459" s="84">
        <v>44146</v>
      </c>
      <c r="C3459" s="84" t="s">
        <v>803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 x14ac:dyDescent="0.25">
      <c r="A3460" s="83">
        <v>44146</v>
      </c>
      <c r="B3460" s="84">
        <v>44146</v>
      </c>
      <c r="C3460" s="84" t="s">
        <v>791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 x14ac:dyDescent="0.25">
      <c r="A3461" s="83">
        <v>44146</v>
      </c>
      <c r="B3461" s="84">
        <v>44146</v>
      </c>
      <c r="C3461" s="84" t="s">
        <v>802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 x14ac:dyDescent="0.25">
      <c r="A3462" s="50">
        <v>44147</v>
      </c>
      <c r="B3462" s="51">
        <v>44147</v>
      </c>
      <c r="C3462" s="51" t="s">
        <v>778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 x14ac:dyDescent="0.25">
      <c r="A3463" s="50">
        <v>44147</v>
      </c>
      <c r="B3463" s="51">
        <v>44147</v>
      </c>
      <c r="C3463" s="51" t="s">
        <v>789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 x14ac:dyDescent="0.25">
      <c r="A3464" s="50">
        <v>44147</v>
      </c>
      <c r="B3464" s="51">
        <v>44147</v>
      </c>
      <c r="C3464" s="51" t="s">
        <v>794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 x14ac:dyDescent="0.25">
      <c r="A3465" s="50">
        <v>44147</v>
      </c>
      <c r="B3465" s="51">
        <v>44147</v>
      </c>
      <c r="C3465" s="51" t="s">
        <v>786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 x14ac:dyDescent="0.25">
      <c r="A3466" s="50">
        <v>44147</v>
      </c>
      <c r="B3466" s="51">
        <v>44147</v>
      </c>
      <c r="C3466" s="51" t="s">
        <v>814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 x14ac:dyDescent="0.25">
      <c r="A3467" s="50">
        <v>44147</v>
      </c>
      <c r="B3467" s="51">
        <v>44147</v>
      </c>
      <c r="C3467" s="51" t="s">
        <v>829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 x14ac:dyDescent="0.25">
      <c r="A3468" s="50">
        <v>44147</v>
      </c>
      <c r="B3468" s="51">
        <v>44147</v>
      </c>
      <c r="C3468" s="51" t="s">
        <v>777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 x14ac:dyDescent="0.25">
      <c r="A3469" s="50">
        <v>44147</v>
      </c>
      <c r="B3469" s="51">
        <v>44147</v>
      </c>
      <c r="C3469" s="51" t="s">
        <v>782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 x14ac:dyDescent="0.25">
      <c r="A3470" s="50">
        <v>44147</v>
      </c>
      <c r="B3470" s="51">
        <v>44147</v>
      </c>
      <c r="C3470" s="51" t="s">
        <v>818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 x14ac:dyDescent="0.25">
      <c r="A3471" s="50">
        <v>44147</v>
      </c>
      <c r="B3471" s="51">
        <v>44147</v>
      </c>
      <c r="C3471" s="51" t="s">
        <v>791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 x14ac:dyDescent="0.25">
      <c r="A3472" s="50">
        <v>44147</v>
      </c>
      <c r="B3472" s="51">
        <v>44147</v>
      </c>
      <c r="C3472" s="51" t="s">
        <v>799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 x14ac:dyDescent="0.25">
      <c r="A3473" s="50">
        <v>44147</v>
      </c>
      <c r="B3473" s="51">
        <v>44147</v>
      </c>
      <c r="C3473" s="51" t="s">
        <v>823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 x14ac:dyDescent="0.25">
      <c r="A3474" s="50">
        <v>44147</v>
      </c>
      <c r="B3474" s="51">
        <v>44147</v>
      </c>
      <c r="C3474" s="51" t="s">
        <v>792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 x14ac:dyDescent="0.25">
      <c r="A3475" s="50">
        <v>44147</v>
      </c>
      <c r="B3475" s="51">
        <v>44147</v>
      </c>
      <c r="C3475" s="51" t="s">
        <v>804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 x14ac:dyDescent="0.25">
      <c r="A3476" s="50">
        <v>44147</v>
      </c>
      <c r="B3476" s="51">
        <v>44147</v>
      </c>
      <c r="C3476" s="51" t="s">
        <v>819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 x14ac:dyDescent="0.25">
      <c r="A3477" s="50">
        <v>44147</v>
      </c>
      <c r="B3477" s="51">
        <v>44147</v>
      </c>
      <c r="C3477" s="51" t="s">
        <v>906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 x14ac:dyDescent="0.25">
      <c r="A3478" s="50">
        <v>44147</v>
      </c>
      <c r="B3478" s="51">
        <v>44147</v>
      </c>
      <c r="C3478" s="51" t="s">
        <v>844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 x14ac:dyDescent="0.25">
      <c r="A3479" s="50">
        <v>44147</v>
      </c>
      <c r="B3479" s="51">
        <v>44147</v>
      </c>
      <c r="C3479" s="51" t="s">
        <v>781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 x14ac:dyDescent="0.25">
      <c r="A3480" s="50">
        <v>44147</v>
      </c>
      <c r="B3480" s="51">
        <v>44147</v>
      </c>
      <c r="C3480" s="51" t="s">
        <v>883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 x14ac:dyDescent="0.25">
      <c r="A3481" s="50">
        <v>44147</v>
      </c>
      <c r="B3481" s="51">
        <v>44147</v>
      </c>
      <c r="C3481" s="51" t="s">
        <v>775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 x14ac:dyDescent="0.25">
      <c r="A3482" s="50">
        <v>44147</v>
      </c>
      <c r="B3482" s="51">
        <v>44147</v>
      </c>
      <c r="C3482" s="51" t="s">
        <v>824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 x14ac:dyDescent="0.25">
      <c r="A3483" s="50">
        <v>44147</v>
      </c>
      <c r="B3483" s="51">
        <v>44147</v>
      </c>
      <c r="C3483" s="51" t="s">
        <v>808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 x14ac:dyDescent="0.25">
      <c r="A3484" s="50">
        <v>44147</v>
      </c>
      <c r="B3484" s="51">
        <v>44147</v>
      </c>
      <c r="C3484" s="51" t="s">
        <v>821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 x14ac:dyDescent="0.25">
      <c r="A3485" s="50">
        <v>44147</v>
      </c>
      <c r="B3485" s="51">
        <v>44147</v>
      </c>
      <c r="C3485" s="51" t="s">
        <v>774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 x14ac:dyDescent="0.25">
      <c r="A3486" s="74">
        <v>44148</v>
      </c>
      <c r="B3486" s="75">
        <v>44148</v>
      </c>
      <c r="C3486" s="75" t="s">
        <v>775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 x14ac:dyDescent="0.25">
      <c r="A3487" s="74">
        <v>44148</v>
      </c>
      <c r="B3487" s="75">
        <v>44148</v>
      </c>
      <c r="C3487" s="75" t="s">
        <v>814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 x14ac:dyDescent="0.25">
      <c r="A3488" s="74">
        <v>44148</v>
      </c>
      <c r="B3488" s="75">
        <v>44148</v>
      </c>
      <c r="C3488" s="75" t="s">
        <v>789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 x14ac:dyDescent="0.25">
      <c r="A3489" s="74">
        <v>44148</v>
      </c>
      <c r="B3489" s="75">
        <v>44148</v>
      </c>
      <c r="C3489" s="75" t="s">
        <v>786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 x14ac:dyDescent="0.25">
      <c r="A3490" s="74">
        <v>44148</v>
      </c>
      <c r="B3490" s="75">
        <v>44148</v>
      </c>
      <c r="C3490" s="75" t="s">
        <v>809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 x14ac:dyDescent="0.25">
      <c r="A3491" s="74">
        <v>44148</v>
      </c>
      <c r="B3491" s="75">
        <v>44148</v>
      </c>
      <c r="C3491" s="75" t="s">
        <v>773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 x14ac:dyDescent="0.25">
      <c r="A3492" s="74">
        <v>44148</v>
      </c>
      <c r="B3492" s="75">
        <v>44148</v>
      </c>
      <c r="C3492" s="75" t="s">
        <v>820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 x14ac:dyDescent="0.25">
      <c r="A3493" s="74">
        <v>44148</v>
      </c>
      <c r="B3493" s="75">
        <v>44148</v>
      </c>
      <c r="C3493" s="75" t="s">
        <v>892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 x14ac:dyDescent="0.25">
      <c r="A3494" s="74">
        <v>44148</v>
      </c>
      <c r="B3494" s="75">
        <v>44148</v>
      </c>
      <c r="C3494" s="75" t="s">
        <v>794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 x14ac:dyDescent="0.25">
      <c r="A3495" s="74">
        <v>44148</v>
      </c>
      <c r="B3495" s="75">
        <v>44148</v>
      </c>
      <c r="C3495" s="75" t="s">
        <v>808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 x14ac:dyDescent="0.25">
      <c r="A3496" s="74">
        <v>44148</v>
      </c>
      <c r="B3496" s="75">
        <v>44148</v>
      </c>
      <c r="C3496" s="75" t="s">
        <v>777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 x14ac:dyDescent="0.25">
      <c r="A3497" s="74">
        <v>44148</v>
      </c>
      <c r="B3497" s="75">
        <v>44148</v>
      </c>
      <c r="C3497" s="75" t="s">
        <v>781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 x14ac:dyDescent="0.25">
      <c r="A3498" s="74">
        <v>44148</v>
      </c>
      <c r="B3498" s="75">
        <v>44148</v>
      </c>
      <c r="C3498" s="75" t="s">
        <v>791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 x14ac:dyDescent="0.25">
      <c r="A3499" s="74">
        <v>44148</v>
      </c>
      <c r="B3499" s="75">
        <v>44148</v>
      </c>
      <c r="C3499" s="75" t="s">
        <v>829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 x14ac:dyDescent="0.25">
      <c r="A3500" s="74">
        <v>44148</v>
      </c>
      <c r="B3500" s="75">
        <v>44148</v>
      </c>
      <c r="C3500" s="75" t="s">
        <v>784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 x14ac:dyDescent="0.25">
      <c r="A3501" s="74">
        <v>44148</v>
      </c>
      <c r="B3501" s="75">
        <v>44148</v>
      </c>
      <c r="C3501" s="75" t="s">
        <v>780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 x14ac:dyDescent="0.25">
      <c r="A3502" s="74">
        <v>44148</v>
      </c>
      <c r="B3502" s="75">
        <v>44148</v>
      </c>
      <c r="C3502" s="75" t="s">
        <v>893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 x14ac:dyDescent="0.25">
      <c r="A3503" s="74">
        <v>44148</v>
      </c>
      <c r="B3503" s="75">
        <v>44148</v>
      </c>
      <c r="C3503" s="75" t="s">
        <v>824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 x14ac:dyDescent="0.25">
      <c r="A3504" s="74">
        <v>44148</v>
      </c>
      <c r="B3504" s="75">
        <v>44148</v>
      </c>
      <c r="C3504" s="75" t="s">
        <v>793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 x14ac:dyDescent="0.25">
      <c r="A3505" s="74">
        <v>44148</v>
      </c>
      <c r="B3505" s="75">
        <v>44148</v>
      </c>
      <c r="C3505" s="75" t="s">
        <v>955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 x14ac:dyDescent="0.25">
      <c r="A3506" s="74">
        <v>44148</v>
      </c>
      <c r="B3506" s="75">
        <v>44148</v>
      </c>
      <c r="C3506" s="75" t="s">
        <v>782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 x14ac:dyDescent="0.25">
      <c r="A3507" s="74">
        <v>44148</v>
      </c>
      <c r="B3507" s="75">
        <v>44148</v>
      </c>
      <c r="C3507" s="75" t="s">
        <v>787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 x14ac:dyDescent="0.25">
      <c r="A3508" s="74">
        <v>44148</v>
      </c>
      <c r="B3508" s="75">
        <v>44148</v>
      </c>
      <c r="C3508" s="75" t="s">
        <v>906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 x14ac:dyDescent="0.25">
      <c r="A3509" s="74">
        <v>44148</v>
      </c>
      <c r="B3509" s="75">
        <v>44148</v>
      </c>
      <c r="C3509" s="75" t="s">
        <v>764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 x14ac:dyDescent="0.25">
      <c r="A3510" s="74">
        <v>44148</v>
      </c>
      <c r="B3510" s="75">
        <v>44148</v>
      </c>
      <c r="C3510" s="75" t="s">
        <v>804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 x14ac:dyDescent="0.25">
      <c r="A3511" s="74">
        <v>44148</v>
      </c>
      <c r="B3511" s="75">
        <v>44148</v>
      </c>
      <c r="C3511" s="75" t="s">
        <v>817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 x14ac:dyDescent="0.25">
      <c r="A3512" s="74">
        <v>44148</v>
      </c>
      <c r="B3512" s="75">
        <v>44148</v>
      </c>
      <c r="C3512" s="75" t="s">
        <v>806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 x14ac:dyDescent="0.25">
      <c r="A3513" s="74">
        <v>44148</v>
      </c>
      <c r="B3513" s="75">
        <v>44148</v>
      </c>
      <c r="C3513" s="75" t="s">
        <v>833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 x14ac:dyDescent="0.25">
      <c r="A3514" s="74">
        <v>44148</v>
      </c>
      <c r="B3514" s="75">
        <v>44148</v>
      </c>
      <c r="C3514" s="75" t="s">
        <v>778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 x14ac:dyDescent="0.25">
      <c r="A3515" s="74">
        <v>44148</v>
      </c>
      <c r="B3515" s="75">
        <v>44148</v>
      </c>
      <c r="C3515" s="75" t="s">
        <v>783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 x14ac:dyDescent="0.25">
      <c r="A3516" s="74">
        <v>44148</v>
      </c>
      <c r="B3516" s="75">
        <v>44148</v>
      </c>
      <c r="C3516" s="75" t="s">
        <v>785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 x14ac:dyDescent="0.25">
      <c r="A3517" s="74">
        <v>44148</v>
      </c>
      <c r="B3517" s="75">
        <v>44148</v>
      </c>
      <c r="C3517" s="75" t="s">
        <v>779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 x14ac:dyDescent="0.25">
      <c r="A3518" s="74">
        <v>44148</v>
      </c>
      <c r="B3518" s="75">
        <v>44148</v>
      </c>
      <c r="C3518" s="75" t="s">
        <v>818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 x14ac:dyDescent="0.25">
      <c r="A3519" s="74">
        <v>44148</v>
      </c>
      <c r="B3519" s="75">
        <v>44148</v>
      </c>
      <c r="C3519" s="75" t="s">
        <v>799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 x14ac:dyDescent="0.25">
      <c r="A3520" s="74">
        <v>44148</v>
      </c>
      <c r="B3520" s="75">
        <v>44148</v>
      </c>
      <c r="C3520" s="75" t="s">
        <v>836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 x14ac:dyDescent="0.25">
      <c r="A3521" s="74">
        <v>44148</v>
      </c>
      <c r="B3521" s="75">
        <v>44148</v>
      </c>
      <c r="C3521" s="75" t="s">
        <v>807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 x14ac:dyDescent="0.25">
      <c r="A3522" s="95">
        <v>44149</v>
      </c>
      <c r="B3522" s="96">
        <v>44149</v>
      </c>
      <c r="C3522" s="96" t="s">
        <v>775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 x14ac:dyDescent="0.25">
      <c r="A3523" s="95">
        <v>44149</v>
      </c>
      <c r="B3523" s="96">
        <v>44149</v>
      </c>
      <c r="C3523" s="96" t="s">
        <v>773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 x14ac:dyDescent="0.25">
      <c r="A3524" s="95">
        <v>44149</v>
      </c>
      <c r="B3524" s="96">
        <v>44149</v>
      </c>
      <c r="C3524" s="98" t="s">
        <v>790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 x14ac:dyDescent="0.25">
      <c r="A3525" s="95">
        <v>44149</v>
      </c>
      <c r="B3525" s="96">
        <v>44149</v>
      </c>
      <c r="C3525" s="98" t="s">
        <v>787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 x14ac:dyDescent="0.25">
      <c r="A3526" s="95">
        <v>44149</v>
      </c>
      <c r="B3526" s="96">
        <v>44149</v>
      </c>
      <c r="C3526" s="98" t="s">
        <v>777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 x14ac:dyDescent="0.25">
      <c r="A3527" s="95">
        <v>44149</v>
      </c>
      <c r="B3527" s="96">
        <v>44149</v>
      </c>
      <c r="C3527" s="98" t="s">
        <v>975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 x14ac:dyDescent="0.25">
      <c r="A3528" s="95">
        <v>44149</v>
      </c>
      <c r="B3528" s="96">
        <v>44149</v>
      </c>
      <c r="C3528" s="98" t="s">
        <v>824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 x14ac:dyDescent="0.25">
      <c r="A3529" s="95">
        <v>44149</v>
      </c>
      <c r="B3529" s="96">
        <v>44149</v>
      </c>
      <c r="C3529" s="98" t="s">
        <v>836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 x14ac:dyDescent="0.25">
      <c r="A3530" s="95">
        <v>44149</v>
      </c>
      <c r="B3530" s="96">
        <v>44149</v>
      </c>
      <c r="C3530" s="98" t="s">
        <v>789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 x14ac:dyDescent="0.25">
      <c r="A3531" s="95">
        <v>44149</v>
      </c>
      <c r="B3531" s="96">
        <v>44149</v>
      </c>
      <c r="C3531" s="98" t="s">
        <v>803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 x14ac:dyDescent="0.25">
      <c r="A3532" s="95">
        <v>44149</v>
      </c>
      <c r="B3532" s="96">
        <v>44149</v>
      </c>
      <c r="C3532" s="98" t="s">
        <v>779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 x14ac:dyDescent="0.25">
      <c r="A3533" s="95">
        <v>44149</v>
      </c>
      <c r="B3533" s="96">
        <v>44149</v>
      </c>
      <c r="C3533" s="98" t="s">
        <v>786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 x14ac:dyDescent="0.25">
      <c r="A3534" s="95">
        <v>44149</v>
      </c>
      <c r="B3534" s="96">
        <v>44149</v>
      </c>
      <c r="C3534" s="98" t="s">
        <v>792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 x14ac:dyDescent="0.25">
      <c r="A3535" s="95">
        <v>44149</v>
      </c>
      <c r="B3535" s="96">
        <v>44149</v>
      </c>
      <c r="C3535" s="98" t="s">
        <v>778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 x14ac:dyDescent="0.25">
      <c r="A3536" s="95">
        <v>44149</v>
      </c>
      <c r="B3536" s="96">
        <v>44149</v>
      </c>
      <c r="C3536" s="98" t="s">
        <v>976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 x14ac:dyDescent="0.25">
      <c r="A3537" s="95">
        <v>44149</v>
      </c>
      <c r="B3537" s="96">
        <v>44149</v>
      </c>
      <c r="C3537" s="98" t="s">
        <v>821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 x14ac:dyDescent="0.25">
      <c r="A3538" s="95">
        <v>44149</v>
      </c>
      <c r="B3538" s="96">
        <v>44149</v>
      </c>
      <c r="C3538" s="98" t="s">
        <v>814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 x14ac:dyDescent="0.25">
      <c r="A3539" s="95">
        <v>44149</v>
      </c>
      <c r="B3539" s="96">
        <v>44149</v>
      </c>
      <c r="C3539" s="98" t="s">
        <v>793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 x14ac:dyDescent="0.25">
      <c r="A3540" s="95">
        <v>44149</v>
      </c>
      <c r="B3540" s="96">
        <v>44149</v>
      </c>
      <c r="C3540" s="98" t="s">
        <v>817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 x14ac:dyDescent="0.25">
      <c r="A3541" s="95">
        <v>44149</v>
      </c>
      <c r="B3541" s="96">
        <v>44149</v>
      </c>
      <c r="C3541" s="98" t="s">
        <v>828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 x14ac:dyDescent="0.25">
      <c r="A3542" s="95">
        <v>44149</v>
      </c>
      <c r="B3542" s="96">
        <v>44149</v>
      </c>
      <c r="C3542" s="98" t="s">
        <v>782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 x14ac:dyDescent="0.25">
      <c r="A3543" s="95">
        <v>44149</v>
      </c>
      <c r="B3543" s="96">
        <v>44149</v>
      </c>
      <c r="C3543" s="98" t="s">
        <v>780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 x14ac:dyDescent="0.25">
      <c r="A3544" s="95">
        <v>44149</v>
      </c>
      <c r="B3544" s="96">
        <v>44149</v>
      </c>
      <c r="C3544" s="98" t="s">
        <v>785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 x14ac:dyDescent="0.25">
      <c r="A3545" s="95">
        <v>44149</v>
      </c>
      <c r="B3545" s="96">
        <v>44149</v>
      </c>
      <c r="C3545" s="98" t="s">
        <v>837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 x14ac:dyDescent="0.25">
      <c r="A3546" s="95">
        <v>44149</v>
      </c>
      <c r="B3546" s="96">
        <v>44149</v>
      </c>
      <c r="C3546" s="96" t="s">
        <v>977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 x14ac:dyDescent="0.25">
      <c r="A3547" s="95">
        <v>44149</v>
      </c>
      <c r="B3547" s="96">
        <v>44149</v>
      </c>
      <c r="C3547" s="98" t="s">
        <v>808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 x14ac:dyDescent="0.25">
      <c r="A3548" s="95">
        <v>44149</v>
      </c>
      <c r="B3548" s="96">
        <v>44149</v>
      </c>
      <c r="C3548" s="98" t="s">
        <v>781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 x14ac:dyDescent="0.25">
      <c r="A3549" s="62">
        <v>44150</v>
      </c>
      <c r="B3549" s="63">
        <v>44150</v>
      </c>
      <c r="C3549" s="63" t="s">
        <v>790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 x14ac:dyDescent="0.25">
      <c r="A3550" s="62">
        <v>44150</v>
      </c>
      <c r="B3550" s="63">
        <v>44150</v>
      </c>
      <c r="C3550" s="63" t="s">
        <v>775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 x14ac:dyDescent="0.25">
      <c r="A3551" s="62">
        <v>44150</v>
      </c>
      <c r="B3551" s="63">
        <v>44150</v>
      </c>
      <c r="C3551" s="63" t="s">
        <v>833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 x14ac:dyDescent="0.25">
      <c r="A3552" s="62">
        <v>44150</v>
      </c>
      <c r="B3552" s="63">
        <v>44150</v>
      </c>
      <c r="C3552" s="63" t="s">
        <v>786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 x14ac:dyDescent="0.25">
      <c r="A3553" s="62">
        <v>44150</v>
      </c>
      <c r="B3553" s="63">
        <v>44150</v>
      </c>
      <c r="C3553" s="63" t="s">
        <v>789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 x14ac:dyDescent="0.25">
      <c r="A3554" s="62">
        <v>44150</v>
      </c>
      <c r="B3554" s="63">
        <v>44150</v>
      </c>
      <c r="C3554" s="63" t="s">
        <v>777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 x14ac:dyDescent="0.25">
      <c r="A3555" s="62">
        <v>44150</v>
      </c>
      <c r="B3555" s="63">
        <v>44150</v>
      </c>
      <c r="C3555" s="63" t="s">
        <v>808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 x14ac:dyDescent="0.25">
      <c r="A3556" s="62">
        <v>44150</v>
      </c>
      <c r="B3556" s="63">
        <v>44150</v>
      </c>
      <c r="C3556" s="63" t="s">
        <v>784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 x14ac:dyDescent="0.25">
      <c r="A3557" s="62">
        <v>44150</v>
      </c>
      <c r="B3557" s="63">
        <v>44150</v>
      </c>
      <c r="C3557" s="63" t="s">
        <v>821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 x14ac:dyDescent="0.25">
      <c r="A3558" s="62">
        <v>44150</v>
      </c>
      <c r="B3558" s="63">
        <v>44150</v>
      </c>
      <c r="C3558" s="63" t="s">
        <v>773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 x14ac:dyDescent="0.25">
      <c r="A3559" s="62">
        <v>44150</v>
      </c>
      <c r="B3559" s="63">
        <v>44150</v>
      </c>
      <c r="C3559" s="63" t="s">
        <v>817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 x14ac:dyDescent="0.25">
      <c r="A3560" s="62">
        <v>44150</v>
      </c>
      <c r="B3560" s="63">
        <v>44150</v>
      </c>
      <c r="C3560" s="63" t="s">
        <v>973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 x14ac:dyDescent="0.25">
      <c r="A3561" s="62">
        <v>44150</v>
      </c>
      <c r="B3561" s="63">
        <v>44150</v>
      </c>
      <c r="C3561" s="63" t="s">
        <v>785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 x14ac:dyDescent="0.25">
      <c r="A3562" s="62">
        <v>44150</v>
      </c>
      <c r="B3562" s="63">
        <v>44150</v>
      </c>
      <c r="C3562" s="63" t="s">
        <v>809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 x14ac:dyDescent="0.25">
      <c r="A3563" s="62">
        <v>44150</v>
      </c>
      <c r="B3563" s="63">
        <v>44150</v>
      </c>
      <c r="C3563" s="63" t="s">
        <v>828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 x14ac:dyDescent="0.25">
      <c r="A3564" s="62">
        <v>44150</v>
      </c>
      <c r="B3564" s="63">
        <v>44150</v>
      </c>
      <c r="C3564" s="63" t="s">
        <v>774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 x14ac:dyDescent="0.25">
      <c r="A3565" s="62">
        <v>44150</v>
      </c>
      <c r="B3565" s="63">
        <v>44150</v>
      </c>
      <c r="C3565" s="63" t="s">
        <v>791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 x14ac:dyDescent="0.25">
      <c r="A3566" s="62">
        <v>44150</v>
      </c>
      <c r="B3566" s="63">
        <v>44150</v>
      </c>
      <c r="C3566" s="63" t="s">
        <v>882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 x14ac:dyDescent="0.25">
      <c r="A3567" s="62">
        <v>44150</v>
      </c>
      <c r="B3567" s="63">
        <v>44150</v>
      </c>
      <c r="C3567" s="63" t="s">
        <v>780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 x14ac:dyDescent="0.25">
      <c r="A3568" s="62">
        <v>44150</v>
      </c>
      <c r="B3568" s="63">
        <v>44150</v>
      </c>
      <c r="C3568" s="63" t="s">
        <v>836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 x14ac:dyDescent="0.25">
      <c r="A3569" s="62">
        <v>44150</v>
      </c>
      <c r="B3569" s="63">
        <v>44150</v>
      </c>
      <c r="C3569" s="63" t="s">
        <v>814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 x14ac:dyDescent="0.25">
      <c r="A3570" s="62">
        <v>44150</v>
      </c>
      <c r="B3570" s="63">
        <v>44150</v>
      </c>
      <c r="C3570" s="63" t="s">
        <v>783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 x14ac:dyDescent="0.25">
      <c r="A3571" s="62">
        <v>44150</v>
      </c>
      <c r="B3571" s="63">
        <v>44150</v>
      </c>
      <c r="C3571" s="63" t="s">
        <v>804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 x14ac:dyDescent="0.25">
      <c r="A3572" s="62">
        <v>44150</v>
      </c>
      <c r="B3572" s="63">
        <v>44150</v>
      </c>
      <c r="C3572" s="63" t="s">
        <v>803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 x14ac:dyDescent="0.25">
      <c r="A3573" s="62">
        <v>44150</v>
      </c>
      <c r="B3573" s="63">
        <v>44150</v>
      </c>
      <c r="C3573" s="63" t="s">
        <v>792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 x14ac:dyDescent="0.25">
      <c r="A3574" s="62">
        <v>44150</v>
      </c>
      <c r="B3574" s="63">
        <v>44150</v>
      </c>
      <c r="C3574" s="63" t="s">
        <v>778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 x14ac:dyDescent="0.25">
      <c r="A3575" s="62">
        <v>44150</v>
      </c>
      <c r="B3575" s="63">
        <v>44150</v>
      </c>
      <c r="C3575" s="63" t="s">
        <v>793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 x14ac:dyDescent="0.25">
      <c r="A3576" s="62">
        <v>44150</v>
      </c>
      <c r="B3576" s="63">
        <v>44150</v>
      </c>
      <c r="C3576" s="63" t="s">
        <v>806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 x14ac:dyDescent="0.25">
      <c r="A3577" s="62">
        <v>44150</v>
      </c>
      <c r="B3577" s="63">
        <v>44150</v>
      </c>
      <c r="C3577" s="63" t="s">
        <v>975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 x14ac:dyDescent="0.25">
      <c r="A3578" s="62">
        <v>44150</v>
      </c>
      <c r="B3578" s="63">
        <v>44150</v>
      </c>
      <c r="C3578" s="63" t="s">
        <v>799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 x14ac:dyDescent="0.25">
      <c r="A3579" s="62">
        <v>44150</v>
      </c>
      <c r="B3579" s="63">
        <v>44150</v>
      </c>
      <c r="C3579" s="63" t="s">
        <v>824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 x14ac:dyDescent="0.25">
      <c r="A3580" s="62">
        <v>44150</v>
      </c>
      <c r="B3580" s="63">
        <v>44150</v>
      </c>
      <c r="C3580" s="63" t="s">
        <v>765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 x14ac:dyDescent="0.25">
      <c r="A3581" s="62">
        <v>44150</v>
      </c>
      <c r="B3581" s="63">
        <v>44150</v>
      </c>
      <c r="C3581" s="63" t="s">
        <v>781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 x14ac:dyDescent="0.25">
      <c r="A3582" s="62">
        <v>44150</v>
      </c>
      <c r="B3582" s="63">
        <v>44150</v>
      </c>
      <c r="C3582" s="63" t="s">
        <v>906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 x14ac:dyDescent="0.25">
      <c r="A3583" s="62">
        <v>44150</v>
      </c>
      <c r="B3583" s="63">
        <v>44150</v>
      </c>
      <c r="C3583" s="63" t="s">
        <v>822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 x14ac:dyDescent="0.25">
      <c r="A3584" s="62">
        <v>44150</v>
      </c>
      <c r="B3584" s="63">
        <v>44150</v>
      </c>
      <c r="C3584" s="63" t="s">
        <v>802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 x14ac:dyDescent="0.25">
      <c r="A3585" s="62">
        <v>44150</v>
      </c>
      <c r="B3585" s="63">
        <v>44150</v>
      </c>
      <c r="C3585" s="63" t="s">
        <v>812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 x14ac:dyDescent="0.25">
      <c r="A3586" s="62">
        <v>44150</v>
      </c>
      <c r="B3586" s="63">
        <v>44150</v>
      </c>
      <c r="C3586" s="63" t="s">
        <v>779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 x14ac:dyDescent="0.25">
      <c r="A3587" s="62">
        <v>44150</v>
      </c>
      <c r="B3587" s="63">
        <v>44150</v>
      </c>
      <c r="C3587" s="63" t="s">
        <v>818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 x14ac:dyDescent="0.25">
      <c r="A3588" s="53">
        <v>44151</v>
      </c>
      <c r="B3588" s="54">
        <v>44151</v>
      </c>
      <c r="C3588" s="54" t="s">
        <v>777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 x14ac:dyDescent="0.25">
      <c r="A3589" s="53">
        <v>44151</v>
      </c>
      <c r="B3589" s="54">
        <v>44151</v>
      </c>
      <c r="C3589" s="54" t="s">
        <v>787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 x14ac:dyDescent="0.25">
      <c r="A3590" s="53">
        <v>44151</v>
      </c>
      <c r="B3590" s="54">
        <v>44151</v>
      </c>
      <c r="C3590" s="54" t="s">
        <v>833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 x14ac:dyDescent="0.25">
      <c r="A3591" s="53">
        <v>44151</v>
      </c>
      <c r="B3591" s="54">
        <v>44151</v>
      </c>
      <c r="C3591" s="54" t="s">
        <v>790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 x14ac:dyDescent="0.25">
      <c r="A3592" s="53">
        <v>44151</v>
      </c>
      <c r="B3592" s="54">
        <v>44151</v>
      </c>
      <c r="C3592" s="54" t="s">
        <v>775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 x14ac:dyDescent="0.25">
      <c r="A3593" s="53">
        <v>44151</v>
      </c>
      <c r="B3593" s="54">
        <v>44151</v>
      </c>
      <c r="C3593" s="54" t="s">
        <v>821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 x14ac:dyDescent="0.25">
      <c r="A3594" s="53">
        <v>44151</v>
      </c>
      <c r="B3594" s="54">
        <v>44151</v>
      </c>
      <c r="C3594" s="54" t="s">
        <v>780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 x14ac:dyDescent="0.25">
      <c r="A3595" s="53">
        <v>44151</v>
      </c>
      <c r="B3595" s="54">
        <v>44151</v>
      </c>
      <c r="C3595" s="54" t="s">
        <v>817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 x14ac:dyDescent="0.25">
      <c r="A3596" s="53">
        <v>44151</v>
      </c>
      <c r="B3596" s="54">
        <v>44151</v>
      </c>
      <c r="C3596" s="54" t="s">
        <v>814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 x14ac:dyDescent="0.25">
      <c r="A3597" s="53">
        <v>44151</v>
      </c>
      <c r="B3597" s="54">
        <v>44151</v>
      </c>
      <c r="C3597" s="54" t="s">
        <v>774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 x14ac:dyDescent="0.25">
      <c r="A3598" s="53">
        <v>44151</v>
      </c>
      <c r="B3598" s="54">
        <v>44151</v>
      </c>
      <c r="C3598" s="54" t="s">
        <v>844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 x14ac:dyDescent="0.25">
      <c r="A3599" s="53">
        <v>44151</v>
      </c>
      <c r="B3599" s="54">
        <v>44151</v>
      </c>
      <c r="C3599" s="54" t="s">
        <v>808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 x14ac:dyDescent="0.25">
      <c r="A3600" s="53">
        <v>44151</v>
      </c>
      <c r="B3600" s="54">
        <v>44151</v>
      </c>
      <c r="C3600" s="54" t="s">
        <v>786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 x14ac:dyDescent="0.25">
      <c r="A3601" s="53">
        <v>44151</v>
      </c>
      <c r="B3601" s="54">
        <v>44151</v>
      </c>
      <c r="C3601" s="54" t="s">
        <v>773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 x14ac:dyDescent="0.25">
      <c r="A3602" s="53">
        <v>44151</v>
      </c>
      <c r="B3602" s="54">
        <v>44151</v>
      </c>
      <c r="C3602" s="54" t="s">
        <v>778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 x14ac:dyDescent="0.25">
      <c r="A3603" s="53">
        <v>44151</v>
      </c>
      <c r="B3603" s="54">
        <v>44151</v>
      </c>
      <c r="C3603" s="54" t="s">
        <v>836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 x14ac:dyDescent="0.25">
      <c r="A3604" s="53">
        <v>44151</v>
      </c>
      <c r="B3604" s="54">
        <v>44151</v>
      </c>
      <c r="C3604" s="54" t="s">
        <v>784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 x14ac:dyDescent="0.25">
      <c r="A3605" s="53">
        <v>44151</v>
      </c>
      <c r="B3605" s="54">
        <v>44151</v>
      </c>
      <c r="C3605" s="54" t="s">
        <v>828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 x14ac:dyDescent="0.25">
      <c r="A3606" s="53">
        <v>44151</v>
      </c>
      <c r="B3606" s="54">
        <v>44151</v>
      </c>
      <c r="C3606" s="54" t="s">
        <v>829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 x14ac:dyDescent="0.25">
      <c r="A3607" s="53">
        <v>44151</v>
      </c>
      <c r="B3607" s="54">
        <v>44151</v>
      </c>
      <c r="C3607" s="54" t="s">
        <v>779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 x14ac:dyDescent="0.25">
      <c r="A3608" s="53">
        <v>44151</v>
      </c>
      <c r="B3608" s="54">
        <v>44151</v>
      </c>
      <c r="C3608" s="54" t="s">
        <v>789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 x14ac:dyDescent="0.25">
      <c r="A3609" s="53">
        <v>44151</v>
      </c>
      <c r="B3609" s="54">
        <v>44151</v>
      </c>
      <c r="C3609" s="54" t="s">
        <v>783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 x14ac:dyDescent="0.25">
      <c r="A3610" s="53">
        <v>44151</v>
      </c>
      <c r="B3610" s="54">
        <v>44151</v>
      </c>
      <c r="C3610" s="54" t="s">
        <v>785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 x14ac:dyDescent="0.25">
      <c r="A3611" s="53">
        <v>44151</v>
      </c>
      <c r="B3611" s="54">
        <v>44151</v>
      </c>
      <c r="C3611" s="54" t="s">
        <v>791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 x14ac:dyDescent="0.25">
      <c r="A3612" s="53">
        <v>44151</v>
      </c>
      <c r="B3612" s="54">
        <v>44151</v>
      </c>
      <c r="C3612" s="54" t="s">
        <v>812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 x14ac:dyDescent="0.25">
      <c r="A3613" s="53">
        <v>44151</v>
      </c>
      <c r="B3613" s="54">
        <v>44151</v>
      </c>
      <c r="C3613" s="54" t="s">
        <v>765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 x14ac:dyDescent="0.25">
      <c r="A3614" s="53">
        <v>44151</v>
      </c>
      <c r="B3614" s="54">
        <v>44151</v>
      </c>
      <c r="C3614" s="54" t="s">
        <v>794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 x14ac:dyDescent="0.25">
      <c r="A3615" s="53">
        <v>44151</v>
      </c>
      <c r="B3615" s="54">
        <v>44151</v>
      </c>
      <c r="C3615" s="54" t="s">
        <v>824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 x14ac:dyDescent="0.25">
      <c r="A3616" s="53">
        <v>44151</v>
      </c>
      <c r="B3616" s="54">
        <v>44151</v>
      </c>
      <c r="C3616" s="54" t="s">
        <v>876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 x14ac:dyDescent="0.25">
      <c r="A3617" s="53">
        <v>44151</v>
      </c>
      <c r="B3617" s="54">
        <v>44151</v>
      </c>
      <c r="C3617" s="54" t="s">
        <v>818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 x14ac:dyDescent="0.25">
      <c r="A3618" s="53">
        <v>44151</v>
      </c>
      <c r="B3618" s="54">
        <v>44151</v>
      </c>
      <c r="C3618" s="54" t="s">
        <v>815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 x14ac:dyDescent="0.25">
      <c r="A3619" s="53">
        <v>44151</v>
      </c>
      <c r="B3619" s="54">
        <v>44151</v>
      </c>
      <c r="C3619" s="54" t="s">
        <v>804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 x14ac:dyDescent="0.25">
      <c r="A3620" s="53">
        <v>44151</v>
      </c>
      <c r="B3620" s="54">
        <v>44151</v>
      </c>
      <c r="C3620" s="54" t="s">
        <v>795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 x14ac:dyDescent="0.25">
      <c r="A3621" s="53">
        <v>44151</v>
      </c>
      <c r="B3621" s="54">
        <v>44151</v>
      </c>
      <c r="C3621" s="54" t="s">
        <v>803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 x14ac:dyDescent="0.25">
      <c r="A3622" s="53">
        <v>44151</v>
      </c>
      <c r="B3622" s="54">
        <v>44151</v>
      </c>
      <c r="C3622" s="54" t="s">
        <v>781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 x14ac:dyDescent="0.25">
      <c r="A3623" s="77">
        <v>44152</v>
      </c>
      <c r="B3623" s="78">
        <v>44152</v>
      </c>
      <c r="C3623" s="78" t="s">
        <v>773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 x14ac:dyDescent="0.25">
      <c r="A3624" s="77">
        <v>44152</v>
      </c>
      <c r="B3624" s="78">
        <v>44152</v>
      </c>
      <c r="C3624" s="78" t="s">
        <v>775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 x14ac:dyDescent="0.25">
      <c r="A3625" s="77">
        <v>44152</v>
      </c>
      <c r="B3625" s="78">
        <v>44152</v>
      </c>
      <c r="C3625" s="78" t="s">
        <v>786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 x14ac:dyDescent="0.25">
      <c r="A3626" s="77">
        <v>44152</v>
      </c>
      <c r="B3626" s="78">
        <v>44152</v>
      </c>
      <c r="C3626" s="78" t="s">
        <v>789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 x14ac:dyDescent="0.25">
      <c r="A3627" s="77">
        <v>44152</v>
      </c>
      <c r="B3627" s="78">
        <v>44152</v>
      </c>
      <c r="C3627" s="78" t="s">
        <v>783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 x14ac:dyDescent="0.25">
      <c r="A3628" s="77">
        <v>44152</v>
      </c>
      <c r="B3628" s="78">
        <v>44152</v>
      </c>
      <c r="C3628" s="78" t="s">
        <v>814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 x14ac:dyDescent="0.25">
      <c r="A3629" s="77">
        <v>44152</v>
      </c>
      <c r="B3629" s="78">
        <v>44152</v>
      </c>
      <c r="C3629" s="78" t="s">
        <v>818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 x14ac:dyDescent="0.25">
      <c r="A3630" s="77">
        <v>44152</v>
      </c>
      <c r="B3630" s="78">
        <v>44152</v>
      </c>
      <c r="C3630" s="78" t="s">
        <v>777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 x14ac:dyDescent="0.25">
      <c r="A3631" s="77">
        <v>44152</v>
      </c>
      <c r="B3631" s="78">
        <v>44152</v>
      </c>
      <c r="C3631" s="78" t="s">
        <v>787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 x14ac:dyDescent="0.25">
      <c r="A3632" s="77">
        <v>44152</v>
      </c>
      <c r="B3632" s="78">
        <v>44152</v>
      </c>
      <c r="C3632" s="78" t="s">
        <v>829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 x14ac:dyDescent="0.25">
      <c r="A3633" s="77">
        <v>44152</v>
      </c>
      <c r="B3633" s="78">
        <v>44152</v>
      </c>
      <c r="C3633" s="78" t="s">
        <v>778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 x14ac:dyDescent="0.25">
      <c r="A3634" s="77">
        <v>44152</v>
      </c>
      <c r="B3634" s="78">
        <v>44152</v>
      </c>
      <c r="C3634" s="78" t="s">
        <v>804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 x14ac:dyDescent="0.25">
      <c r="A3635" s="77">
        <v>44152</v>
      </c>
      <c r="B3635" s="78">
        <v>44152</v>
      </c>
      <c r="C3635" s="78" t="s">
        <v>784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 x14ac:dyDescent="0.25">
      <c r="A3636" s="77">
        <v>44152</v>
      </c>
      <c r="B3636" s="78">
        <v>44152</v>
      </c>
      <c r="C3636" s="78" t="s">
        <v>780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 x14ac:dyDescent="0.25">
      <c r="A3637" s="77">
        <v>44152</v>
      </c>
      <c r="B3637" s="78">
        <v>44152</v>
      </c>
      <c r="C3637" s="78" t="s">
        <v>782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 x14ac:dyDescent="0.25">
      <c r="A3638" s="77">
        <v>44152</v>
      </c>
      <c r="B3638" s="78">
        <v>44152</v>
      </c>
      <c r="C3638" s="78" t="s">
        <v>794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 x14ac:dyDescent="0.25">
      <c r="A3639" s="77">
        <v>44152</v>
      </c>
      <c r="B3639" s="78">
        <v>44152</v>
      </c>
      <c r="C3639" s="78" t="s">
        <v>792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 x14ac:dyDescent="0.25">
      <c r="A3640" s="77">
        <v>44152</v>
      </c>
      <c r="B3640" s="78">
        <v>44152</v>
      </c>
      <c r="C3640" s="78" t="s">
        <v>774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 x14ac:dyDescent="0.25">
      <c r="A3641" s="77">
        <v>44152</v>
      </c>
      <c r="B3641" s="78">
        <v>44152</v>
      </c>
      <c r="C3641" s="78" t="s">
        <v>833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 x14ac:dyDescent="0.25">
      <c r="A3642" s="77">
        <v>44152</v>
      </c>
      <c r="B3642" s="78">
        <v>44152</v>
      </c>
      <c r="C3642" s="78" t="s">
        <v>790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 x14ac:dyDescent="0.25">
      <c r="A3643" s="77">
        <v>44152</v>
      </c>
      <c r="B3643" s="78">
        <v>44152</v>
      </c>
      <c r="C3643" s="78" t="s">
        <v>817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 x14ac:dyDescent="0.25">
      <c r="A3644" s="77">
        <v>44152</v>
      </c>
      <c r="B3644" s="78">
        <v>44152</v>
      </c>
      <c r="C3644" s="78" t="s">
        <v>793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 x14ac:dyDescent="0.25">
      <c r="A3645" s="77">
        <v>44152</v>
      </c>
      <c r="B3645" s="78">
        <v>44152</v>
      </c>
      <c r="C3645" s="78" t="s">
        <v>821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 x14ac:dyDescent="0.25">
      <c r="A3646" s="77">
        <v>44152</v>
      </c>
      <c r="B3646" s="78">
        <v>44152</v>
      </c>
      <c r="C3646" s="78" t="s">
        <v>781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 x14ac:dyDescent="0.25">
      <c r="A3647" s="77">
        <v>44152</v>
      </c>
      <c r="B3647" s="78">
        <v>44152</v>
      </c>
      <c r="C3647" s="78" t="s">
        <v>819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 x14ac:dyDescent="0.25">
      <c r="A3648" s="77">
        <v>44152</v>
      </c>
      <c r="B3648" s="78">
        <v>44152</v>
      </c>
      <c r="C3648" s="78" t="s">
        <v>825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 x14ac:dyDescent="0.25">
      <c r="A3649" s="77">
        <v>44152</v>
      </c>
      <c r="B3649" s="78">
        <v>44152</v>
      </c>
      <c r="C3649" s="78" t="s">
        <v>824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 x14ac:dyDescent="0.25">
      <c r="A3650" s="77">
        <v>44152</v>
      </c>
      <c r="B3650" s="78">
        <v>44152</v>
      </c>
      <c r="C3650" s="78" t="s">
        <v>808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 x14ac:dyDescent="0.25">
      <c r="A3651" s="77">
        <v>44152</v>
      </c>
      <c r="B3651" s="78">
        <v>44152</v>
      </c>
      <c r="C3651" s="78" t="s">
        <v>844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 x14ac:dyDescent="0.25">
      <c r="A3652" s="77">
        <v>44152</v>
      </c>
      <c r="B3652" s="78">
        <v>44152</v>
      </c>
      <c r="C3652" s="78" t="s">
        <v>806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 x14ac:dyDescent="0.25">
      <c r="A3653" s="50">
        <v>44153</v>
      </c>
      <c r="B3653" s="51">
        <v>44153</v>
      </c>
      <c r="C3653" s="51" t="s">
        <v>773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 x14ac:dyDescent="0.25">
      <c r="A3654" s="50">
        <v>44153</v>
      </c>
      <c r="B3654" s="51">
        <v>44153</v>
      </c>
      <c r="C3654" s="51" t="s">
        <v>778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 x14ac:dyDescent="0.25">
      <c r="A3655" s="50">
        <v>44153</v>
      </c>
      <c r="B3655" s="51">
        <v>44153</v>
      </c>
      <c r="C3655" s="51" t="s">
        <v>794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 x14ac:dyDescent="0.25">
      <c r="A3656" s="50">
        <v>44153</v>
      </c>
      <c r="B3656" s="51">
        <v>44153</v>
      </c>
      <c r="C3656" s="51" t="s">
        <v>786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 x14ac:dyDescent="0.25">
      <c r="A3657" s="50">
        <v>44153</v>
      </c>
      <c r="B3657" s="51">
        <v>44153</v>
      </c>
      <c r="C3657" s="51" t="s">
        <v>789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 x14ac:dyDescent="0.25">
      <c r="A3658" s="50">
        <v>44153</v>
      </c>
      <c r="B3658" s="51">
        <v>44153</v>
      </c>
      <c r="C3658" s="51" t="s">
        <v>782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 x14ac:dyDescent="0.25">
      <c r="A3659" s="50">
        <v>44153</v>
      </c>
      <c r="B3659" s="51">
        <v>44153</v>
      </c>
      <c r="C3659" s="51" t="s">
        <v>765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 x14ac:dyDescent="0.25">
      <c r="A3660" s="50">
        <v>44153</v>
      </c>
      <c r="B3660" s="51">
        <v>44153</v>
      </c>
      <c r="C3660" s="51" t="s">
        <v>784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 x14ac:dyDescent="0.25">
      <c r="A3661" s="50">
        <v>44153</v>
      </c>
      <c r="B3661" s="51">
        <v>44153</v>
      </c>
      <c r="C3661" s="51" t="s">
        <v>787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 x14ac:dyDescent="0.25">
      <c r="A3662" s="50">
        <v>44153</v>
      </c>
      <c r="B3662" s="51">
        <v>44153</v>
      </c>
      <c r="C3662" s="51" t="s">
        <v>814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 x14ac:dyDescent="0.25">
      <c r="A3663" s="50">
        <v>44153</v>
      </c>
      <c r="B3663" s="51">
        <v>44153</v>
      </c>
      <c r="C3663" s="51" t="s">
        <v>791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 x14ac:dyDescent="0.25">
      <c r="A3664" s="50">
        <v>44153</v>
      </c>
      <c r="B3664" s="51">
        <v>44153</v>
      </c>
      <c r="C3664" s="51" t="s">
        <v>793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 x14ac:dyDescent="0.25">
      <c r="A3665" s="50">
        <v>44153</v>
      </c>
      <c r="B3665" s="51">
        <v>44153</v>
      </c>
      <c r="C3665" s="51" t="s">
        <v>775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 x14ac:dyDescent="0.25">
      <c r="A3666" s="50">
        <v>44153</v>
      </c>
      <c r="B3666" s="51">
        <v>44153</v>
      </c>
      <c r="C3666" s="51" t="s">
        <v>802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 x14ac:dyDescent="0.25">
      <c r="A3667" s="50">
        <v>44153</v>
      </c>
      <c r="B3667" s="51">
        <v>44153</v>
      </c>
      <c r="C3667" s="51" t="s">
        <v>781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 x14ac:dyDescent="0.25">
      <c r="A3668" s="50">
        <v>44153</v>
      </c>
      <c r="B3668" s="51">
        <v>44153</v>
      </c>
      <c r="C3668" s="51" t="s">
        <v>783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 x14ac:dyDescent="0.25">
      <c r="A3669" s="50">
        <v>44153</v>
      </c>
      <c r="B3669" s="51">
        <v>44153</v>
      </c>
      <c r="C3669" s="51" t="s">
        <v>790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 x14ac:dyDescent="0.25">
      <c r="A3670" s="50">
        <v>44153</v>
      </c>
      <c r="B3670" s="51">
        <v>44153</v>
      </c>
      <c r="C3670" s="51" t="s">
        <v>777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 x14ac:dyDescent="0.25">
      <c r="A3671" s="50">
        <v>44153</v>
      </c>
      <c r="B3671" s="51">
        <v>44153</v>
      </c>
      <c r="C3671" s="51" t="s">
        <v>821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 x14ac:dyDescent="0.25">
      <c r="A3672" s="50">
        <v>44153</v>
      </c>
      <c r="B3672" s="51">
        <v>44153</v>
      </c>
      <c r="C3672" s="51" t="s">
        <v>819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 x14ac:dyDescent="0.25">
      <c r="A3673" s="50">
        <v>44153</v>
      </c>
      <c r="B3673" s="51">
        <v>44153</v>
      </c>
      <c r="C3673" s="51" t="s">
        <v>808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 x14ac:dyDescent="0.25">
      <c r="A3674" s="50">
        <v>44153</v>
      </c>
      <c r="B3674" s="51">
        <v>44153</v>
      </c>
      <c r="C3674" s="51" t="s">
        <v>785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 x14ac:dyDescent="0.25">
      <c r="A3675" s="50">
        <v>44153</v>
      </c>
      <c r="B3675" s="51">
        <v>44153</v>
      </c>
      <c r="C3675" s="51" t="s">
        <v>829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 x14ac:dyDescent="0.25">
      <c r="A3676" s="50">
        <v>44153</v>
      </c>
      <c r="B3676" s="51">
        <v>44153</v>
      </c>
      <c r="C3676" s="51" t="s">
        <v>779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 x14ac:dyDescent="0.25">
      <c r="A3677" s="50">
        <v>44153</v>
      </c>
      <c r="B3677" s="51">
        <v>44153</v>
      </c>
      <c r="C3677" s="51" t="s">
        <v>844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 x14ac:dyDescent="0.25">
      <c r="A3678" s="50">
        <v>44153</v>
      </c>
      <c r="B3678" s="51">
        <v>44153</v>
      </c>
      <c r="C3678" s="51" t="s">
        <v>799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 x14ac:dyDescent="0.25">
      <c r="A3679" s="50">
        <v>44153</v>
      </c>
      <c r="B3679" s="51">
        <v>44153</v>
      </c>
      <c r="C3679" s="51" t="s">
        <v>774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 x14ac:dyDescent="0.25">
      <c r="A3680" s="50">
        <v>44153</v>
      </c>
      <c r="B3680" s="51">
        <v>44153</v>
      </c>
      <c r="C3680" s="51" t="s">
        <v>824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 x14ac:dyDescent="0.25">
      <c r="A3681" s="50">
        <v>44153</v>
      </c>
      <c r="B3681" s="51">
        <v>44153</v>
      </c>
      <c r="C3681" s="51" t="s">
        <v>882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 x14ac:dyDescent="0.25">
      <c r="A3682" s="50">
        <v>44153</v>
      </c>
      <c r="B3682" s="51">
        <v>44153</v>
      </c>
      <c r="C3682" s="51" t="s">
        <v>863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 x14ac:dyDescent="0.25">
      <c r="A3683" s="50">
        <v>44153</v>
      </c>
      <c r="B3683" s="51">
        <v>44153</v>
      </c>
      <c r="C3683" s="51" t="s">
        <v>804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 x14ac:dyDescent="0.25">
      <c r="A3684" s="53">
        <v>44154</v>
      </c>
      <c r="B3684" s="54">
        <v>44154</v>
      </c>
      <c r="C3684" s="54" t="s">
        <v>775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 x14ac:dyDescent="0.25">
      <c r="A3685" s="53">
        <v>44154</v>
      </c>
      <c r="B3685" s="54">
        <v>44154</v>
      </c>
      <c r="C3685" s="54" t="s">
        <v>808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 x14ac:dyDescent="0.25">
      <c r="A3686" s="53">
        <v>44154</v>
      </c>
      <c r="B3686" s="54">
        <v>44154</v>
      </c>
      <c r="C3686" s="54" t="s">
        <v>786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 x14ac:dyDescent="0.25">
      <c r="A3687" s="53">
        <v>44154</v>
      </c>
      <c r="B3687" s="54">
        <v>44154</v>
      </c>
      <c r="C3687" s="54" t="s">
        <v>773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 x14ac:dyDescent="0.25">
      <c r="A3688" s="53">
        <v>44154</v>
      </c>
      <c r="B3688" s="54">
        <v>44154</v>
      </c>
      <c r="C3688" s="54" t="s">
        <v>778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 x14ac:dyDescent="0.25">
      <c r="A3689" s="53">
        <v>44154</v>
      </c>
      <c r="B3689" s="54">
        <v>44154</v>
      </c>
      <c r="C3689" s="54" t="s">
        <v>790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 x14ac:dyDescent="0.25">
      <c r="A3690" s="53">
        <v>44154</v>
      </c>
      <c r="B3690" s="54">
        <v>44154</v>
      </c>
      <c r="C3690" s="54" t="s">
        <v>782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 x14ac:dyDescent="0.25">
      <c r="A3691" s="53">
        <v>44154</v>
      </c>
      <c r="B3691" s="54">
        <v>44154</v>
      </c>
      <c r="C3691" s="54" t="s">
        <v>821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 x14ac:dyDescent="0.25">
      <c r="A3692" s="53">
        <v>44154</v>
      </c>
      <c r="B3692" s="54">
        <v>44154</v>
      </c>
      <c r="C3692" s="54" t="s">
        <v>774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 x14ac:dyDescent="0.25">
      <c r="A3693" s="53">
        <v>44154</v>
      </c>
      <c r="B3693" s="54">
        <v>44154</v>
      </c>
      <c r="C3693" s="54" t="s">
        <v>824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 x14ac:dyDescent="0.25">
      <c r="A3694" s="53">
        <v>44154</v>
      </c>
      <c r="B3694" s="54">
        <v>44154</v>
      </c>
      <c r="C3694" s="54" t="s">
        <v>781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 x14ac:dyDescent="0.25">
      <c r="A3695" s="53">
        <v>44154</v>
      </c>
      <c r="B3695" s="54">
        <v>44154</v>
      </c>
      <c r="C3695" s="54" t="s">
        <v>791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 x14ac:dyDescent="0.25">
      <c r="A3696" s="53">
        <v>44154</v>
      </c>
      <c r="B3696" s="54">
        <v>44154</v>
      </c>
      <c r="C3696" s="54" t="s">
        <v>787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 x14ac:dyDescent="0.25">
      <c r="A3697" s="53">
        <v>44154</v>
      </c>
      <c r="B3697" s="54">
        <v>44154</v>
      </c>
      <c r="C3697" s="54" t="s">
        <v>809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 x14ac:dyDescent="0.25">
      <c r="A3698" s="53">
        <v>44154</v>
      </c>
      <c r="B3698" s="54">
        <v>44154</v>
      </c>
      <c r="C3698" s="54" t="s">
        <v>789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 x14ac:dyDescent="0.25">
      <c r="A3699" s="53">
        <v>44154</v>
      </c>
      <c r="B3699" s="54">
        <v>44154</v>
      </c>
      <c r="C3699" s="54" t="s">
        <v>814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 x14ac:dyDescent="0.25">
      <c r="A3700" s="53">
        <v>44154</v>
      </c>
      <c r="B3700" s="54">
        <v>44154</v>
      </c>
      <c r="C3700" s="54" t="s">
        <v>844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 x14ac:dyDescent="0.25">
      <c r="A3701" s="53">
        <v>44154</v>
      </c>
      <c r="B3701" s="54">
        <v>44154</v>
      </c>
      <c r="C3701" s="54" t="s">
        <v>783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 x14ac:dyDescent="0.25">
      <c r="A3702" s="53">
        <v>44154</v>
      </c>
      <c r="B3702" s="54">
        <v>44154</v>
      </c>
      <c r="C3702" s="54" t="s">
        <v>777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 x14ac:dyDescent="0.25">
      <c r="A3703" s="53">
        <v>44154</v>
      </c>
      <c r="B3703" s="54">
        <v>44154</v>
      </c>
      <c r="C3703" s="54" t="s">
        <v>792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 x14ac:dyDescent="0.25">
      <c r="A3704" s="53">
        <v>44154</v>
      </c>
      <c r="B3704" s="54">
        <v>44154</v>
      </c>
      <c r="C3704" s="54" t="s">
        <v>779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 x14ac:dyDescent="0.25">
      <c r="A3705" s="53">
        <v>44154</v>
      </c>
      <c r="B3705" s="54">
        <v>44154</v>
      </c>
      <c r="C3705" s="54" t="s">
        <v>784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 x14ac:dyDescent="0.25">
      <c r="A3706" s="53">
        <v>44154</v>
      </c>
      <c r="B3706" s="54">
        <v>44154</v>
      </c>
      <c r="C3706" s="54" t="s">
        <v>817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 x14ac:dyDescent="0.25">
      <c r="A3707" s="53">
        <v>44154</v>
      </c>
      <c r="B3707" s="54">
        <v>44154</v>
      </c>
      <c r="C3707" s="54" t="s">
        <v>785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 x14ac:dyDescent="0.25">
      <c r="A3708" s="53">
        <v>44154</v>
      </c>
      <c r="B3708" s="54">
        <v>44154</v>
      </c>
      <c r="C3708" s="54" t="s">
        <v>799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 x14ac:dyDescent="0.25">
      <c r="A3709" s="53">
        <v>44154</v>
      </c>
      <c r="B3709" s="54">
        <v>44154</v>
      </c>
      <c r="C3709" s="54" t="s">
        <v>804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 x14ac:dyDescent="0.25">
      <c r="A3710" s="53">
        <v>44154</v>
      </c>
      <c r="B3710" s="54">
        <v>44154</v>
      </c>
      <c r="C3710" s="54" t="s">
        <v>780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 x14ac:dyDescent="0.25">
      <c r="A3711" s="53">
        <v>44154</v>
      </c>
      <c r="B3711" s="54">
        <v>44154</v>
      </c>
      <c r="C3711" s="54" t="s">
        <v>836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 x14ac:dyDescent="0.25">
      <c r="A3712" s="53">
        <v>44154</v>
      </c>
      <c r="B3712" s="54">
        <v>44154</v>
      </c>
      <c r="C3712" s="54" t="s">
        <v>825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 x14ac:dyDescent="0.25">
      <c r="A3713" s="53">
        <v>44154</v>
      </c>
      <c r="B3713" s="54">
        <v>44154</v>
      </c>
      <c r="C3713" s="54" t="s">
        <v>828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 x14ac:dyDescent="0.25">
      <c r="A3714" s="53">
        <v>44154</v>
      </c>
      <c r="B3714" s="54">
        <v>44154</v>
      </c>
      <c r="C3714" s="54" t="s">
        <v>794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 x14ac:dyDescent="0.25">
      <c r="A3715" s="53">
        <v>44154</v>
      </c>
      <c r="B3715" s="54">
        <v>44154</v>
      </c>
      <c r="C3715" s="54" t="s">
        <v>819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 x14ac:dyDescent="0.25">
      <c r="A3716" s="53">
        <v>44154</v>
      </c>
      <c r="B3716" s="54">
        <v>44154</v>
      </c>
      <c r="C3716" s="54" t="s">
        <v>818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 x14ac:dyDescent="0.25">
      <c r="A3717" s="53">
        <v>44154</v>
      </c>
      <c r="B3717" s="54">
        <v>44154</v>
      </c>
      <c r="C3717" s="54" t="s">
        <v>812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 x14ac:dyDescent="0.25">
      <c r="A3718" s="53">
        <v>44154</v>
      </c>
      <c r="B3718" s="54">
        <v>44154</v>
      </c>
      <c r="C3718" s="54" t="s">
        <v>793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 x14ac:dyDescent="0.25">
      <c r="A3719" s="53">
        <v>44154</v>
      </c>
      <c r="B3719" s="54">
        <v>44154</v>
      </c>
      <c r="C3719" s="54" t="s">
        <v>803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 x14ac:dyDescent="0.25">
      <c r="A3720" s="53">
        <v>44154</v>
      </c>
      <c r="B3720" s="54">
        <v>44154</v>
      </c>
      <c r="C3720" s="54" t="s">
        <v>833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 x14ac:dyDescent="0.25">
      <c r="A3721" s="83">
        <v>44155</v>
      </c>
      <c r="B3721" s="84">
        <v>44155</v>
      </c>
      <c r="C3721" s="84" t="s">
        <v>782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 x14ac:dyDescent="0.25">
      <c r="A3722" s="83">
        <v>44155</v>
      </c>
      <c r="B3722" s="84">
        <v>44155</v>
      </c>
      <c r="C3722" s="84" t="s">
        <v>789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 x14ac:dyDescent="0.25">
      <c r="A3723" s="83">
        <v>44155</v>
      </c>
      <c r="B3723" s="84">
        <v>44155</v>
      </c>
      <c r="C3723" s="84" t="s">
        <v>777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 x14ac:dyDescent="0.25">
      <c r="A3724" s="83">
        <v>44155</v>
      </c>
      <c r="B3724" s="84">
        <v>44155</v>
      </c>
      <c r="C3724" s="84" t="s">
        <v>775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 x14ac:dyDescent="0.25">
      <c r="A3725" s="83">
        <v>44155</v>
      </c>
      <c r="B3725" s="84">
        <v>44155</v>
      </c>
      <c r="C3725" s="84" t="s">
        <v>773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 x14ac:dyDescent="0.25">
      <c r="A3726" s="83">
        <v>44155</v>
      </c>
      <c r="B3726" s="84">
        <v>44155</v>
      </c>
      <c r="C3726" s="84" t="s">
        <v>783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 x14ac:dyDescent="0.25">
      <c r="A3727" s="83">
        <v>44155</v>
      </c>
      <c r="B3727" s="84">
        <v>44155</v>
      </c>
      <c r="C3727" s="84" t="s">
        <v>786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 x14ac:dyDescent="0.25">
      <c r="A3728" s="83">
        <v>44155</v>
      </c>
      <c r="B3728" s="84">
        <v>44155</v>
      </c>
      <c r="C3728" s="84" t="s">
        <v>787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 x14ac:dyDescent="0.25">
      <c r="A3729" s="83">
        <v>44155</v>
      </c>
      <c r="B3729" s="84">
        <v>44155</v>
      </c>
      <c r="C3729" s="84" t="s">
        <v>833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 x14ac:dyDescent="0.25">
      <c r="A3730" s="83">
        <v>44155</v>
      </c>
      <c r="B3730" s="84">
        <v>44155</v>
      </c>
      <c r="C3730" s="84" t="s">
        <v>778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 x14ac:dyDescent="0.25">
      <c r="A3731" s="83">
        <v>44155</v>
      </c>
      <c r="B3731" s="84">
        <v>44155</v>
      </c>
      <c r="C3731" s="84" t="s">
        <v>790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 x14ac:dyDescent="0.25">
      <c r="A3732" s="83">
        <v>44155</v>
      </c>
      <c r="B3732" s="84">
        <v>44155</v>
      </c>
      <c r="C3732" s="84" t="s">
        <v>829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 x14ac:dyDescent="0.25">
      <c r="A3733" s="83">
        <v>44155</v>
      </c>
      <c r="B3733" s="84">
        <v>44155</v>
      </c>
      <c r="C3733" s="84" t="s">
        <v>814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 x14ac:dyDescent="0.25">
      <c r="A3734" s="83">
        <v>44155</v>
      </c>
      <c r="B3734" s="84">
        <v>44155</v>
      </c>
      <c r="C3734" s="84" t="s">
        <v>774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 x14ac:dyDescent="0.25">
      <c r="A3735" s="83">
        <v>44155</v>
      </c>
      <c r="B3735" s="84">
        <v>44155</v>
      </c>
      <c r="C3735" s="84" t="s">
        <v>781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 x14ac:dyDescent="0.25">
      <c r="A3736" s="83">
        <v>44155</v>
      </c>
      <c r="B3736" s="84">
        <v>44155</v>
      </c>
      <c r="C3736" s="84" t="s">
        <v>817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 x14ac:dyDescent="0.25">
      <c r="A3737" s="83">
        <v>44155</v>
      </c>
      <c r="B3737" s="84">
        <v>44155</v>
      </c>
      <c r="C3737" s="84" t="s">
        <v>792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 x14ac:dyDescent="0.25">
      <c r="A3738" s="83">
        <v>44155</v>
      </c>
      <c r="B3738" s="84">
        <v>44155</v>
      </c>
      <c r="C3738" s="84" t="s">
        <v>819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 x14ac:dyDescent="0.25">
      <c r="A3739" s="83">
        <v>44155</v>
      </c>
      <c r="B3739" s="84">
        <v>44155</v>
      </c>
      <c r="C3739" s="84" t="s">
        <v>780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 x14ac:dyDescent="0.25">
      <c r="A3740" s="83">
        <v>44155</v>
      </c>
      <c r="B3740" s="84">
        <v>44155</v>
      </c>
      <c r="C3740" s="84" t="s">
        <v>824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 x14ac:dyDescent="0.25">
      <c r="A3741" s="83">
        <v>44155</v>
      </c>
      <c r="B3741" s="84">
        <v>44155</v>
      </c>
      <c r="C3741" s="84" t="s">
        <v>794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 x14ac:dyDescent="0.25">
      <c r="A3742" s="83">
        <v>44155</v>
      </c>
      <c r="B3742" s="84">
        <v>44155</v>
      </c>
      <c r="C3742" s="84" t="s">
        <v>793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 x14ac:dyDescent="0.25">
      <c r="A3743" s="83">
        <v>44155</v>
      </c>
      <c r="B3743" s="84">
        <v>44155</v>
      </c>
      <c r="C3743" s="84" t="s">
        <v>974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 x14ac:dyDescent="0.25">
      <c r="A3744" s="83">
        <v>44155</v>
      </c>
      <c r="B3744" s="84">
        <v>44155</v>
      </c>
      <c r="C3744" s="84" t="s">
        <v>791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 x14ac:dyDescent="0.25">
      <c r="A3745" s="83">
        <v>44155</v>
      </c>
      <c r="B3745" s="84">
        <v>44155</v>
      </c>
      <c r="C3745" s="84" t="s">
        <v>881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 x14ac:dyDescent="0.25">
      <c r="A3746" s="83">
        <v>44155</v>
      </c>
      <c r="B3746" s="84">
        <v>44155</v>
      </c>
      <c r="C3746" s="84" t="s">
        <v>818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 x14ac:dyDescent="0.25">
      <c r="A3747" s="83">
        <v>44155</v>
      </c>
      <c r="B3747" s="84">
        <v>44155</v>
      </c>
      <c r="C3747" s="84" t="s">
        <v>823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 x14ac:dyDescent="0.25">
      <c r="A3748" s="83">
        <v>44155</v>
      </c>
      <c r="B3748" s="84">
        <v>44155</v>
      </c>
      <c r="C3748" s="84" t="s">
        <v>803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 x14ac:dyDescent="0.25">
      <c r="A3749" s="83">
        <v>44155</v>
      </c>
      <c r="B3749" s="84">
        <v>44155</v>
      </c>
      <c r="C3749" s="84" t="s">
        <v>795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 x14ac:dyDescent="0.25">
      <c r="A3750" s="83">
        <v>44155</v>
      </c>
      <c r="B3750" s="84">
        <v>44155</v>
      </c>
      <c r="C3750" s="84" t="s">
        <v>765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 x14ac:dyDescent="0.25">
      <c r="A3751" s="83">
        <v>44155</v>
      </c>
      <c r="B3751" s="84">
        <v>44155</v>
      </c>
      <c r="C3751" s="84" t="s">
        <v>836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 x14ac:dyDescent="0.25">
      <c r="A3752" s="83">
        <v>44155</v>
      </c>
      <c r="B3752" s="84">
        <v>44155</v>
      </c>
      <c r="C3752" s="84" t="s">
        <v>821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 x14ac:dyDescent="0.25">
      <c r="A3753" s="83">
        <v>44155</v>
      </c>
      <c r="B3753" s="84">
        <v>44155</v>
      </c>
      <c r="C3753" s="84" t="s">
        <v>785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 x14ac:dyDescent="0.25">
      <c r="A3754" s="83">
        <v>44155</v>
      </c>
      <c r="B3754" s="84">
        <v>44155</v>
      </c>
      <c r="C3754" s="84" t="s">
        <v>788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 x14ac:dyDescent="0.25">
      <c r="A3755" s="83">
        <v>44155</v>
      </c>
      <c r="B3755" s="84">
        <v>44155</v>
      </c>
      <c r="C3755" s="84" t="s">
        <v>784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 x14ac:dyDescent="0.25">
      <c r="A3756" s="83">
        <v>44155</v>
      </c>
      <c r="B3756" s="84">
        <v>44155</v>
      </c>
      <c r="C3756" s="84" t="s">
        <v>808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 x14ac:dyDescent="0.25">
      <c r="A3757" s="83">
        <v>44155</v>
      </c>
      <c r="B3757" s="84">
        <v>44155</v>
      </c>
      <c r="C3757" s="84" t="s">
        <v>779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 x14ac:dyDescent="0.25">
      <c r="A3758" s="53">
        <v>44156</v>
      </c>
      <c r="B3758" s="54">
        <v>44156</v>
      </c>
      <c r="C3758" s="54" t="s">
        <v>775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 x14ac:dyDescent="0.25">
      <c r="A3759" s="53">
        <v>44156</v>
      </c>
      <c r="B3759" s="54">
        <v>44156</v>
      </c>
      <c r="C3759" s="54" t="s">
        <v>782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 x14ac:dyDescent="0.25">
      <c r="A3760" s="53">
        <v>44156</v>
      </c>
      <c r="B3760" s="54">
        <v>44156</v>
      </c>
      <c r="C3760" s="54" t="s">
        <v>787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 x14ac:dyDescent="0.25">
      <c r="A3761" s="53">
        <v>44156</v>
      </c>
      <c r="B3761" s="54">
        <v>44156</v>
      </c>
      <c r="C3761" s="54" t="s">
        <v>844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 x14ac:dyDescent="0.25">
      <c r="A3762" s="53">
        <v>44156</v>
      </c>
      <c r="B3762" s="54">
        <v>44156</v>
      </c>
      <c r="C3762" s="54" t="s">
        <v>786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 x14ac:dyDescent="0.25">
      <c r="A3763" s="53">
        <v>44156</v>
      </c>
      <c r="B3763" s="54">
        <v>44156</v>
      </c>
      <c r="C3763" s="54" t="s">
        <v>808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 x14ac:dyDescent="0.25">
      <c r="A3764" s="53">
        <v>44156</v>
      </c>
      <c r="B3764" s="54">
        <v>44156</v>
      </c>
      <c r="C3764" s="54" t="s">
        <v>814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 x14ac:dyDescent="0.25">
      <c r="A3765" s="53">
        <v>44156</v>
      </c>
      <c r="B3765" s="54">
        <v>44156</v>
      </c>
      <c r="C3765" s="54" t="s">
        <v>804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 x14ac:dyDescent="0.25">
      <c r="A3766" s="53">
        <v>44156</v>
      </c>
      <c r="B3766" s="54">
        <v>44156</v>
      </c>
      <c r="C3766" s="54" t="s">
        <v>789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 x14ac:dyDescent="0.25">
      <c r="A3767" s="53">
        <v>44156</v>
      </c>
      <c r="B3767" s="54">
        <v>44156</v>
      </c>
      <c r="C3767" s="54" t="s">
        <v>783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 x14ac:dyDescent="0.25">
      <c r="A3768" s="53">
        <v>44156</v>
      </c>
      <c r="B3768" s="54">
        <v>44156</v>
      </c>
      <c r="C3768" s="54" t="s">
        <v>817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 x14ac:dyDescent="0.25">
      <c r="A3769" s="53">
        <v>44156</v>
      </c>
      <c r="B3769" s="54">
        <v>44156</v>
      </c>
      <c r="C3769" s="54" t="s">
        <v>784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 x14ac:dyDescent="0.25">
      <c r="A3770" s="53">
        <v>44156</v>
      </c>
      <c r="B3770" s="54">
        <v>44156</v>
      </c>
      <c r="C3770" s="54" t="s">
        <v>785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 x14ac:dyDescent="0.25">
      <c r="A3771" s="53">
        <v>44156</v>
      </c>
      <c r="B3771" s="54">
        <v>44156</v>
      </c>
      <c r="C3771" s="54" t="s">
        <v>777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 x14ac:dyDescent="0.25">
      <c r="A3772" s="53">
        <v>44156</v>
      </c>
      <c r="B3772" s="54">
        <v>44156</v>
      </c>
      <c r="C3772" s="54" t="s">
        <v>794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 x14ac:dyDescent="0.25">
      <c r="A3773" s="53">
        <v>44156</v>
      </c>
      <c r="B3773" s="54">
        <v>44156</v>
      </c>
      <c r="C3773" s="54" t="s">
        <v>792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 x14ac:dyDescent="0.25">
      <c r="A3774" s="53">
        <v>44156</v>
      </c>
      <c r="B3774" s="54">
        <v>44156</v>
      </c>
      <c r="C3774" s="54" t="s">
        <v>781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 x14ac:dyDescent="0.25">
      <c r="A3775" s="53">
        <v>44156</v>
      </c>
      <c r="B3775" s="54">
        <v>44156</v>
      </c>
      <c r="C3775" s="54" t="s">
        <v>774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 x14ac:dyDescent="0.25">
      <c r="A3776" s="53">
        <v>44156</v>
      </c>
      <c r="B3776" s="54">
        <v>44156</v>
      </c>
      <c r="C3776" s="54" t="s">
        <v>829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 x14ac:dyDescent="0.25">
      <c r="A3777" s="53">
        <v>44156</v>
      </c>
      <c r="B3777" s="54">
        <v>44156</v>
      </c>
      <c r="C3777" s="54" t="s">
        <v>773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 x14ac:dyDescent="0.25">
      <c r="A3778" s="53">
        <v>44156</v>
      </c>
      <c r="B3778" s="54">
        <v>44156</v>
      </c>
      <c r="C3778" s="54" t="s">
        <v>778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 x14ac:dyDescent="0.25">
      <c r="A3779" s="53">
        <v>44156</v>
      </c>
      <c r="B3779" s="54">
        <v>44156</v>
      </c>
      <c r="C3779" s="54" t="s">
        <v>809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 x14ac:dyDescent="0.25">
      <c r="A3780" s="53">
        <v>44156</v>
      </c>
      <c r="B3780" s="54">
        <v>44156</v>
      </c>
      <c r="C3780" s="54" t="s">
        <v>790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 x14ac:dyDescent="0.25">
      <c r="A3781" s="53">
        <v>44156</v>
      </c>
      <c r="B3781" s="54">
        <v>44156</v>
      </c>
      <c r="C3781" s="54" t="s">
        <v>824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 x14ac:dyDescent="0.25">
      <c r="A3782" s="53">
        <v>44156</v>
      </c>
      <c r="B3782" s="54">
        <v>44156</v>
      </c>
      <c r="C3782" s="54" t="s">
        <v>799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 x14ac:dyDescent="0.25">
      <c r="A3783" s="53">
        <v>44156</v>
      </c>
      <c r="B3783" s="54">
        <v>44156</v>
      </c>
      <c r="C3783" s="54" t="s">
        <v>795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 x14ac:dyDescent="0.25">
      <c r="A3784" s="53">
        <v>44156</v>
      </c>
      <c r="B3784" s="54">
        <v>44156</v>
      </c>
      <c r="C3784" s="54" t="s">
        <v>818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 x14ac:dyDescent="0.25">
      <c r="A3785" s="53">
        <v>44156</v>
      </c>
      <c r="B3785" s="54">
        <v>44156</v>
      </c>
      <c r="C3785" s="54" t="s">
        <v>943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 x14ac:dyDescent="0.25">
      <c r="A3786" s="53">
        <v>44156</v>
      </c>
      <c r="B3786" s="54">
        <v>44156</v>
      </c>
      <c r="C3786" s="54" t="s">
        <v>825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 x14ac:dyDescent="0.25">
      <c r="A3787" s="53">
        <v>44156</v>
      </c>
      <c r="B3787" s="54">
        <v>44156</v>
      </c>
      <c r="C3787" s="54" t="s">
        <v>780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 x14ac:dyDescent="0.25">
      <c r="A3788" s="53">
        <v>44156</v>
      </c>
      <c r="B3788" s="54">
        <v>44156</v>
      </c>
      <c r="C3788" s="54" t="s">
        <v>802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 x14ac:dyDescent="0.25">
      <c r="A3789" s="53">
        <v>44156</v>
      </c>
      <c r="B3789" s="54">
        <v>44156</v>
      </c>
      <c r="C3789" s="54" t="s">
        <v>821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 x14ac:dyDescent="0.25">
      <c r="A3790" s="53">
        <v>44156</v>
      </c>
      <c r="B3790" s="54">
        <v>44156</v>
      </c>
      <c r="C3790" s="54" t="s">
        <v>803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 x14ac:dyDescent="0.25">
      <c r="A3791" s="53">
        <v>44156</v>
      </c>
      <c r="B3791" s="54">
        <v>44156</v>
      </c>
      <c r="C3791" s="54" t="s">
        <v>836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 x14ac:dyDescent="0.25">
      <c r="A3792" s="53">
        <v>44156</v>
      </c>
      <c r="B3792" s="54">
        <v>44156</v>
      </c>
      <c r="C3792" s="54" t="s">
        <v>955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 x14ac:dyDescent="0.25">
      <c r="A3793" s="53">
        <v>44156</v>
      </c>
      <c r="B3793" s="54">
        <v>44156</v>
      </c>
      <c r="C3793" s="54" t="s">
        <v>765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 x14ac:dyDescent="0.25">
      <c r="A3794" s="53">
        <v>44156</v>
      </c>
      <c r="B3794" s="54">
        <v>44156</v>
      </c>
      <c r="C3794" s="54" t="s">
        <v>819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 x14ac:dyDescent="0.25">
      <c r="A3795" s="53">
        <v>44156</v>
      </c>
      <c r="B3795" s="54">
        <v>44156</v>
      </c>
      <c r="C3795" s="54" t="s">
        <v>793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 x14ac:dyDescent="0.25">
      <c r="A3796" s="53">
        <v>44156</v>
      </c>
      <c r="B3796" s="54">
        <v>44156</v>
      </c>
      <c r="C3796" s="54" t="s">
        <v>881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 x14ac:dyDescent="0.25">
      <c r="A3797" s="68">
        <v>44157</v>
      </c>
      <c r="B3797" s="69">
        <v>44157</v>
      </c>
      <c r="C3797" s="69" t="s">
        <v>799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 x14ac:dyDescent="0.25">
      <c r="A3798" s="68">
        <v>44157</v>
      </c>
      <c r="B3798" s="69">
        <v>44157</v>
      </c>
      <c r="C3798" s="69" t="s">
        <v>775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 x14ac:dyDescent="0.25">
      <c r="A3799" s="68">
        <v>44157</v>
      </c>
      <c r="B3799" s="69">
        <v>44157</v>
      </c>
      <c r="C3799" s="69" t="s">
        <v>786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 x14ac:dyDescent="0.25">
      <c r="A3800" s="68">
        <v>44157</v>
      </c>
      <c r="B3800" s="69">
        <v>44157</v>
      </c>
      <c r="C3800" s="69" t="s">
        <v>773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 x14ac:dyDescent="0.25">
      <c r="A3801" s="68">
        <v>44157</v>
      </c>
      <c r="B3801" s="69">
        <v>44157</v>
      </c>
      <c r="C3801" s="69" t="s">
        <v>789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 x14ac:dyDescent="0.25">
      <c r="A3802" s="68">
        <v>44157</v>
      </c>
      <c r="B3802" s="69">
        <v>44157</v>
      </c>
      <c r="C3802" s="69" t="s">
        <v>784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 x14ac:dyDescent="0.25">
      <c r="A3803" s="68">
        <v>44157</v>
      </c>
      <c r="B3803" s="69">
        <v>44157</v>
      </c>
      <c r="C3803" s="69" t="s">
        <v>817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 x14ac:dyDescent="0.25">
      <c r="A3804" s="68">
        <v>44157</v>
      </c>
      <c r="B3804" s="69">
        <v>44157</v>
      </c>
      <c r="C3804" s="69" t="s">
        <v>782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 x14ac:dyDescent="0.25">
      <c r="A3805" s="68">
        <v>44157</v>
      </c>
      <c r="B3805" s="69">
        <v>44157</v>
      </c>
      <c r="C3805" s="69" t="s">
        <v>814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 x14ac:dyDescent="0.25">
      <c r="A3806" s="68">
        <v>44157</v>
      </c>
      <c r="B3806" s="69">
        <v>44157</v>
      </c>
      <c r="C3806" s="69" t="s">
        <v>821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 x14ac:dyDescent="0.25">
      <c r="A3807" s="68">
        <v>44157</v>
      </c>
      <c r="B3807" s="69">
        <v>44157</v>
      </c>
      <c r="C3807" s="69" t="s">
        <v>809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 x14ac:dyDescent="0.25">
      <c r="A3808" s="68">
        <v>44157</v>
      </c>
      <c r="B3808" s="69">
        <v>44157</v>
      </c>
      <c r="C3808" s="69" t="s">
        <v>777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 x14ac:dyDescent="0.25">
      <c r="A3809" s="68">
        <v>44157</v>
      </c>
      <c r="B3809" s="69">
        <v>44157</v>
      </c>
      <c r="C3809" s="69" t="s">
        <v>781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 x14ac:dyDescent="0.25">
      <c r="A3810" s="68">
        <v>44157</v>
      </c>
      <c r="B3810" s="69">
        <v>44157</v>
      </c>
      <c r="C3810" s="69" t="s">
        <v>787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 x14ac:dyDescent="0.25">
      <c r="A3811" s="68">
        <v>44157</v>
      </c>
      <c r="B3811" s="69">
        <v>44157</v>
      </c>
      <c r="C3811" s="69" t="s">
        <v>779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 x14ac:dyDescent="0.25">
      <c r="A3812" s="68">
        <v>44157</v>
      </c>
      <c r="B3812" s="69">
        <v>44157</v>
      </c>
      <c r="C3812" s="69" t="s">
        <v>778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 x14ac:dyDescent="0.25">
      <c r="A3813" s="68">
        <v>44157</v>
      </c>
      <c r="B3813" s="69">
        <v>44157</v>
      </c>
      <c r="C3813" s="69" t="s">
        <v>790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 x14ac:dyDescent="0.25">
      <c r="A3814" s="68">
        <v>44157</v>
      </c>
      <c r="B3814" s="69">
        <v>44157</v>
      </c>
      <c r="C3814" s="69" t="s">
        <v>792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 x14ac:dyDescent="0.25">
      <c r="A3815" s="68">
        <v>44157</v>
      </c>
      <c r="B3815" s="69">
        <v>44157</v>
      </c>
      <c r="C3815" s="69" t="s">
        <v>765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 x14ac:dyDescent="0.25">
      <c r="A3816" s="68">
        <v>44157</v>
      </c>
      <c r="B3816" s="69">
        <v>44157</v>
      </c>
      <c r="C3816" s="69" t="s">
        <v>803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 x14ac:dyDescent="0.25">
      <c r="A3817" s="68">
        <v>44157</v>
      </c>
      <c r="B3817" s="69">
        <v>44157</v>
      </c>
      <c r="C3817" s="69" t="s">
        <v>780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 x14ac:dyDescent="0.25">
      <c r="A3818" s="68">
        <v>44157</v>
      </c>
      <c r="B3818" s="69">
        <v>44157</v>
      </c>
      <c r="C3818" s="69" t="s">
        <v>819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 x14ac:dyDescent="0.25">
      <c r="A3819" s="68">
        <v>44157</v>
      </c>
      <c r="B3819" s="69">
        <v>44157</v>
      </c>
      <c r="C3819" s="69" t="s">
        <v>808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 x14ac:dyDescent="0.25">
      <c r="A3820" s="68">
        <v>44157</v>
      </c>
      <c r="B3820" s="69">
        <v>44157</v>
      </c>
      <c r="C3820" s="69" t="s">
        <v>848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 x14ac:dyDescent="0.25">
      <c r="A3821" s="68">
        <v>44157</v>
      </c>
      <c r="B3821" s="69">
        <v>44157</v>
      </c>
      <c r="C3821" s="69" t="s">
        <v>793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 x14ac:dyDescent="0.25">
      <c r="A3822" s="68">
        <v>44157</v>
      </c>
      <c r="B3822" s="69">
        <v>44157</v>
      </c>
      <c r="C3822" s="69" t="s">
        <v>774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 x14ac:dyDescent="0.25">
      <c r="A3823" s="68">
        <v>44157</v>
      </c>
      <c r="B3823" s="69">
        <v>44157</v>
      </c>
      <c r="C3823" s="69" t="s">
        <v>783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 x14ac:dyDescent="0.25">
      <c r="A3824" s="68">
        <v>44157</v>
      </c>
      <c r="B3824" s="69">
        <v>44157</v>
      </c>
      <c r="C3824" s="69" t="s">
        <v>785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 x14ac:dyDescent="0.25">
      <c r="A3825" s="68">
        <v>44157</v>
      </c>
      <c r="B3825" s="69">
        <v>44157</v>
      </c>
      <c r="C3825" s="69" t="s">
        <v>825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 x14ac:dyDescent="0.25">
      <c r="A3826" s="68">
        <v>44157</v>
      </c>
      <c r="B3826" s="69">
        <v>44157</v>
      </c>
      <c r="C3826" s="69" t="s">
        <v>828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 x14ac:dyDescent="0.25">
      <c r="A3827" s="68">
        <v>44157</v>
      </c>
      <c r="B3827" s="69">
        <v>44157</v>
      </c>
      <c r="C3827" s="69" t="s">
        <v>812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 x14ac:dyDescent="0.25">
      <c r="A3828" s="68">
        <v>44157</v>
      </c>
      <c r="B3828" s="69">
        <v>44157</v>
      </c>
      <c r="C3828" s="69" t="s">
        <v>822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 x14ac:dyDescent="0.25">
      <c r="A3829" s="68">
        <v>44157</v>
      </c>
      <c r="B3829" s="69">
        <v>44157</v>
      </c>
      <c r="C3829" s="69" t="s">
        <v>804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 x14ac:dyDescent="0.25">
      <c r="A3830" s="68">
        <v>44157</v>
      </c>
      <c r="B3830" s="69">
        <v>44157</v>
      </c>
      <c r="C3830" s="69" t="s">
        <v>794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 x14ac:dyDescent="0.25">
      <c r="A3831" s="68">
        <v>44157</v>
      </c>
      <c r="B3831" s="69">
        <v>44157</v>
      </c>
      <c r="C3831" s="69" t="s">
        <v>811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 x14ac:dyDescent="0.25">
      <c r="A3832" s="68">
        <v>44157</v>
      </c>
      <c r="B3832" s="69">
        <v>44157</v>
      </c>
      <c r="C3832" s="69" t="s">
        <v>824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 x14ac:dyDescent="0.25">
      <c r="A3833" s="68">
        <v>44157</v>
      </c>
      <c r="B3833" s="69">
        <v>44157</v>
      </c>
      <c r="C3833" s="69" t="s">
        <v>907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 x14ac:dyDescent="0.25">
      <c r="A3834" s="68">
        <v>44157</v>
      </c>
      <c r="B3834" s="69">
        <v>44157</v>
      </c>
      <c r="C3834" s="69" t="s">
        <v>844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 x14ac:dyDescent="0.25">
      <c r="A3835" s="77">
        <v>44158</v>
      </c>
      <c r="B3835" s="78">
        <v>44158</v>
      </c>
      <c r="C3835" s="78" t="s">
        <v>823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 x14ac:dyDescent="0.25">
      <c r="A3836" s="77">
        <v>44158</v>
      </c>
      <c r="B3836" s="78">
        <v>44158</v>
      </c>
      <c r="C3836" s="78" t="s">
        <v>786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 x14ac:dyDescent="0.25">
      <c r="A3837" s="77">
        <v>44158</v>
      </c>
      <c r="B3837" s="78">
        <v>44158</v>
      </c>
      <c r="C3837" s="78" t="s">
        <v>792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 x14ac:dyDescent="0.25">
      <c r="A3838" s="77">
        <v>44158</v>
      </c>
      <c r="B3838" s="78">
        <v>44158</v>
      </c>
      <c r="C3838" s="78" t="s">
        <v>784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 x14ac:dyDescent="0.25">
      <c r="A3839" s="77">
        <v>44158</v>
      </c>
      <c r="B3839" s="78">
        <v>44158</v>
      </c>
      <c r="C3839" s="78" t="s">
        <v>777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 x14ac:dyDescent="0.25">
      <c r="A3840" s="77">
        <v>44158</v>
      </c>
      <c r="B3840" s="78">
        <v>44158</v>
      </c>
      <c r="C3840" s="78" t="s">
        <v>795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 x14ac:dyDescent="0.25">
      <c r="A3841" s="77">
        <v>44158</v>
      </c>
      <c r="B3841" s="78">
        <v>44158</v>
      </c>
      <c r="C3841" s="78" t="s">
        <v>781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 x14ac:dyDescent="0.25">
      <c r="A3842" s="77">
        <v>44158</v>
      </c>
      <c r="B3842" s="78">
        <v>44158</v>
      </c>
      <c r="C3842" s="78" t="s">
        <v>783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 x14ac:dyDescent="0.25">
      <c r="A3843" s="77">
        <v>44158</v>
      </c>
      <c r="B3843" s="78">
        <v>44158</v>
      </c>
      <c r="C3843" s="78" t="s">
        <v>773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 x14ac:dyDescent="0.25">
      <c r="A3844" s="77">
        <v>44158</v>
      </c>
      <c r="B3844" s="78">
        <v>44158</v>
      </c>
      <c r="C3844" s="78" t="s">
        <v>790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 x14ac:dyDescent="0.25">
      <c r="A3845" s="77">
        <v>44158</v>
      </c>
      <c r="B3845" s="78">
        <v>44158</v>
      </c>
      <c r="C3845" s="78" t="s">
        <v>779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 x14ac:dyDescent="0.25">
      <c r="A3846" s="77">
        <v>44158</v>
      </c>
      <c r="B3846" s="78">
        <v>44158</v>
      </c>
      <c r="C3846" s="78" t="s">
        <v>778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 x14ac:dyDescent="0.25">
      <c r="A3847" s="77">
        <v>44158</v>
      </c>
      <c r="B3847" s="78">
        <v>44158</v>
      </c>
      <c r="C3847" s="78" t="s">
        <v>775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 x14ac:dyDescent="0.25">
      <c r="A3848" s="77">
        <v>44158</v>
      </c>
      <c r="B3848" s="78">
        <v>44158</v>
      </c>
      <c r="C3848" s="78" t="s">
        <v>782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 x14ac:dyDescent="0.25">
      <c r="A3849" s="77">
        <v>44158</v>
      </c>
      <c r="B3849" s="78">
        <v>44158</v>
      </c>
      <c r="C3849" s="78" t="s">
        <v>774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 x14ac:dyDescent="0.25">
      <c r="A3850" s="77">
        <v>44158</v>
      </c>
      <c r="B3850" s="78">
        <v>44158</v>
      </c>
      <c r="C3850" s="78" t="s">
        <v>824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 x14ac:dyDescent="0.25">
      <c r="A3851" s="77">
        <v>44158</v>
      </c>
      <c r="B3851" s="78">
        <v>44158</v>
      </c>
      <c r="C3851" s="78" t="s">
        <v>818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 x14ac:dyDescent="0.25">
      <c r="A3852" s="77">
        <v>44158</v>
      </c>
      <c r="B3852" s="78">
        <v>44158</v>
      </c>
      <c r="C3852" s="78" t="s">
        <v>789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 x14ac:dyDescent="0.25">
      <c r="A3853" s="77">
        <v>44158</v>
      </c>
      <c r="B3853" s="78">
        <v>44158</v>
      </c>
      <c r="C3853" s="78" t="s">
        <v>836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 x14ac:dyDescent="0.25">
      <c r="A3854" s="77">
        <v>44158</v>
      </c>
      <c r="B3854" s="78">
        <v>44158</v>
      </c>
      <c r="C3854" s="78" t="s">
        <v>978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 x14ac:dyDescent="0.25">
      <c r="A3855" s="77">
        <v>44158</v>
      </c>
      <c r="B3855" s="78">
        <v>44158</v>
      </c>
      <c r="C3855" s="78" t="s">
        <v>803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 x14ac:dyDescent="0.25">
      <c r="A3856" s="77">
        <v>44158</v>
      </c>
      <c r="B3856" s="78">
        <v>44158</v>
      </c>
      <c r="C3856" s="78" t="s">
        <v>785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 x14ac:dyDescent="0.25">
      <c r="A3857" s="77">
        <v>44158</v>
      </c>
      <c r="B3857" s="78">
        <v>44158</v>
      </c>
      <c r="C3857" s="78" t="s">
        <v>787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 x14ac:dyDescent="0.25">
      <c r="A3858" s="77">
        <v>44158</v>
      </c>
      <c r="B3858" s="78">
        <v>44158</v>
      </c>
      <c r="C3858" s="78" t="s">
        <v>817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 x14ac:dyDescent="0.25">
      <c r="A3859" s="77">
        <v>44158</v>
      </c>
      <c r="B3859" s="78">
        <v>44158</v>
      </c>
      <c r="C3859" s="78" t="s">
        <v>788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 x14ac:dyDescent="0.25">
      <c r="A3860" s="77">
        <v>44158</v>
      </c>
      <c r="B3860" s="78">
        <v>44158</v>
      </c>
      <c r="C3860" s="78" t="s">
        <v>876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 x14ac:dyDescent="0.25">
      <c r="A3861" s="77">
        <v>44158</v>
      </c>
      <c r="B3861" s="78">
        <v>44158</v>
      </c>
      <c r="C3861" s="78" t="s">
        <v>780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 x14ac:dyDescent="0.25">
      <c r="A3862" s="77">
        <v>44158</v>
      </c>
      <c r="B3862" s="78">
        <v>44158</v>
      </c>
      <c r="C3862" s="78" t="s">
        <v>799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 x14ac:dyDescent="0.25">
      <c r="A3863" s="99">
        <v>44159</v>
      </c>
      <c r="B3863" s="100">
        <v>44159</v>
      </c>
      <c r="C3863" s="100" t="s">
        <v>775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 x14ac:dyDescent="0.25">
      <c r="A3864" s="99">
        <v>44159</v>
      </c>
      <c r="B3864" s="100">
        <v>44159</v>
      </c>
      <c r="C3864" s="100" t="s">
        <v>821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 x14ac:dyDescent="0.25">
      <c r="A3865" s="99">
        <v>44159</v>
      </c>
      <c r="B3865" s="100">
        <v>44159</v>
      </c>
      <c r="C3865" s="100" t="s">
        <v>773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 x14ac:dyDescent="0.25">
      <c r="A3866" s="99">
        <v>44159</v>
      </c>
      <c r="B3866" s="100">
        <v>44159</v>
      </c>
      <c r="C3866" s="100" t="s">
        <v>790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 x14ac:dyDescent="0.25">
      <c r="A3867" s="99">
        <v>44159</v>
      </c>
      <c r="B3867" s="100">
        <v>44159</v>
      </c>
      <c r="C3867" s="100" t="s">
        <v>789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 x14ac:dyDescent="0.25">
      <c r="A3868" s="99">
        <v>44159</v>
      </c>
      <c r="B3868" s="100">
        <v>44159</v>
      </c>
      <c r="C3868" s="100" t="s">
        <v>804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 x14ac:dyDescent="0.25">
      <c r="A3869" s="99">
        <v>44159</v>
      </c>
      <c r="B3869" s="100">
        <v>44159</v>
      </c>
      <c r="C3869" s="100" t="s">
        <v>814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 x14ac:dyDescent="0.25">
      <c r="A3870" s="99">
        <v>44159</v>
      </c>
      <c r="B3870" s="100">
        <v>44159</v>
      </c>
      <c r="C3870" s="100" t="s">
        <v>786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 x14ac:dyDescent="0.25">
      <c r="A3871" s="99">
        <v>44159</v>
      </c>
      <c r="B3871" s="100">
        <v>44159</v>
      </c>
      <c r="C3871" s="100" t="s">
        <v>783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 x14ac:dyDescent="0.25">
      <c r="A3872" s="99">
        <v>44159</v>
      </c>
      <c r="B3872" s="100">
        <v>44159</v>
      </c>
      <c r="C3872" s="100" t="s">
        <v>782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 x14ac:dyDescent="0.25">
      <c r="A3873" s="99">
        <v>44159</v>
      </c>
      <c r="B3873" s="100">
        <v>44159</v>
      </c>
      <c r="C3873" s="100" t="s">
        <v>824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 x14ac:dyDescent="0.25">
      <c r="A3874" s="99">
        <v>44159</v>
      </c>
      <c r="B3874" s="100">
        <v>44159</v>
      </c>
      <c r="C3874" s="100" t="s">
        <v>794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 x14ac:dyDescent="0.25">
      <c r="A3875" s="99">
        <v>44159</v>
      </c>
      <c r="B3875" s="100">
        <v>44159</v>
      </c>
      <c r="C3875" s="100" t="s">
        <v>778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 x14ac:dyDescent="0.25">
      <c r="A3876" s="99">
        <v>44159</v>
      </c>
      <c r="B3876" s="100">
        <v>44159</v>
      </c>
      <c r="C3876" s="100" t="s">
        <v>819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 x14ac:dyDescent="0.25">
      <c r="A3877" s="99">
        <v>44159</v>
      </c>
      <c r="B3877" s="100">
        <v>44159</v>
      </c>
      <c r="C3877" s="100" t="s">
        <v>779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 x14ac:dyDescent="0.25">
      <c r="A3878" s="99">
        <v>44159</v>
      </c>
      <c r="B3878" s="100">
        <v>44159</v>
      </c>
      <c r="C3878" s="100" t="s">
        <v>784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 x14ac:dyDescent="0.25">
      <c r="A3879" s="99">
        <v>44159</v>
      </c>
      <c r="B3879" s="100">
        <v>44159</v>
      </c>
      <c r="C3879" s="100" t="s">
        <v>785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 x14ac:dyDescent="0.25">
      <c r="A3880" s="99">
        <v>44159</v>
      </c>
      <c r="B3880" s="100">
        <v>44159</v>
      </c>
      <c r="C3880" s="100" t="s">
        <v>774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 x14ac:dyDescent="0.25">
      <c r="A3881" s="99">
        <v>44159</v>
      </c>
      <c r="B3881" s="100">
        <v>44159</v>
      </c>
      <c r="C3881" s="100" t="s">
        <v>792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 x14ac:dyDescent="0.25">
      <c r="A3882" s="99">
        <v>44159</v>
      </c>
      <c r="B3882" s="100">
        <v>44159</v>
      </c>
      <c r="C3882" s="100" t="s">
        <v>777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 x14ac:dyDescent="0.25">
      <c r="A3883" s="99">
        <v>44159</v>
      </c>
      <c r="B3883" s="100">
        <v>44159</v>
      </c>
      <c r="C3883" s="100" t="s">
        <v>781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 x14ac:dyDescent="0.25">
      <c r="A3884" s="99">
        <v>44159</v>
      </c>
      <c r="B3884" s="100">
        <v>44159</v>
      </c>
      <c r="C3884" s="100" t="s">
        <v>787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 x14ac:dyDescent="0.25">
      <c r="A3885" s="99">
        <v>44159</v>
      </c>
      <c r="B3885" s="100">
        <v>44159</v>
      </c>
      <c r="C3885" s="100" t="s">
        <v>828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 x14ac:dyDescent="0.25">
      <c r="A3886" s="99">
        <v>44159</v>
      </c>
      <c r="B3886" s="100">
        <v>44159</v>
      </c>
      <c r="C3886" s="100" t="s">
        <v>973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 x14ac:dyDescent="0.25">
      <c r="A3887" s="99">
        <v>44159</v>
      </c>
      <c r="B3887" s="100">
        <v>44159</v>
      </c>
      <c r="C3887" s="100" t="s">
        <v>844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 x14ac:dyDescent="0.25">
      <c r="A3888" s="99">
        <v>44159</v>
      </c>
      <c r="B3888" s="100">
        <v>44159</v>
      </c>
      <c r="C3888" s="100" t="s">
        <v>793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 x14ac:dyDescent="0.25">
      <c r="A3889" s="99">
        <v>44159</v>
      </c>
      <c r="B3889" s="100">
        <v>44159</v>
      </c>
      <c r="C3889" s="100" t="s">
        <v>795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 x14ac:dyDescent="0.25">
      <c r="A3890" s="99">
        <v>44159</v>
      </c>
      <c r="B3890" s="100">
        <v>44159</v>
      </c>
      <c r="C3890" s="100" t="s">
        <v>817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 x14ac:dyDescent="0.25">
      <c r="A3891" s="99">
        <v>44159</v>
      </c>
      <c r="B3891" s="100">
        <v>44159</v>
      </c>
      <c r="C3891" s="100" t="s">
        <v>780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 x14ac:dyDescent="0.25">
      <c r="A3892" s="99">
        <v>44159</v>
      </c>
      <c r="B3892" s="100">
        <v>44159</v>
      </c>
      <c r="C3892" s="100" t="s">
        <v>836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 x14ac:dyDescent="0.25">
      <c r="A3893" s="99">
        <v>44159</v>
      </c>
      <c r="B3893" s="100">
        <v>44159</v>
      </c>
      <c r="C3893" s="100" t="s">
        <v>818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 x14ac:dyDescent="0.25">
      <c r="A3894" s="99">
        <v>44159</v>
      </c>
      <c r="B3894" s="100">
        <v>44159</v>
      </c>
      <c r="C3894" s="100" t="s">
        <v>791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 x14ac:dyDescent="0.25">
      <c r="A3895" s="99">
        <v>44159</v>
      </c>
      <c r="B3895" s="100">
        <v>44159</v>
      </c>
      <c r="C3895" s="100" t="s">
        <v>808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 x14ac:dyDescent="0.25">
      <c r="A3896" s="99">
        <v>44159</v>
      </c>
      <c r="B3896" s="100">
        <v>44159</v>
      </c>
      <c r="C3896" s="100" t="s">
        <v>803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 x14ac:dyDescent="0.25">
      <c r="A3897" s="99">
        <v>44159</v>
      </c>
      <c r="B3897" s="100">
        <v>44159</v>
      </c>
      <c r="C3897" s="100" t="s">
        <v>979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 x14ac:dyDescent="0.25">
      <c r="A3898" s="99">
        <v>44159</v>
      </c>
      <c r="B3898" s="100">
        <v>44159</v>
      </c>
      <c r="C3898" s="100" t="s">
        <v>799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 x14ac:dyDescent="0.25">
      <c r="A3899" s="32">
        <v>44160</v>
      </c>
      <c r="B3899" s="33">
        <v>44160</v>
      </c>
      <c r="C3899" s="33" t="s">
        <v>786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 x14ac:dyDescent="0.25">
      <c r="A3900" s="32">
        <v>44160</v>
      </c>
      <c r="B3900" s="33">
        <v>44160</v>
      </c>
      <c r="C3900" s="33" t="s">
        <v>789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 x14ac:dyDescent="0.25">
      <c r="A3901" s="32">
        <v>44160</v>
      </c>
      <c r="B3901" s="33">
        <v>44160</v>
      </c>
      <c r="C3901" s="33" t="s">
        <v>775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 x14ac:dyDescent="0.25">
      <c r="A3902" s="32">
        <v>44160</v>
      </c>
      <c r="B3902" s="33">
        <v>44160</v>
      </c>
      <c r="C3902" s="33" t="s">
        <v>819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 x14ac:dyDescent="0.25">
      <c r="A3903" s="32">
        <v>44160</v>
      </c>
      <c r="B3903" s="33">
        <v>44160</v>
      </c>
      <c r="C3903" s="33" t="s">
        <v>773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 x14ac:dyDescent="0.25">
      <c r="A3904" s="32">
        <v>44160</v>
      </c>
      <c r="B3904" s="33">
        <v>44160</v>
      </c>
      <c r="C3904" s="33" t="s">
        <v>824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 x14ac:dyDescent="0.25">
      <c r="A3905" s="32">
        <v>44160</v>
      </c>
      <c r="B3905" s="33">
        <v>44160</v>
      </c>
      <c r="C3905" s="33" t="s">
        <v>777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 x14ac:dyDescent="0.25">
      <c r="A3906" s="32">
        <v>44160</v>
      </c>
      <c r="B3906" s="33">
        <v>44160</v>
      </c>
      <c r="C3906" s="33" t="s">
        <v>782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 x14ac:dyDescent="0.25">
      <c r="A3907" s="32">
        <v>44160</v>
      </c>
      <c r="B3907" s="33">
        <v>44160</v>
      </c>
      <c r="C3907" s="33" t="s">
        <v>978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 x14ac:dyDescent="0.25">
      <c r="A3908" s="32">
        <v>44160</v>
      </c>
      <c r="B3908" s="33">
        <v>44160</v>
      </c>
      <c r="C3908" s="33" t="s">
        <v>809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 x14ac:dyDescent="0.25">
      <c r="A3909" s="32">
        <v>44160</v>
      </c>
      <c r="B3909" s="33">
        <v>44160</v>
      </c>
      <c r="C3909" s="33" t="s">
        <v>785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 x14ac:dyDescent="0.25">
      <c r="A3910" s="32">
        <v>44160</v>
      </c>
      <c r="B3910" s="33">
        <v>44160</v>
      </c>
      <c r="C3910" s="33" t="s">
        <v>783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 x14ac:dyDescent="0.25">
      <c r="A3911" s="32">
        <v>44160</v>
      </c>
      <c r="B3911" s="33">
        <v>44160</v>
      </c>
      <c r="C3911" s="33" t="s">
        <v>779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 x14ac:dyDescent="0.25">
      <c r="A3912" s="32">
        <v>44160</v>
      </c>
      <c r="B3912" s="33">
        <v>44160</v>
      </c>
      <c r="C3912" s="33" t="s">
        <v>799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 x14ac:dyDescent="0.25">
      <c r="A3913" s="32">
        <v>44160</v>
      </c>
      <c r="B3913" s="33">
        <v>44160</v>
      </c>
      <c r="C3913" s="33" t="s">
        <v>792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 x14ac:dyDescent="0.25">
      <c r="A3914" s="32">
        <v>44160</v>
      </c>
      <c r="B3914" s="33">
        <v>44160</v>
      </c>
      <c r="C3914" s="33" t="s">
        <v>787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 x14ac:dyDescent="0.25">
      <c r="A3915" s="32">
        <v>44160</v>
      </c>
      <c r="B3915" s="33">
        <v>44160</v>
      </c>
      <c r="C3915" s="33" t="s">
        <v>774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 x14ac:dyDescent="0.25">
      <c r="A3916" s="32">
        <v>44160</v>
      </c>
      <c r="B3916" s="33">
        <v>44160</v>
      </c>
      <c r="C3916" s="33" t="s">
        <v>780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 x14ac:dyDescent="0.25">
      <c r="A3917" s="32">
        <v>44160</v>
      </c>
      <c r="B3917" s="33">
        <v>44160</v>
      </c>
      <c r="C3917" s="33" t="s">
        <v>778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 x14ac:dyDescent="0.25">
      <c r="A3918" s="32">
        <v>44160</v>
      </c>
      <c r="B3918" s="33">
        <v>44160</v>
      </c>
      <c r="C3918" s="33" t="s">
        <v>781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 x14ac:dyDescent="0.25">
      <c r="A3919" s="32">
        <v>44160</v>
      </c>
      <c r="B3919" s="33">
        <v>44160</v>
      </c>
      <c r="C3919" s="33" t="s">
        <v>817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 x14ac:dyDescent="0.25">
      <c r="A3920" s="32">
        <v>44160</v>
      </c>
      <c r="B3920" s="33">
        <v>44160</v>
      </c>
      <c r="C3920" s="33" t="s">
        <v>806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 x14ac:dyDescent="0.25">
      <c r="A3921" s="32">
        <v>44160</v>
      </c>
      <c r="B3921" s="33">
        <v>44160</v>
      </c>
      <c r="C3921" s="33" t="s">
        <v>818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 x14ac:dyDescent="0.25">
      <c r="A3922" s="32">
        <v>44160</v>
      </c>
      <c r="B3922" s="33">
        <v>44160</v>
      </c>
      <c r="C3922" s="33" t="s">
        <v>794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 x14ac:dyDescent="0.25">
      <c r="A3923" s="32">
        <v>44160</v>
      </c>
      <c r="B3923" s="33">
        <v>44160</v>
      </c>
      <c r="C3923" s="33" t="s">
        <v>808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 x14ac:dyDescent="0.25">
      <c r="A3924" s="32">
        <v>44160</v>
      </c>
      <c r="B3924" s="33">
        <v>44160</v>
      </c>
      <c r="C3924" s="33" t="s">
        <v>810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 x14ac:dyDescent="0.25">
      <c r="A3925" s="32">
        <v>44160</v>
      </c>
      <c r="B3925" s="33">
        <v>44160</v>
      </c>
      <c r="C3925" s="33" t="s">
        <v>790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 x14ac:dyDescent="0.25">
      <c r="A3926" s="32">
        <v>44160</v>
      </c>
      <c r="B3926" s="33">
        <v>44160</v>
      </c>
      <c r="C3926" s="33" t="s">
        <v>784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 x14ac:dyDescent="0.25">
      <c r="A3927" s="32">
        <v>44160</v>
      </c>
      <c r="B3927" s="33">
        <v>44160</v>
      </c>
      <c r="C3927" s="33" t="s">
        <v>803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 x14ac:dyDescent="0.25">
      <c r="A3928" s="32">
        <v>44160</v>
      </c>
      <c r="B3928" s="33">
        <v>44160</v>
      </c>
      <c r="C3928" s="33" t="s">
        <v>821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 x14ac:dyDescent="0.25">
      <c r="A3929" s="32">
        <v>44160</v>
      </c>
      <c r="B3929" s="33">
        <v>44160</v>
      </c>
      <c r="C3929" s="33" t="s">
        <v>804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 x14ac:dyDescent="0.25">
      <c r="A3930" s="32">
        <v>44160</v>
      </c>
      <c r="B3930" s="33">
        <v>44160</v>
      </c>
      <c r="C3930" s="33" t="s">
        <v>974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 x14ac:dyDescent="0.25">
      <c r="A3931" s="32">
        <v>44160</v>
      </c>
      <c r="B3931" s="33">
        <v>44160</v>
      </c>
      <c r="C3931" s="33" t="s">
        <v>935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 x14ac:dyDescent="0.25">
      <c r="A3932" s="32">
        <v>44160</v>
      </c>
      <c r="B3932" s="33">
        <v>44160</v>
      </c>
      <c r="C3932" s="33" t="s">
        <v>829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 x14ac:dyDescent="0.25">
      <c r="A3933" s="32">
        <v>44160</v>
      </c>
      <c r="B3933" s="33">
        <v>44160</v>
      </c>
      <c r="C3933" s="33" t="s">
        <v>791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 x14ac:dyDescent="0.25">
      <c r="A3934" s="32">
        <v>44160</v>
      </c>
      <c r="B3934" s="33">
        <v>44160</v>
      </c>
      <c r="C3934" s="33" t="s">
        <v>980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 x14ac:dyDescent="0.25">
      <c r="A3935" s="32">
        <v>44160</v>
      </c>
      <c r="B3935" s="33">
        <v>44160</v>
      </c>
      <c r="C3935" s="33" t="s">
        <v>825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 x14ac:dyDescent="0.25">
      <c r="A3936" s="32">
        <v>44160</v>
      </c>
      <c r="B3936" s="33">
        <v>44160</v>
      </c>
      <c r="C3936" s="33" t="s">
        <v>795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 x14ac:dyDescent="0.25">
      <c r="A3937" s="32">
        <v>44160</v>
      </c>
      <c r="B3937" s="33">
        <v>44160</v>
      </c>
      <c r="C3937" s="33" t="s">
        <v>788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 x14ac:dyDescent="0.25">
      <c r="A3938" s="32">
        <v>44160</v>
      </c>
      <c r="B3938" s="33">
        <v>44160</v>
      </c>
      <c r="C3938" s="33" t="s">
        <v>981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 x14ac:dyDescent="0.25">
      <c r="A3939" s="32">
        <v>44160</v>
      </c>
      <c r="B3939" s="33">
        <v>44160</v>
      </c>
      <c r="C3939" s="33" t="s">
        <v>796</v>
      </c>
      <c r="D3939" s="33">
        <v>30113</v>
      </c>
      <c r="E3939" s="33">
        <v>11</v>
      </c>
      <c r="F3939">
        <v>1</v>
      </c>
    </row>
    <row r="3940" spans="1:6" x14ac:dyDescent="0.25">
      <c r="A3940" s="32">
        <v>44160</v>
      </c>
      <c r="B3940" s="33">
        <v>44160</v>
      </c>
      <c r="C3940" s="33" t="s">
        <v>848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 x14ac:dyDescent="0.25">
      <c r="A3941" s="32">
        <v>44160</v>
      </c>
      <c r="B3941" s="33">
        <v>44160</v>
      </c>
      <c r="C3941" s="33" t="s">
        <v>793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 x14ac:dyDescent="0.25">
      <c r="A3942" s="32">
        <v>44160</v>
      </c>
      <c r="B3942" s="33">
        <v>44160</v>
      </c>
      <c r="C3942" s="33" t="s">
        <v>982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 x14ac:dyDescent="0.25">
      <c r="A3943" s="62">
        <v>44161</v>
      </c>
      <c r="B3943" s="63">
        <v>44161</v>
      </c>
      <c r="C3943" s="63" t="s">
        <v>775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 x14ac:dyDescent="0.25">
      <c r="A3944" s="62">
        <v>44161</v>
      </c>
      <c r="B3944" s="63">
        <v>44161</v>
      </c>
      <c r="C3944" s="63" t="s">
        <v>778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 x14ac:dyDescent="0.25">
      <c r="A3945" s="62">
        <v>44161</v>
      </c>
      <c r="B3945" s="63">
        <v>44161</v>
      </c>
      <c r="C3945" s="63" t="s">
        <v>792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 x14ac:dyDescent="0.25">
      <c r="A3946" s="62">
        <v>44161</v>
      </c>
      <c r="B3946" s="63">
        <v>44161</v>
      </c>
      <c r="C3946" s="63" t="s">
        <v>773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 x14ac:dyDescent="0.25">
      <c r="A3947" s="62">
        <v>44161</v>
      </c>
      <c r="B3947" s="63">
        <v>44161</v>
      </c>
      <c r="C3947" s="63" t="s">
        <v>783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 x14ac:dyDescent="0.25">
      <c r="A3948" s="62">
        <v>44161</v>
      </c>
      <c r="B3948" s="63">
        <v>44161</v>
      </c>
      <c r="C3948" s="63" t="s">
        <v>794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 x14ac:dyDescent="0.25">
      <c r="A3949" s="62">
        <v>44161</v>
      </c>
      <c r="B3949" s="63">
        <v>44161</v>
      </c>
      <c r="C3949" s="63" t="s">
        <v>781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 x14ac:dyDescent="0.25">
      <c r="A3950" s="62">
        <v>44161</v>
      </c>
      <c r="B3950" s="63">
        <v>44161</v>
      </c>
      <c r="C3950" s="63" t="s">
        <v>784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 x14ac:dyDescent="0.25">
      <c r="A3951" s="62">
        <v>44161</v>
      </c>
      <c r="B3951" s="63">
        <v>44161</v>
      </c>
      <c r="C3951" s="63" t="s">
        <v>786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 x14ac:dyDescent="0.25">
      <c r="A3952" s="62">
        <v>44161</v>
      </c>
      <c r="B3952" s="63">
        <v>44161</v>
      </c>
      <c r="C3952" s="63" t="s">
        <v>808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 x14ac:dyDescent="0.25">
      <c r="A3953" s="62">
        <v>44161</v>
      </c>
      <c r="B3953" s="63">
        <v>44161</v>
      </c>
      <c r="C3953" s="63" t="s">
        <v>777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 x14ac:dyDescent="0.25">
      <c r="A3954" s="62">
        <v>44161</v>
      </c>
      <c r="B3954" s="63">
        <v>44161</v>
      </c>
      <c r="C3954" s="63" t="s">
        <v>804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 x14ac:dyDescent="0.25">
      <c r="A3955" s="62">
        <v>44161</v>
      </c>
      <c r="B3955" s="63">
        <v>44161</v>
      </c>
      <c r="C3955" s="63" t="s">
        <v>789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 x14ac:dyDescent="0.25">
      <c r="A3956" s="62">
        <v>44161</v>
      </c>
      <c r="B3956" s="63">
        <v>44161</v>
      </c>
      <c r="C3956" s="63" t="s">
        <v>790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 x14ac:dyDescent="0.25">
      <c r="A3957" s="62">
        <v>44161</v>
      </c>
      <c r="B3957" s="63">
        <v>44161</v>
      </c>
      <c r="C3957" s="63" t="s">
        <v>779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 x14ac:dyDescent="0.25">
      <c r="A3958" s="62">
        <v>44161</v>
      </c>
      <c r="B3958" s="63">
        <v>44161</v>
      </c>
      <c r="C3958" s="63" t="s">
        <v>978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 x14ac:dyDescent="0.25">
      <c r="A3959" s="62">
        <v>44161</v>
      </c>
      <c r="B3959" s="63">
        <v>44161</v>
      </c>
      <c r="C3959" s="63" t="s">
        <v>824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 x14ac:dyDescent="0.25">
      <c r="A3960" s="62">
        <v>44161</v>
      </c>
      <c r="B3960" s="63">
        <v>44161</v>
      </c>
      <c r="C3960" s="63" t="s">
        <v>812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 x14ac:dyDescent="0.25">
      <c r="A3961" s="62">
        <v>44161</v>
      </c>
      <c r="B3961" s="63">
        <v>44161</v>
      </c>
      <c r="C3961" s="63" t="s">
        <v>774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 x14ac:dyDescent="0.25">
      <c r="A3962" s="62">
        <v>44161</v>
      </c>
      <c r="B3962" s="63">
        <v>44161</v>
      </c>
      <c r="C3962" s="63" t="s">
        <v>799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 x14ac:dyDescent="0.25">
      <c r="A3963" s="62">
        <v>44161</v>
      </c>
      <c r="B3963" s="63">
        <v>44161</v>
      </c>
      <c r="C3963" s="63" t="s">
        <v>821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 x14ac:dyDescent="0.25">
      <c r="A3964" s="62">
        <v>44161</v>
      </c>
      <c r="B3964" s="63">
        <v>44161</v>
      </c>
      <c r="C3964" s="63" t="s">
        <v>822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 x14ac:dyDescent="0.25">
      <c r="A3965" s="62">
        <v>44161</v>
      </c>
      <c r="B3965" s="63">
        <v>44161</v>
      </c>
      <c r="C3965" s="63" t="s">
        <v>817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 x14ac:dyDescent="0.25">
      <c r="A3966" s="62">
        <v>44161</v>
      </c>
      <c r="B3966" s="63">
        <v>44161</v>
      </c>
      <c r="C3966" s="63" t="s">
        <v>782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 x14ac:dyDescent="0.25">
      <c r="A3967" s="62">
        <v>44161</v>
      </c>
      <c r="B3967" s="63">
        <v>44161</v>
      </c>
      <c r="C3967" s="63" t="s">
        <v>785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 x14ac:dyDescent="0.25">
      <c r="A3968" s="62">
        <v>44161</v>
      </c>
      <c r="B3968" s="63">
        <v>44161</v>
      </c>
      <c r="C3968" s="63" t="s">
        <v>819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 x14ac:dyDescent="0.25">
      <c r="A3969" s="62">
        <v>44161</v>
      </c>
      <c r="B3969" s="63">
        <v>44161</v>
      </c>
      <c r="C3969" s="63" t="s">
        <v>793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 x14ac:dyDescent="0.25">
      <c r="A3970" s="62">
        <v>44161</v>
      </c>
      <c r="B3970" s="63">
        <v>44161</v>
      </c>
      <c r="C3970" s="63" t="s">
        <v>802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 x14ac:dyDescent="0.25">
      <c r="A3971" s="62">
        <v>44161</v>
      </c>
      <c r="B3971" s="63">
        <v>44161</v>
      </c>
      <c r="C3971" s="63" t="s">
        <v>787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 x14ac:dyDescent="0.25">
      <c r="A3972" s="62">
        <v>44161</v>
      </c>
      <c r="B3972" s="63">
        <v>44161</v>
      </c>
      <c r="C3972" s="63" t="s">
        <v>836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 x14ac:dyDescent="0.25">
      <c r="A3973" s="62">
        <v>44161</v>
      </c>
      <c r="B3973" s="63">
        <v>44161</v>
      </c>
      <c r="C3973" s="63" t="s">
        <v>809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 x14ac:dyDescent="0.25">
      <c r="A3974" s="62">
        <v>44161</v>
      </c>
      <c r="B3974" s="63">
        <v>44161</v>
      </c>
      <c r="C3974" s="63" t="s">
        <v>765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 x14ac:dyDescent="0.25">
      <c r="A3975" s="62">
        <v>44161</v>
      </c>
      <c r="B3975" s="63">
        <v>44161</v>
      </c>
      <c r="C3975" s="63" t="s">
        <v>811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 x14ac:dyDescent="0.25">
      <c r="A3976" s="62">
        <v>44161</v>
      </c>
      <c r="B3976" s="63">
        <v>44161</v>
      </c>
      <c r="C3976" s="63" t="s">
        <v>780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 x14ac:dyDescent="0.25">
      <c r="A3977" s="62">
        <v>44161</v>
      </c>
      <c r="B3977" s="63">
        <v>44161</v>
      </c>
      <c r="C3977" s="63" t="s">
        <v>828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 x14ac:dyDescent="0.25">
      <c r="A3978" s="62">
        <v>44161</v>
      </c>
      <c r="B3978" s="63">
        <v>44161</v>
      </c>
      <c r="C3978" s="63" t="s">
        <v>983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 x14ac:dyDescent="0.25">
      <c r="A3979" s="62">
        <v>44161</v>
      </c>
      <c r="B3979" s="63">
        <v>44161</v>
      </c>
      <c r="C3979" s="63" t="s">
        <v>810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 x14ac:dyDescent="0.25">
      <c r="A3980" s="62">
        <v>44161</v>
      </c>
      <c r="B3980" s="63">
        <v>44161</v>
      </c>
      <c r="C3980" s="63" t="s">
        <v>806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 x14ac:dyDescent="0.25">
      <c r="A3981" s="62">
        <v>44161</v>
      </c>
      <c r="B3981" s="63">
        <v>44161</v>
      </c>
      <c r="C3981" s="63" t="s">
        <v>818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 x14ac:dyDescent="0.25">
      <c r="A3982" s="62">
        <v>44161</v>
      </c>
      <c r="B3982" s="63">
        <v>44161</v>
      </c>
      <c r="C3982" s="63" t="s">
        <v>825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 x14ac:dyDescent="0.25">
      <c r="A3983" s="62">
        <v>44161</v>
      </c>
      <c r="B3983" s="63">
        <v>44161</v>
      </c>
      <c r="C3983" s="63" t="s">
        <v>791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 x14ac:dyDescent="0.25">
      <c r="A3984" s="62">
        <v>44161</v>
      </c>
      <c r="B3984" s="63">
        <v>44161</v>
      </c>
      <c r="C3984" s="63" t="s">
        <v>803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 x14ac:dyDescent="0.25">
      <c r="A3985" s="62">
        <v>44161</v>
      </c>
      <c r="B3985" s="63">
        <v>44161</v>
      </c>
      <c r="C3985" s="63" t="s">
        <v>835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 x14ac:dyDescent="0.25">
      <c r="A3986" s="62">
        <v>44161</v>
      </c>
      <c r="B3986" s="63">
        <v>44161</v>
      </c>
      <c r="C3986" s="63" t="s">
        <v>788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 x14ac:dyDescent="0.25">
      <c r="A3987" s="62">
        <v>44161</v>
      </c>
      <c r="B3987" s="63">
        <v>44161</v>
      </c>
      <c r="C3987" s="63" t="s">
        <v>820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 x14ac:dyDescent="0.25">
      <c r="A3988" s="62">
        <v>44161</v>
      </c>
      <c r="B3988" s="63">
        <v>44161</v>
      </c>
      <c r="C3988" s="63" t="s">
        <v>974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 x14ac:dyDescent="0.25">
      <c r="A3989" s="62">
        <v>44161</v>
      </c>
      <c r="B3989" s="63">
        <v>44161</v>
      </c>
      <c r="C3989" s="63" t="s">
        <v>823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 x14ac:dyDescent="0.25">
      <c r="A3990" s="59">
        <v>44162</v>
      </c>
      <c r="B3990" s="60">
        <v>44162</v>
      </c>
      <c r="C3990" s="60" t="s">
        <v>775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 x14ac:dyDescent="0.25">
      <c r="A3991" s="59">
        <v>44162</v>
      </c>
      <c r="B3991" s="60">
        <v>44162</v>
      </c>
      <c r="C3991" s="60" t="s">
        <v>786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 x14ac:dyDescent="0.25">
      <c r="A3992" s="59">
        <v>44162</v>
      </c>
      <c r="B3992" s="60">
        <v>44162</v>
      </c>
      <c r="C3992" s="60" t="s">
        <v>799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 x14ac:dyDescent="0.25">
      <c r="A3993" s="59">
        <v>44162</v>
      </c>
      <c r="B3993" s="60">
        <v>44162</v>
      </c>
      <c r="C3993" s="60" t="s">
        <v>773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 x14ac:dyDescent="0.25">
      <c r="A3994" s="59">
        <v>44162</v>
      </c>
      <c r="B3994" s="60">
        <v>44162</v>
      </c>
      <c r="C3994" s="60" t="s">
        <v>790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 x14ac:dyDescent="0.25">
      <c r="A3995" s="59">
        <v>44162</v>
      </c>
      <c r="B3995" s="60">
        <v>44162</v>
      </c>
      <c r="C3995" s="60" t="s">
        <v>817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 x14ac:dyDescent="0.25">
      <c r="A3996" s="59">
        <v>44162</v>
      </c>
      <c r="B3996" s="60">
        <v>44162</v>
      </c>
      <c r="C3996" s="60" t="s">
        <v>978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 x14ac:dyDescent="0.25">
      <c r="A3997" s="59">
        <v>44162</v>
      </c>
      <c r="B3997" s="60">
        <v>44162</v>
      </c>
      <c r="C3997" s="60" t="s">
        <v>789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 x14ac:dyDescent="0.25">
      <c r="A3998" s="59">
        <v>44162</v>
      </c>
      <c r="B3998" s="60">
        <v>44162</v>
      </c>
      <c r="C3998" s="60" t="s">
        <v>785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 x14ac:dyDescent="0.25">
      <c r="A3999" s="59">
        <v>44162</v>
      </c>
      <c r="B3999" s="60">
        <v>44162</v>
      </c>
      <c r="C3999" s="60" t="s">
        <v>782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 x14ac:dyDescent="0.25">
      <c r="A4000" s="59">
        <v>44162</v>
      </c>
      <c r="B4000" s="60">
        <v>44162</v>
      </c>
      <c r="C4000" s="60" t="s">
        <v>787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 x14ac:dyDescent="0.25">
      <c r="A4001" s="59">
        <v>44162</v>
      </c>
      <c r="B4001" s="60">
        <v>44162</v>
      </c>
      <c r="C4001" s="60" t="s">
        <v>793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 x14ac:dyDescent="0.25">
      <c r="A4002" s="59">
        <v>44162</v>
      </c>
      <c r="B4002" s="60">
        <v>44162</v>
      </c>
      <c r="C4002" s="60" t="s">
        <v>777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 x14ac:dyDescent="0.25">
      <c r="A4003" s="59">
        <v>44162</v>
      </c>
      <c r="B4003" s="60">
        <v>44162</v>
      </c>
      <c r="C4003" s="60" t="s">
        <v>812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 x14ac:dyDescent="0.25">
      <c r="A4004" s="59">
        <v>44162</v>
      </c>
      <c r="B4004" s="60">
        <v>44162</v>
      </c>
      <c r="C4004" s="60" t="s">
        <v>784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 x14ac:dyDescent="0.25">
      <c r="A4005" s="59">
        <v>44162</v>
      </c>
      <c r="B4005" s="60">
        <v>44162</v>
      </c>
      <c r="C4005" s="60" t="s">
        <v>818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 x14ac:dyDescent="0.25">
      <c r="A4006" s="59">
        <v>44162</v>
      </c>
      <c r="B4006" s="60">
        <v>44162</v>
      </c>
      <c r="C4006" s="60" t="s">
        <v>780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 x14ac:dyDescent="0.25">
      <c r="A4007" s="59">
        <v>44162</v>
      </c>
      <c r="B4007" s="60">
        <v>44162</v>
      </c>
      <c r="C4007" s="60" t="s">
        <v>778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 x14ac:dyDescent="0.25">
      <c r="A4008" s="59">
        <v>44162</v>
      </c>
      <c r="B4008" s="60">
        <v>44162</v>
      </c>
      <c r="C4008" s="60" t="s">
        <v>794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 x14ac:dyDescent="0.25">
      <c r="A4009" s="59">
        <v>44162</v>
      </c>
      <c r="B4009" s="60">
        <v>44162</v>
      </c>
      <c r="C4009" s="60" t="s">
        <v>819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 x14ac:dyDescent="0.25">
      <c r="A4010" s="59">
        <v>44162</v>
      </c>
      <c r="B4010" s="60">
        <v>44162</v>
      </c>
      <c r="C4010" s="60" t="s">
        <v>783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 x14ac:dyDescent="0.25">
      <c r="A4011" s="59">
        <v>44162</v>
      </c>
      <c r="B4011" s="60">
        <v>44162</v>
      </c>
      <c r="C4011" s="60" t="s">
        <v>779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 x14ac:dyDescent="0.25">
      <c r="A4012" s="59">
        <v>44162</v>
      </c>
      <c r="B4012" s="60">
        <v>44162</v>
      </c>
      <c r="C4012" s="60" t="s">
        <v>792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 x14ac:dyDescent="0.25">
      <c r="A4013" s="59">
        <v>44162</v>
      </c>
      <c r="B4013" s="60">
        <v>44162</v>
      </c>
      <c r="C4013" s="60" t="s">
        <v>808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 x14ac:dyDescent="0.25">
      <c r="A4014" s="59">
        <v>44162</v>
      </c>
      <c r="B4014" s="60">
        <v>44162</v>
      </c>
      <c r="C4014" s="60" t="s">
        <v>774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 x14ac:dyDescent="0.25">
      <c r="A4015" s="59">
        <v>44162</v>
      </c>
      <c r="B4015" s="60">
        <v>44162</v>
      </c>
      <c r="C4015" s="60" t="s">
        <v>804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 x14ac:dyDescent="0.25">
      <c r="A4016" s="59">
        <v>44162</v>
      </c>
      <c r="B4016" s="60">
        <v>44162</v>
      </c>
      <c r="C4016" s="60" t="s">
        <v>802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 x14ac:dyDescent="0.25">
      <c r="A4017" s="59">
        <v>44162</v>
      </c>
      <c r="B4017" s="60">
        <v>44162</v>
      </c>
      <c r="C4017" s="60" t="s">
        <v>809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 x14ac:dyDescent="0.25">
      <c r="A4018" s="59">
        <v>44162</v>
      </c>
      <c r="B4018" s="60">
        <v>44162</v>
      </c>
      <c r="C4018" s="60" t="s">
        <v>803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 x14ac:dyDescent="0.25">
      <c r="A4019" s="59">
        <v>44162</v>
      </c>
      <c r="B4019" s="60">
        <v>44162</v>
      </c>
      <c r="C4019" s="60" t="s">
        <v>824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 x14ac:dyDescent="0.25">
      <c r="A4020" s="59">
        <v>44162</v>
      </c>
      <c r="B4020" s="60">
        <v>44162</v>
      </c>
      <c r="C4020" s="60" t="s">
        <v>974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 x14ac:dyDescent="0.25">
      <c r="A4021" s="59">
        <v>44162</v>
      </c>
      <c r="B4021" s="60">
        <v>44162</v>
      </c>
      <c r="C4021" s="60" t="s">
        <v>765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 x14ac:dyDescent="0.25">
      <c r="A4022" s="59">
        <v>44162</v>
      </c>
      <c r="B4022" s="60">
        <v>44162</v>
      </c>
      <c r="C4022" s="60" t="s">
        <v>821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 x14ac:dyDescent="0.25">
      <c r="A4023" s="59">
        <v>44162</v>
      </c>
      <c r="B4023" s="60">
        <v>44162</v>
      </c>
      <c r="C4023" s="60" t="s">
        <v>791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 x14ac:dyDescent="0.25">
      <c r="A4024" s="59">
        <v>44162</v>
      </c>
      <c r="B4024" s="60">
        <v>44162</v>
      </c>
      <c r="C4024" s="60" t="s">
        <v>810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 x14ac:dyDescent="0.25">
      <c r="A4025" s="59">
        <v>44162</v>
      </c>
      <c r="B4025" s="60">
        <v>44162</v>
      </c>
      <c r="C4025" s="60" t="s">
        <v>984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 x14ac:dyDescent="0.25">
      <c r="A4026" s="59">
        <v>44162</v>
      </c>
      <c r="B4026" s="60">
        <v>44162</v>
      </c>
      <c r="C4026" s="60" t="s">
        <v>781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 x14ac:dyDescent="0.25">
      <c r="A4027" s="59">
        <v>44162</v>
      </c>
      <c r="B4027" s="60">
        <v>44162</v>
      </c>
      <c r="C4027" s="60" t="s">
        <v>985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 x14ac:dyDescent="0.25">
      <c r="A4028" s="59">
        <v>44162</v>
      </c>
      <c r="B4028" s="60">
        <v>44162</v>
      </c>
      <c r="C4028" s="60" t="s">
        <v>986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 x14ac:dyDescent="0.25">
      <c r="A4029" s="59">
        <v>44162</v>
      </c>
      <c r="B4029" s="60">
        <v>44162</v>
      </c>
      <c r="C4029" s="60" t="s">
        <v>848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 x14ac:dyDescent="0.25">
      <c r="A4030" s="59">
        <v>44162</v>
      </c>
      <c r="B4030" s="60">
        <v>44162</v>
      </c>
      <c r="C4030" s="60" t="s">
        <v>935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 x14ac:dyDescent="0.25">
      <c r="A4031" s="59">
        <v>44162</v>
      </c>
      <c r="B4031" s="60">
        <v>44162</v>
      </c>
      <c r="C4031" s="60" t="s">
        <v>835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 x14ac:dyDescent="0.25">
      <c r="A4032" s="77">
        <v>44163</v>
      </c>
      <c r="B4032" s="78">
        <v>44163</v>
      </c>
      <c r="C4032" s="78" t="s">
        <v>775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 x14ac:dyDescent="0.25">
      <c r="A4033" s="77">
        <v>44163</v>
      </c>
      <c r="B4033" s="78">
        <v>44163</v>
      </c>
      <c r="C4033" s="78" t="s">
        <v>814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 x14ac:dyDescent="0.25">
      <c r="A4034" s="77">
        <v>44163</v>
      </c>
      <c r="B4034" s="78">
        <v>44163</v>
      </c>
      <c r="C4034" s="78" t="s">
        <v>789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 x14ac:dyDescent="0.25">
      <c r="A4035" s="77">
        <v>44163</v>
      </c>
      <c r="B4035" s="78">
        <v>44163</v>
      </c>
      <c r="C4035" s="78" t="s">
        <v>794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 x14ac:dyDescent="0.25">
      <c r="A4036" s="77">
        <v>44163</v>
      </c>
      <c r="B4036" s="78">
        <v>44163</v>
      </c>
      <c r="C4036" s="78" t="s">
        <v>786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 x14ac:dyDescent="0.25">
      <c r="A4037" s="77">
        <v>44163</v>
      </c>
      <c r="B4037" s="78">
        <v>44163</v>
      </c>
      <c r="C4037" s="78" t="s">
        <v>779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 x14ac:dyDescent="0.25">
      <c r="A4038" s="77">
        <v>44163</v>
      </c>
      <c r="B4038" s="78">
        <v>44163</v>
      </c>
      <c r="C4038" s="78" t="s">
        <v>790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 x14ac:dyDescent="0.25">
      <c r="A4039" s="77">
        <v>44163</v>
      </c>
      <c r="B4039" s="78">
        <v>44163</v>
      </c>
      <c r="C4039" s="78" t="s">
        <v>785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 x14ac:dyDescent="0.25">
      <c r="A4040" s="77">
        <v>44163</v>
      </c>
      <c r="B4040" s="78">
        <v>44163</v>
      </c>
      <c r="C4040" s="78" t="s">
        <v>773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 x14ac:dyDescent="0.25">
      <c r="A4041" s="77">
        <v>44163</v>
      </c>
      <c r="B4041" s="78">
        <v>44163</v>
      </c>
      <c r="C4041" s="78" t="s">
        <v>782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 x14ac:dyDescent="0.25">
      <c r="A4042" s="77">
        <v>44163</v>
      </c>
      <c r="B4042" s="78">
        <v>44163</v>
      </c>
      <c r="C4042" s="78" t="s">
        <v>787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 x14ac:dyDescent="0.25">
      <c r="A4043" s="77">
        <v>44163</v>
      </c>
      <c r="B4043" s="78">
        <v>44163</v>
      </c>
      <c r="C4043" s="78" t="s">
        <v>792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 x14ac:dyDescent="0.25">
      <c r="A4044" s="77">
        <v>44163</v>
      </c>
      <c r="B4044" s="78">
        <v>44163</v>
      </c>
      <c r="C4044" s="78" t="s">
        <v>809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 x14ac:dyDescent="0.25">
      <c r="A4045" s="77">
        <v>44163</v>
      </c>
      <c r="B4045" s="78">
        <v>44163</v>
      </c>
      <c r="C4045" s="78" t="s">
        <v>833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 x14ac:dyDescent="0.25">
      <c r="A4046" s="77">
        <v>44163</v>
      </c>
      <c r="B4046" s="78">
        <v>44163</v>
      </c>
      <c r="C4046" s="78" t="s">
        <v>804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 x14ac:dyDescent="0.25">
      <c r="A4047" s="77">
        <v>44163</v>
      </c>
      <c r="B4047" s="78">
        <v>44163</v>
      </c>
      <c r="C4047" s="78" t="s">
        <v>791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 x14ac:dyDescent="0.25">
      <c r="A4048" s="77">
        <v>44163</v>
      </c>
      <c r="B4048" s="78">
        <v>44163</v>
      </c>
      <c r="C4048" s="78" t="s">
        <v>778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 x14ac:dyDescent="0.25">
      <c r="A4049" s="77">
        <v>44163</v>
      </c>
      <c r="B4049" s="78">
        <v>44163</v>
      </c>
      <c r="C4049" s="78" t="s">
        <v>784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 x14ac:dyDescent="0.25">
      <c r="A4050" s="77">
        <v>44163</v>
      </c>
      <c r="B4050" s="78">
        <v>44163</v>
      </c>
      <c r="C4050" s="78" t="s">
        <v>812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 x14ac:dyDescent="0.25">
      <c r="A4051" s="77">
        <v>44163</v>
      </c>
      <c r="B4051" s="78">
        <v>44163</v>
      </c>
      <c r="C4051" s="78" t="s">
        <v>987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 x14ac:dyDescent="0.25">
      <c r="A4052" s="77">
        <v>44163</v>
      </c>
      <c r="B4052" s="78">
        <v>44163</v>
      </c>
      <c r="C4052" s="78" t="s">
        <v>817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 x14ac:dyDescent="0.25">
      <c r="A4053" s="77">
        <v>44163</v>
      </c>
      <c r="B4053" s="78">
        <v>44163</v>
      </c>
      <c r="C4053" s="78" t="s">
        <v>780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 x14ac:dyDescent="0.25">
      <c r="A4054" s="77">
        <v>44163</v>
      </c>
      <c r="B4054" s="78">
        <v>44163</v>
      </c>
      <c r="C4054" s="78" t="s">
        <v>799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 x14ac:dyDescent="0.25">
      <c r="A4055" s="77">
        <v>44163</v>
      </c>
      <c r="B4055" s="78">
        <v>44163</v>
      </c>
      <c r="C4055" s="78" t="s">
        <v>783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 x14ac:dyDescent="0.25">
      <c r="A4056" s="77">
        <v>44163</v>
      </c>
      <c r="B4056" s="78">
        <v>44163</v>
      </c>
      <c r="C4056" s="78" t="s">
        <v>781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 x14ac:dyDescent="0.25">
      <c r="A4057" s="77">
        <v>44163</v>
      </c>
      <c r="B4057" s="78">
        <v>44163</v>
      </c>
      <c r="C4057" s="78" t="s">
        <v>819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 x14ac:dyDescent="0.25">
      <c r="A4058" s="77">
        <v>44163</v>
      </c>
      <c r="B4058" s="78">
        <v>44163</v>
      </c>
      <c r="C4058" s="78" t="s">
        <v>808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 x14ac:dyDescent="0.25">
      <c r="A4059" s="77">
        <v>44163</v>
      </c>
      <c r="B4059" s="78">
        <v>44163</v>
      </c>
      <c r="C4059" s="78" t="s">
        <v>818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 x14ac:dyDescent="0.25">
      <c r="A4060" s="77">
        <v>44163</v>
      </c>
      <c r="B4060" s="78">
        <v>44163</v>
      </c>
      <c r="C4060" s="78" t="s">
        <v>844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 x14ac:dyDescent="0.25">
      <c r="A4061" s="77">
        <v>44163</v>
      </c>
      <c r="B4061" s="78">
        <v>44163</v>
      </c>
      <c r="C4061" s="78" t="s">
        <v>836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 x14ac:dyDescent="0.25">
      <c r="A4062" s="77">
        <v>44163</v>
      </c>
      <c r="B4062" s="78">
        <v>44163</v>
      </c>
      <c r="C4062" s="78" t="s">
        <v>774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 x14ac:dyDescent="0.25">
      <c r="A4063" s="77">
        <v>44163</v>
      </c>
      <c r="B4063" s="78">
        <v>44163</v>
      </c>
      <c r="C4063" s="78" t="s">
        <v>824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 x14ac:dyDescent="0.25">
      <c r="A4064" s="77">
        <v>44163</v>
      </c>
      <c r="B4064" s="78">
        <v>44163</v>
      </c>
      <c r="C4064" s="78" t="s">
        <v>765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 x14ac:dyDescent="0.25">
      <c r="A4065" s="77">
        <v>44163</v>
      </c>
      <c r="B4065" s="78">
        <v>44163</v>
      </c>
      <c r="C4065" s="78" t="s">
        <v>828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 x14ac:dyDescent="0.25">
      <c r="A4066" s="77">
        <v>44163</v>
      </c>
      <c r="B4066" s="78">
        <v>44163</v>
      </c>
      <c r="C4066" s="78" t="s">
        <v>815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 x14ac:dyDescent="0.25">
      <c r="A4067" s="77">
        <v>44163</v>
      </c>
      <c r="B4067" s="78">
        <v>44163</v>
      </c>
      <c r="C4067" s="78" t="s">
        <v>803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 x14ac:dyDescent="0.25">
      <c r="A4068" s="77">
        <v>44163</v>
      </c>
      <c r="B4068" s="78">
        <v>44163</v>
      </c>
      <c r="C4068" s="78" t="s">
        <v>821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 x14ac:dyDescent="0.25">
      <c r="A4069" s="77">
        <v>44163</v>
      </c>
      <c r="B4069" s="78">
        <v>44163</v>
      </c>
      <c r="C4069" s="78" t="s">
        <v>806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 x14ac:dyDescent="0.25">
      <c r="A4070" s="77">
        <v>44163</v>
      </c>
      <c r="B4070" s="78">
        <v>44163</v>
      </c>
      <c r="C4070" s="78" t="s">
        <v>979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 x14ac:dyDescent="0.25">
      <c r="A4071" s="77">
        <v>44163</v>
      </c>
      <c r="B4071" s="78">
        <v>44163</v>
      </c>
      <c r="C4071" s="78" t="s">
        <v>777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 x14ac:dyDescent="0.25">
      <c r="A4072" s="77">
        <v>44163</v>
      </c>
      <c r="B4072" s="78">
        <v>44163</v>
      </c>
      <c r="C4072" s="78" t="s">
        <v>881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 x14ac:dyDescent="0.25">
      <c r="A4073" s="77">
        <v>44163</v>
      </c>
      <c r="B4073" s="78">
        <v>44163</v>
      </c>
      <c r="C4073" s="78" t="s">
        <v>988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 x14ac:dyDescent="0.25">
      <c r="A4074" s="77">
        <v>44163</v>
      </c>
      <c r="B4074" s="78">
        <v>44163</v>
      </c>
      <c r="C4074" s="78" t="s">
        <v>825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 x14ac:dyDescent="0.25">
      <c r="A4075" s="77">
        <v>44163</v>
      </c>
      <c r="B4075" s="78">
        <v>44163</v>
      </c>
      <c r="C4075" s="78" t="s">
        <v>793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 x14ac:dyDescent="0.25">
      <c r="A4076" s="50">
        <v>44164</v>
      </c>
      <c r="B4076" s="51">
        <v>44164</v>
      </c>
      <c r="C4076" s="51" t="s">
        <v>775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 x14ac:dyDescent="0.25">
      <c r="A4077" s="50">
        <v>44164</v>
      </c>
      <c r="B4077" s="51">
        <v>44164</v>
      </c>
      <c r="C4077" s="51" t="s">
        <v>773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 x14ac:dyDescent="0.25">
      <c r="A4078" s="50">
        <v>44164</v>
      </c>
      <c r="B4078" s="51">
        <v>44164</v>
      </c>
      <c r="C4078" s="51" t="s">
        <v>789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 x14ac:dyDescent="0.25">
      <c r="A4079" s="50">
        <v>44164</v>
      </c>
      <c r="B4079" s="51">
        <v>44164</v>
      </c>
      <c r="C4079" s="51" t="s">
        <v>780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 x14ac:dyDescent="0.25">
      <c r="A4080" s="50">
        <v>44164</v>
      </c>
      <c r="B4080" s="51">
        <v>44164</v>
      </c>
      <c r="C4080" s="51" t="s">
        <v>786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 x14ac:dyDescent="0.25">
      <c r="A4081" s="50">
        <v>44164</v>
      </c>
      <c r="B4081" s="51">
        <v>44164</v>
      </c>
      <c r="C4081" s="51" t="s">
        <v>814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 x14ac:dyDescent="0.25">
      <c r="A4082" s="50">
        <v>44164</v>
      </c>
      <c r="B4082" s="51">
        <v>44164</v>
      </c>
      <c r="C4082" s="51" t="s">
        <v>787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 x14ac:dyDescent="0.25">
      <c r="A4083" s="50">
        <v>44164</v>
      </c>
      <c r="B4083" s="51">
        <v>44164</v>
      </c>
      <c r="C4083" s="51" t="s">
        <v>824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 x14ac:dyDescent="0.25">
      <c r="A4084" s="50">
        <v>44164</v>
      </c>
      <c r="B4084" s="51">
        <v>44164</v>
      </c>
      <c r="C4084" s="51" t="s">
        <v>794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 x14ac:dyDescent="0.25">
      <c r="A4085" s="50">
        <v>44164</v>
      </c>
      <c r="B4085" s="51">
        <v>44164</v>
      </c>
      <c r="C4085" s="51" t="s">
        <v>799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 x14ac:dyDescent="0.25">
      <c r="A4086" s="50">
        <v>44164</v>
      </c>
      <c r="B4086" s="51">
        <v>44164</v>
      </c>
      <c r="C4086" s="51" t="s">
        <v>792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 x14ac:dyDescent="0.25">
      <c r="A4087" s="50">
        <v>44164</v>
      </c>
      <c r="B4087" s="51">
        <v>44164</v>
      </c>
      <c r="C4087" s="51" t="s">
        <v>774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 x14ac:dyDescent="0.25">
      <c r="A4088" s="50">
        <v>44164</v>
      </c>
      <c r="B4088" s="51">
        <v>44164</v>
      </c>
      <c r="C4088" s="51" t="s">
        <v>809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 x14ac:dyDescent="0.25">
      <c r="A4089" s="50">
        <v>44164</v>
      </c>
      <c r="B4089" s="51">
        <v>44164</v>
      </c>
      <c r="C4089" s="51" t="s">
        <v>819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 x14ac:dyDescent="0.25">
      <c r="A4090" s="50">
        <v>44164</v>
      </c>
      <c r="B4090" s="51">
        <v>44164</v>
      </c>
      <c r="C4090" s="51" t="s">
        <v>808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 x14ac:dyDescent="0.25">
      <c r="A4091" s="50">
        <v>44164</v>
      </c>
      <c r="B4091" s="51">
        <v>44164</v>
      </c>
      <c r="C4091" s="51" t="s">
        <v>777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 x14ac:dyDescent="0.25">
      <c r="A4092" s="50">
        <v>44164</v>
      </c>
      <c r="B4092" s="51">
        <v>44164</v>
      </c>
      <c r="C4092" s="51" t="s">
        <v>781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 x14ac:dyDescent="0.25">
      <c r="A4093" s="50">
        <v>44164</v>
      </c>
      <c r="B4093" s="51">
        <v>44164</v>
      </c>
      <c r="C4093" s="51" t="s">
        <v>778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 x14ac:dyDescent="0.25">
      <c r="A4094" s="50">
        <v>44164</v>
      </c>
      <c r="B4094" s="51">
        <v>44164</v>
      </c>
      <c r="C4094" s="51" t="s">
        <v>783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 x14ac:dyDescent="0.25">
      <c r="A4095" s="50">
        <v>44164</v>
      </c>
      <c r="B4095" s="51">
        <v>44164</v>
      </c>
      <c r="C4095" s="51" t="s">
        <v>779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 x14ac:dyDescent="0.25">
      <c r="A4096" s="50">
        <v>44164</v>
      </c>
      <c r="B4096" s="51">
        <v>44164</v>
      </c>
      <c r="C4096" s="51" t="s">
        <v>784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 x14ac:dyDescent="0.25">
      <c r="A4097" s="50">
        <v>44164</v>
      </c>
      <c r="B4097" s="51">
        <v>44164</v>
      </c>
      <c r="C4097" s="51" t="s">
        <v>818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 x14ac:dyDescent="0.25">
      <c r="A4098" s="50">
        <v>44164</v>
      </c>
      <c r="B4098" s="51">
        <v>44164</v>
      </c>
      <c r="C4098" s="51" t="s">
        <v>782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 x14ac:dyDescent="0.25">
      <c r="A4099" s="50">
        <v>44164</v>
      </c>
      <c r="B4099" s="51">
        <v>44164</v>
      </c>
      <c r="C4099" s="51" t="s">
        <v>790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 x14ac:dyDescent="0.25">
      <c r="A4100" s="50">
        <v>44164</v>
      </c>
      <c r="B4100" s="51">
        <v>44164</v>
      </c>
      <c r="C4100" s="51" t="s">
        <v>817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 x14ac:dyDescent="0.25">
      <c r="A4101" s="50">
        <v>44164</v>
      </c>
      <c r="B4101" s="51">
        <v>44164</v>
      </c>
      <c r="C4101" s="51" t="s">
        <v>785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 x14ac:dyDescent="0.25">
      <c r="A4102" s="50">
        <v>44164</v>
      </c>
      <c r="B4102" s="51">
        <v>44164</v>
      </c>
      <c r="C4102" s="51" t="s">
        <v>989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 x14ac:dyDescent="0.25">
      <c r="A4103" s="50">
        <v>44164</v>
      </c>
      <c r="B4103" s="51">
        <v>44164</v>
      </c>
      <c r="C4103" s="51" t="s">
        <v>803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 x14ac:dyDescent="0.25">
      <c r="A4104" s="50">
        <v>44164</v>
      </c>
      <c r="B4104" s="51">
        <v>44164</v>
      </c>
      <c r="C4104" s="51" t="s">
        <v>823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 x14ac:dyDescent="0.25">
      <c r="A4105" s="50">
        <v>44164</v>
      </c>
      <c r="B4105" s="51">
        <v>44164</v>
      </c>
      <c r="C4105" s="51" t="s">
        <v>836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 x14ac:dyDescent="0.25">
      <c r="A4106" s="50">
        <v>44164</v>
      </c>
      <c r="B4106" s="51">
        <v>44164</v>
      </c>
      <c r="C4106" s="51" t="s">
        <v>802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 x14ac:dyDescent="0.25">
      <c r="A4107" s="50">
        <v>44164</v>
      </c>
      <c r="B4107" s="51">
        <v>44164</v>
      </c>
      <c r="C4107" s="51" t="s">
        <v>822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 x14ac:dyDescent="0.25">
      <c r="A4108" s="50">
        <v>44164</v>
      </c>
      <c r="B4108" s="51">
        <v>44164</v>
      </c>
      <c r="C4108" s="51" t="s">
        <v>912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 x14ac:dyDescent="0.25">
      <c r="A4109" s="50">
        <v>44164</v>
      </c>
      <c r="B4109" s="51">
        <v>44164</v>
      </c>
      <c r="C4109" s="51" t="s">
        <v>984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 x14ac:dyDescent="0.25">
      <c r="A4110" s="50">
        <v>44164</v>
      </c>
      <c r="B4110" s="51">
        <v>44164</v>
      </c>
      <c r="C4110" s="51" t="s">
        <v>828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 x14ac:dyDescent="0.25">
      <c r="A4111" s="53">
        <v>44165</v>
      </c>
      <c r="B4111" s="54">
        <v>44165</v>
      </c>
      <c r="C4111" s="54" t="s">
        <v>777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 x14ac:dyDescent="0.25">
      <c r="A4112" s="53">
        <v>44165</v>
      </c>
      <c r="B4112" s="54">
        <v>44165</v>
      </c>
      <c r="C4112" s="54" t="s">
        <v>833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 x14ac:dyDescent="0.25">
      <c r="A4113" s="53">
        <v>44165</v>
      </c>
      <c r="B4113" s="54">
        <v>44165</v>
      </c>
      <c r="C4113" s="54" t="s">
        <v>792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 x14ac:dyDescent="0.25">
      <c r="A4114" s="53">
        <v>44165</v>
      </c>
      <c r="B4114" s="54">
        <v>44165</v>
      </c>
      <c r="C4114" s="54" t="s">
        <v>775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 x14ac:dyDescent="0.25">
      <c r="A4115" s="53">
        <v>44165</v>
      </c>
      <c r="B4115" s="54">
        <v>44165</v>
      </c>
      <c r="C4115" s="54" t="s">
        <v>785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 x14ac:dyDescent="0.25">
      <c r="A4116" s="53">
        <v>44165</v>
      </c>
      <c r="B4116" s="54">
        <v>44165</v>
      </c>
      <c r="C4116" s="54" t="s">
        <v>817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 x14ac:dyDescent="0.25">
      <c r="A4117" s="53">
        <v>44165</v>
      </c>
      <c r="B4117" s="54">
        <v>44165</v>
      </c>
      <c r="C4117" s="54" t="s">
        <v>783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 x14ac:dyDescent="0.25">
      <c r="A4118" s="53">
        <v>44165</v>
      </c>
      <c r="B4118" s="54">
        <v>44165</v>
      </c>
      <c r="C4118" s="54" t="s">
        <v>784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 x14ac:dyDescent="0.25">
      <c r="A4119" s="53">
        <v>44165</v>
      </c>
      <c r="B4119" s="54">
        <v>44165</v>
      </c>
      <c r="C4119" s="54" t="s">
        <v>818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 x14ac:dyDescent="0.25">
      <c r="A4120" s="53">
        <v>44165</v>
      </c>
      <c r="B4120" s="54">
        <v>44165</v>
      </c>
      <c r="C4120" s="54" t="s">
        <v>799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 x14ac:dyDescent="0.25">
      <c r="A4121" s="53">
        <v>44165</v>
      </c>
      <c r="B4121" s="54">
        <v>44165</v>
      </c>
      <c r="C4121" s="54" t="s">
        <v>774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 x14ac:dyDescent="0.25">
      <c r="A4122" s="53">
        <v>44165</v>
      </c>
      <c r="B4122" s="54">
        <v>44165</v>
      </c>
      <c r="C4122" s="54" t="s">
        <v>786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 x14ac:dyDescent="0.25">
      <c r="A4123" s="53">
        <v>44165</v>
      </c>
      <c r="B4123" s="54">
        <v>44165</v>
      </c>
      <c r="C4123" s="54" t="s">
        <v>781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 x14ac:dyDescent="0.25">
      <c r="A4124" s="53">
        <v>44165</v>
      </c>
      <c r="B4124" s="54">
        <v>44165</v>
      </c>
      <c r="C4124" s="54" t="s">
        <v>773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 x14ac:dyDescent="0.25">
      <c r="A4125" s="53">
        <v>44165</v>
      </c>
      <c r="B4125" s="54">
        <v>44165</v>
      </c>
      <c r="C4125" s="54" t="s">
        <v>779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 x14ac:dyDescent="0.25">
      <c r="A4126" s="53">
        <v>44165</v>
      </c>
      <c r="B4126" s="54">
        <v>44165</v>
      </c>
      <c r="C4126" s="54" t="s">
        <v>803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 x14ac:dyDescent="0.25">
      <c r="A4127" s="53">
        <v>44165</v>
      </c>
      <c r="B4127" s="54">
        <v>44165</v>
      </c>
      <c r="C4127" s="54" t="s">
        <v>778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 x14ac:dyDescent="0.25">
      <c r="A4128" s="53">
        <v>44165</v>
      </c>
      <c r="B4128" s="54">
        <v>44165</v>
      </c>
      <c r="C4128" s="54" t="s">
        <v>790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 x14ac:dyDescent="0.25">
      <c r="A4129" s="53">
        <v>44165</v>
      </c>
      <c r="B4129" s="54">
        <v>44165</v>
      </c>
      <c r="C4129" s="54" t="s">
        <v>789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 x14ac:dyDescent="0.25">
      <c r="A4130" s="53">
        <v>44165</v>
      </c>
      <c r="B4130" s="54">
        <v>44165</v>
      </c>
      <c r="C4130" s="54" t="s">
        <v>828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 x14ac:dyDescent="0.25">
      <c r="A4131" s="53">
        <v>44165</v>
      </c>
      <c r="B4131" s="54">
        <v>44165</v>
      </c>
      <c r="C4131" s="54" t="s">
        <v>819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 x14ac:dyDescent="0.25">
      <c r="A4132" s="53">
        <v>44165</v>
      </c>
      <c r="B4132" s="54">
        <v>44165</v>
      </c>
      <c r="C4132" s="54" t="s">
        <v>802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 x14ac:dyDescent="0.25">
      <c r="A4133" s="53">
        <v>44165</v>
      </c>
      <c r="B4133" s="54">
        <v>44165</v>
      </c>
      <c r="C4133" s="54" t="s">
        <v>787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 x14ac:dyDescent="0.25">
      <c r="A4134" s="53">
        <v>44165</v>
      </c>
      <c r="B4134" s="54">
        <v>44165</v>
      </c>
      <c r="C4134" s="54" t="s">
        <v>782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 x14ac:dyDescent="0.25">
      <c r="A4135" s="53">
        <v>44165</v>
      </c>
      <c r="B4135" s="54">
        <v>44165</v>
      </c>
      <c r="C4135" s="54" t="s">
        <v>816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 x14ac:dyDescent="0.25">
      <c r="A4136" s="53">
        <v>44165</v>
      </c>
      <c r="B4136" s="54">
        <v>44165</v>
      </c>
      <c r="C4136" s="54" t="s">
        <v>810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 x14ac:dyDescent="0.25">
      <c r="A4137" s="53">
        <v>44165</v>
      </c>
      <c r="B4137" s="54">
        <v>44165</v>
      </c>
      <c r="C4137" s="54" t="s">
        <v>821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 x14ac:dyDescent="0.25">
      <c r="A4138" s="53">
        <v>44165</v>
      </c>
      <c r="B4138" s="54">
        <v>44165</v>
      </c>
      <c r="C4138" s="54" t="s">
        <v>824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 x14ac:dyDescent="0.25">
      <c r="A4139" s="53">
        <v>44165</v>
      </c>
      <c r="B4139" s="54">
        <v>44165</v>
      </c>
      <c r="C4139" s="54" t="s">
        <v>793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 x14ac:dyDescent="0.25">
      <c r="A4140" s="53">
        <v>44165</v>
      </c>
      <c r="B4140" s="54">
        <v>44165</v>
      </c>
      <c r="C4140" s="54" t="s">
        <v>804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 x14ac:dyDescent="0.25">
      <c r="A4141" s="53">
        <v>44165</v>
      </c>
      <c r="B4141" s="54">
        <v>44165</v>
      </c>
      <c r="C4141" s="54" t="s">
        <v>814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 x14ac:dyDescent="0.25">
      <c r="A4142" s="53">
        <v>44165</v>
      </c>
      <c r="B4142" s="54">
        <v>44165</v>
      </c>
      <c r="C4142" s="54" t="s">
        <v>990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 x14ac:dyDescent="0.25">
      <c r="A4143" s="53">
        <v>44165</v>
      </c>
      <c r="B4143" s="54">
        <v>44165</v>
      </c>
      <c r="C4143" s="54" t="s">
        <v>912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 x14ac:dyDescent="0.25">
      <c r="A4144" s="53">
        <v>44165</v>
      </c>
      <c r="B4144" s="54">
        <v>44165</v>
      </c>
      <c r="C4144" s="54" t="s">
        <v>794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 x14ac:dyDescent="0.25">
      <c r="A4145" s="53">
        <v>44165</v>
      </c>
      <c r="B4145" s="54">
        <v>44165</v>
      </c>
      <c r="C4145" s="54" t="s">
        <v>796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 x14ac:dyDescent="0.25">
      <c r="A4146" s="53">
        <v>44165</v>
      </c>
      <c r="B4146" s="54">
        <v>44165</v>
      </c>
      <c r="C4146" s="54" t="s">
        <v>844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 x14ac:dyDescent="0.25">
      <c r="A4147" s="53">
        <v>44165</v>
      </c>
      <c r="B4147" s="54">
        <v>44165</v>
      </c>
      <c r="C4147" s="54" t="s">
        <v>836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 x14ac:dyDescent="0.25">
      <c r="A4148" s="53">
        <v>44165</v>
      </c>
      <c r="B4148" s="54">
        <v>44165</v>
      </c>
      <c r="C4148" s="54" t="s">
        <v>765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 x14ac:dyDescent="0.25">
      <c r="A4149" s="62">
        <v>44166</v>
      </c>
      <c r="B4149" s="63">
        <v>44166</v>
      </c>
      <c r="C4149" s="63" t="s">
        <v>789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 x14ac:dyDescent="0.25">
      <c r="A4150" s="62">
        <v>44166</v>
      </c>
      <c r="B4150" s="63">
        <v>44166</v>
      </c>
      <c r="C4150" s="63" t="s">
        <v>814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 x14ac:dyDescent="0.25">
      <c r="A4151" s="62">
        <v>44166</v>
      </c>
      <c r="B4151" s="63">
        <v>44166</v>
      </c>
      <c r="C4151" s="63" t="s">
        <v>786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 x14ac:dyDescent="0.25">
      <c r="A4152" s="62">
        <v>44166</v>
      </c>
      <c r="B4152" s="63">
        <v>44166</v>
      </c>
      <c r="C4152" s="63" t="s">
        <v>783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 x14ac:dyDescent="0.25">
      <c r="A4153" s="62">
        <v>44166</v>
      </c>
      <c r="B4153" s="63">
        <v>44166</v>
      </c>
      <c r="C4153" s="63" t="s">
        <v>782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 x14ac:dyDescent="0.25">
      <c r="A4154" s="62">
        <v>44166</v>
      </c>
      <c r="B4154" s="63">
        <v>44166</v>
      </c>
      <c r="C4154" s="63" t="s">
        <v>778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 x14ac:dyDescent="0.25">
      <c r="A4155" s="62">
        <v>44166</v>
      </c>
      <c r="B4155" s="63">
        <v>44166</v>
      </c>
      <c r="C4155" s="63" t="s">
        <v>987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 x14ac:dyDescent="0.25">
      <c r="A4156" s="62">
        <v>44166</v>
      </c>
      <c r="B4156" s="63">
        <v>44166</v>
      </c>
      <c r="C4156" s="63" t="s">
        <v>792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 x14ac:dyDescent="0.25">
      <c r="A4157" s="62">
        <v>44166</v>
      </c>
      <c r="B4157" s="63">
        <v>44166</v>
      </c>
      <c r="C4157" s="63" t="s">
        <v>779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 x14ac:dyDescent="0.25">
      <c r="A4158" s="62">
        <v>44166</v>
      </c>
      <c r="B4158" s="63">
        <v>44166</v>
      </c>
      <c r="C4158" s="63" t="s">
        <v>774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 x14ac:dyDescent="0.25">
      <c r="A4159" s="62">
        <v>44166</v>
      </c>
      <c r="B4159" s="63">
        <v>44166</v>
      </c>
      <c r="C4159" s="63" t="s">
        <v>804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 x14ac:dyDescent="0.25">
      <c r="A4160" s="62">
        <v>44166</v>
      </c>
      <c r="B4160" s="63">
        <v>44166</v>
      </c>
      <c r="C4160" s="63" t="s">
        <v>781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 x14ac:dyDescent="0.25">
      <c r="A4161" s="62">
        <v>44166</v>
      </c>
      <c r="B4161" s="63">
        <v>44166</v>
      </c>
      <c r="C4161" s="63" t="s">
        <v>809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 x14ac:dyDescent="0.25">
      <c r="A4162" s="62">
        <v>44166</v>
      </c>
      <c r="B4162" s="63">
        <v>44166</v>
      </c>
      <c r="C4162" s="63" t="s">
        <v>784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 x14ac:dyDescent="0.25">
      <c r="A4163" s="62">
        <v>44166</v>
      </c>
      <c r="B4163" s="63">
        <v>44166</v>
      </c>
      <c r="C4163" s="63" t="s">
        <v>799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 x14ac:dyDescent="0.25">
      <c r="A4164" s="62">
        <v>44166</v>
      </c>
      <c r="B4164" s="63">
        <v>44166</v>
      </c>
      <c r="C4164" s="63" t="s">
        <v>819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 x14ac:dyDescent="0.25">
      <c r="A4165" s="62">
        <v>44166</v>
      </c>
      <c r="B4165" s="63">
        <v>44166</v>
      </c>
      <c r="C4165" s="63" t="s">
        <v>824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 x14ac:dyDescent="0.25">
      <c r="A4166" s="62">
        <v>44166</v>
      </c>
      <c r="B4166" s="63">
        <v>44166</v>
      </c>
      <c r="C4166" s="63" t="s">
        <v>794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 x14ac:dyDescent="0.25">
      <c r="A4167" s="62">
        <v>44166</v>
      </c>
      <c r="B4167" s="63">
        <v>44166</v>
      </c>
      <c r="C4167" s="63" t="s">
        <v>841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 x14ac:dyDescent="0.25">
      <c r="A4168" s="62">
        <v>44166</v>
      </c>
      <c r="B4168" s="63">
        <v>44166</v>
      </c>
      <c r="C4168" s="63" t="s">
        <v>785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 x14ac:dyDescent="0.25">
      <c r="A4169" s="62">
        <v>44166</v>
      </c>
      <c r="B4169" s="63">
        <v>44166</v>
      </c>
      <c r="C4169" s="63" t="s">
        <v>775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 x14ac:dyDescent="0.25">
      <c r="A4170" s="62">
        <v>44166</v>
      </c>
      <c r="B4170" s="63">
        <v>44166</v>
      </c>
      <c r="C4170" s="63" t="s">
        <v>777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 x14ac:dyDescent="0.25">
      <c r="A4171" s="62">
        <v>44166</v>
      </c>
      <c r="B4171" s="63">
        <v>44166</v>
      </c>
      <c r="C4171" s="63" t="s">
        <v>803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 x14ac:dyDescent="0.25">
      <c r="A4172" s="62">
        <v>44166</v>
      </c>
      <c r="B4172" s="63">
        <v>44166</v>
      </c>
      <c r="C4172" s="63" t="s">
        <v>812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 x14ac:dyDescent="0.25">
      <c r="A4173" s="62">
        <v>44166</v>
      </c>
      <c r="B4173" s="63">
        <v>44166</v>
      </c>
      <c r="C4173" s="63" t="s">
        <v>829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 x14ac:dyDescent="0.25">
      <c r="A4174" s="62">
        <v>44166</v>
      </c>
      <c r="B4174" s="63">
        <v>44166</v>
      </c>
      <c r="C4174" s="63" t="s">
        <v>825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 x14ac:dyDescent="0.25">
      <c r="A4175" s="62">
        <v>44166</v>
      </c>
      <c r="B4175" s="63">
        <v>44166</v>
      </c>
      <c r="C4175" s="63" t="s">
        <v>780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 x14ac:dyDescent="0.25">
      <c r="A4176" s="62">
        <v>44166</v>
      </c>
      <c r="B4176" s="63">
        <v>44166</v>
      </c>
      <c r="C4176" s="63" t="s">
        <v>793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 x14ac:dyDescent="0.25">
      <c r="A4177" s="62">
        <v>44166</v>
      </c>
      <c r="B4177" s="63">
        <v>44166</v>
      </c>
      <c r="C4177" s="63" t="s">
        <v>808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 x14ac:dyDescent="0.25">
      <c r="A4178" s="62">
        <v>44166</v>
      </c>
      <c r="B4178" s="63">
        <v>44166</v>
      </c>
      <c r="C4178" s="63" t="s">
        <v>806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 x14ac:dyDescent="0.25">
      <c r="A4179" s="62">
        <v>44166</v>
      </c>
      <c r="B4179" s="63">
        <v>44166</v>
      </c>
      <c r="C4179" s="63" t="s">
        <v>836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 x14ac:dyDescent="0.25">
      <c r="A4180" s="62">
        <v>44166</v>
      </c>
      <c r="B4180" s="63">
        <v>44166</v>
      </c>
      <c r="C4180" s="63" t="s">
        <v>822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 x14ac:dyDescent="0.25">
      <c r="A4181" s="62">
        <v>44166</v>
      </c>
      <c r="B4181" s="63">
        <v>44166</v>
      </c>
      <c r="C4181" s="63" t="s">
        <v>773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 x14ac:dyDescent="0.25">
      <c r="A4182" s="62">
        <v>44166</v>
      </c>
      <c r="B4182" s="63">
        <v>44166</v>
      </c>
      <c r="C4182" s="63" t="s">
        <v>991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 x14ac:dyDescent="0.25">
      <c r="A4183" s="62">
        <v>44166</v>
      </c>
      <c r="B4183" s="63">
        <v>44166</v>
      </c>
      <c r="C4183" s="63" t="s">
        <v>818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 x14ac:dyDescent="0.25">
      <c r="A4184" s="62">
        <v>44166</v>
      </c>
      <c r="B4184" s="63">
        <v>44166</v>
      </c>
      <c r="C4184" s="63" t="s">
        <v>810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 x14ac:dyDescent="0.25">
      <c r="A4185" s="62">
        <v>44166</v>
      </c>
      <c r="B4185" s="63">
        <v>44166</v>
      </c>
      <c r="C4185" s="63" t="s">
        <v>852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 x14ac:dyDescent="0.25">
      <c r="A4186" s="62">
        <v>44166</v>
      </c>
      <c r="B4186" s="63">
        <v>44166</v>
      </c>
      <c r="C4186" s="63" t="s">
        <v>790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 x14ac:dyDescent="0.25">
      <c r="A4187" s="62">
        <v>44166</v>
      </c>
      <c r="B4187" s="63">
        <v>44166</v>
      </c>
      <c r="C4187" s="63" t="s">
        <v>802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 x14ac:dyDescent="0.25">
      <c r="A4188" s="62">
        <v>44166</v>
      </c>
      <c r="B4188" s="63">
        <v>44166</v>
      </c>
      <c r="C4188" s="63" t="s">
        <v>992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 x14ac:dyDescent="0.25">
      <c r="A4189" s="62">
        <v>44166</v>
      </c>
      <c r="B4189" s="63">
        <v>44166</v>
      </c>
      <c r="C4189" s="63" t="s">
        <v>799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 x14ac:dyDescent="0.25">
      <c r="A4190" s="62">
        <v>44166</v>
      </c>
      <c r="B4190" s="63">
        <v>44166</v>
      </c>
      <c r="C4190" s="63" t="s">
        <v>787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 x14ac:dyDescent="0.25">
      <c r="A4191" s="62">
        <v>44166</v>
      </c>
      <c r="B4191" s="63">
        <v>44166</v>
      </c>
      <c r="C4191" s="63" t="s">
        <v>820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 x14ac:dyDescent="0.25">
      <c r="A4192" s="62">
        <v>44166</v>
      </c>
      <c r="B4192" s="63">
        <v>44166</v>
      </c>
      <c r="C4192" s="63" t="s">
        <v>765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 x14ac:dyDescent="0.25">
      <c r="A4193" s="62">
        <v>44166</v>
      </c>
      <c r="B4193" s="63">
        <v>44166</v>
      </c>
      <c r="C4193" s="63" t="s">
        <v>844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 x14ac:dyDescent="0.25">
      <c r="A4194" s="62">
        <v>44166</v>
      </c>
      <c r="B4194" s="63">
        <v>44166</v>
      </c>
      <c r="C4194" s="63" t="s">
        <v>817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 x14ac:dyDescent="0.25">
      <c r="A4195" s="62">
        <v>44166</v>
      </c>
      <c r="B4195" s="63">
        <v>44166</v>
      </c>
      <c r="C4195" s="63" t="s">
        <v>863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 x14ac:dyDescent="0.25">
      <c r="A4196" s="59">
        <v>44167</v>
      </c>
      <c r="B4196" s="60">
        <v>44167</v>
      </c>
      <c r="C4196" s="60" t="s">
        <v>773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 x14ac:dyDescent="0.25">
      <c r="A4197" s="59">
        <v>44167</v>
      </c>
      <c r="B4197" s="60">
        <v>44167</v>
      </c>
      <c r="C4197" s="60" t="s">
        <v>775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 x14ac:dyDescent="0.25">
      <c r="A4198" s="59">
        <v>44167</v>
      </c>
      <c r="B4198" s="60">
        <v>44167</v>
      </c>
      <c r="C4198" s="60" t="s">
        <v>814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 x14ac:dyDescent="0.25">
      <c r="A4199" s="59">
        <v>44167</v>
      </c>
      <c r="B4199" s="60">
        <v>44167</v>
      </c>
      <c r="C4199" s="60" t="s">
        <v>777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 x14ac:dyDescent="0.25">
      <c r="A4200" s="59">
        <v>44167</v>
      </c>
      <c r="B4200" s="60">
        <v>44167</v>
      </c>
      <c r="C4200" s="60" t="s">
        <v>789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 x14ac:dyDescent="0.25">
      <c r="A4201" s="59">
        <v>44167</v>
      </c>
      <c r="B4201" s="60">
        <v>44167</v>
      </c>
      <c r="C4201" s="60" t="s">
        <v>786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 x14ac:dyDescent="0.25">
      <c r="A4202" s="59">
        <v>44167</v>
      </c>
      <c r="B4202" s="60">
        <v>44167</v>
      </c>
      <c r="C4202" s="60" t="s">
        <v>808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 x14ac:dyDescent="0.25">
      <c r="A4203" s="59">
        <v>44167</v>
      </c>
      <c r="B4203" s="60">
        <v>44167</v>
      </c>
      <c r="C4203" s="60" t="s">
        <v>792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 x14ac:dyDescent="0.25">
      <c r="A4204" s="59">
        <v>44167</v>
      </c>
      <c r="B4204" s="60">
        <v>44167</v>
      </c>
      <c r="C4204" s="60" t="s">
        <v>793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 x14ac:dyDescent="0.25">
      <c r="A4205" s="59">
        <v>44167</v>
      </c>
      <c r="B4205" s="60">
        <v>44167</v>
      </c>
      <c r="C4205" s="60" t="s">
        <v>778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 x14ac:dyDescent="0.25">
      <c r="A4206" s="59">
        <v>44167</v>
      </c>
      <c r="B4206" s="60">
        <v>44167</v>
      </c>
      <c r="C4206" s="60" t="s">
        <v>809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 x14ac:dyDescent="0.25">
      <c r="A4207" s="59">
        <v>44167</v>
      </c>
      <c r="B4207" s="60">
        <v>44167</v>
      </c>
      <c r="C4207" s="60" t="s">
        <v>787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 x14ac:dyDescent="0.25">
      <c r="A4208" s="59">
        <v>44167</v>
      </c>
      <c r="B4208" s="60">
        <v>44167</v>
      </c>
      <c r="C4208" s="60" t="s">
        <v>819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 x14ac:dyDescent="0.25">
      <c r="A4209" s="59">
        <v>44167</v>
      </c>
      <c r="B4209" s="60">
        <v>44167</v>
      </c>
      <c r="C4209" s="60" t="s">
        <v>794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 x14ac:dyDescent="0.25">
      <c r="A4210" s="59">
        <v>44167</v>
      </c>
      <c r="B4210" s="60">
        <v>44167</v>
      </c>
      <c r="C4210" s="60" t="s">
        <v>818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 x14ac:dyDescent="0.25">
      <c r="A4211" s="59">
        <v>44167</v>
      </c>
      <c r="B4211" s="60">
        <v>44167</v>
      </c>
      <c r="C4211" s="60" t="s">
        <v>779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 x14ac:dyDescent="0.25">
      <c r="A4212" s="59">
        <v>44167</v>
      </c>
      <c r="B4212" s="60">
        <v>44167</v>
      </c>
      <c r="C4212" s="60" t="s">
        <v>790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 x14ac:dyDescent="0.25">
      <c r="A4213" s="59">
        <v>44167</v>
      </c>
      <c r="B4213" s="60">
        <v>44167</v>
      </c>
      <c r="C4213" s="60" t="s">
        <v>783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 x14ac:dyDescent="0.25">
      <c r="A4214" s="59">
        <v>44167</v>
      </c>
      <c r="B4214" s="60">
        <v>44167</v>
      </c>
      <c r="C4214" s="60" t="s">
        <v>782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 x14ac:dyDescent="0.25">
      <c r="A4215" s="59">
        <v>44167</v>
      </c>
      <c r="B4215" s="60">
        <v>44167</v>
      </c>
      <c r="C4215" s="60" t="s">
        <v>799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 x14ac:dyDescent="0.25">
      <c r="A4216" s="59">
        <v>44167</v>
      </c>
      <c r="B4216" s="60">
        <v>44167</v>
      </c>
      <c r="C4216" s="60" t="s">
        <v>824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 x14ac:dyDescent="0.25">
      <c r="A4217" s="59">
        <v>44167</v>
      </c>
      <c r="B4217" s="60">
        <v>44167</v>
      </c>
      <c r="C4217" s="60" t="s">
        <v>781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 x14ac:dyDescent="0.25">
      <c r="A4218" s="59">
        <v>44167</v>
      </c>
      <c r="B4218" s="60">
        <v>44167</v>
      </c>
      <c r="C4218" s="60" t="s">
        <v>791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 x14ac:dyDescent="0.25">
      <c r="A4219" s="59">
        <v>44167</v>
      </c>
      <c r="B4219" s="60">
        <v>44167</v>
      </c>
      <c r="C4219" s="60" t="s">
        <v>784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 x14ac:dyDescent="0.25">
      <c r="A4220" s="59">
        <v>44167</v>
      </c>
      <c r="B4220" s="60">
        <v>44167</v>
      </c>
      <c r="C4220" s="60" t="s">
        <v>780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 x14ac:dyDescent="0.25">
      <c r="A4221" s="59">
        <v>44167</v>
      </c>
      <c r="B4221" s="60">
        <v>44167</v>
      </c>
      <c r="C4221" s="60" t="s">
        <v>974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 x14ac:dyDescent="0.25">
      <c r="A4222" s="59">
        <v>44167</v>
      </c>
      <c r="B4222" s="60">
        <v>44167</v>
      </c>
      <c r="C4222" s="60" t="s">
        <v>825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 x14ac:dyDescent="0.25">
      <c r="A4223" s="59">
        <v>44167</v>
      </c>
      <c r="B4223" s="60">
        <v>44167</v>
      </c>
      <c r="C4223" s="60" t="s">
        <v>803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 x14ac:dyDescent="0.25">
      <c r="A4224" s="59">
        <v>44167</v>
      </c>
      <c r="B4224" s="60">
        <v>44167</v>
      </c>
      <c r="C4224" s="60" t="s">
        <v>817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 x14ac:dyDescent="0.25">
      <c r="A4225" s="59">
        <v>44167</v>
      </c>
      <c r="B4225" s="60">
        <v>44167</v>
      </c>
      <c r="C4225" s="60" t="s">
        <v>774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 x14ac:dyDescent="0.25">
      <c r="A4226" s="59">
        <v>44167</v>
      </c>
      <c r="B4226" s="60">
        <v>44167</v>
      </c>
      <c r="C4226" s="60" t="s">
        <v>785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 x14ac:dyDescent="0.25">
      <c r="A4227" s="59">
        <v>44167</v>
      </c>
      <c r="B4227" s="60">
        <v>44167</v>
      </c>
      <c r="C4227" s="60" t="s">
        <v>806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 x14ac:dyDescent="0.25">
      <c r="A4228" s="59">
        <v>44167</v>
      </c>
      <c r="B4228" s="60">
        <v>44167</v>
      </c>
      <c r="C4228" s="60" t="s">
        <v>878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 x14ac:dyDescent="0.25">
      <c r="A4229" s="59">
        <v>44167</v>
      </c>
      <c r="B4229" s="60">
        <v>44167</v>
      </c>
      <c r="C4229" s="60" t="s">
        <v>804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 x14ac:dyDescent="0.25">
      <c r="A4230" s="59">
        <v>44167</v>
      </c>
      <c r="B4230" s="60">
        <v>44167</v>
      </c>
      <c r="C4230" s="60" t="s">
        <v>836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 x14ac:dyDescent="0.25">
      <c r="A4231" s="59">
        <v>44167</v>
      </c>
      <c r="B4231" s="60">
        <v>44167</v>
      </c>
      <c r="C4231" s="60" t="s">
        <v>812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 x14ac:dyDescent="0.25">
      <c r="A4232" s="59">
        <v>44167</v>
      </c>
      <c r="B4232" s="60">
        <v>44167</v>
      </c>
      <c r="C4232" s="60" t="s">
        <v>802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 x14ac:dyDescent="0.25">
      <c r="A4233" s="59">
        <v>44167</v>
      </c>
      <c r="B4233" s="60">
        <v>44167</v>
      </c>
      <c r="C4233" s="60" t="s">
        <v>912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 x14ac:dyDescent="0.25">
      <c r="A4234" s="59">
        <v>44167</v>
      </c>
      <c r="B4234" s="60">
        <v>44167</v>
      </c>
      <c r="C4234" s="60" t="s">
        <v>788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 x14ac:dyDescent="0.25">
      <c r="A4235" s="59">
        <v>44167</v>
      </c>
      <c r="B4235" s="60">
        <v>44167</v>
      </c>
      <c r="C4235" s="60" t="s">
        <v>811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 x14ac:dyDescent="0.25">
      <c r="A4236" s="59">
        <v>44167</v>
      </c>
      <c r="B4236" s="60">
        <v>44167</v>
      </c>
      <c r="C4236" s="60" t="s">
        <v>810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 x14ac:dyDescent="0.25">
      <c r="A4237" s="59">
        <v>44167</v>
      </c>
      <c r="B4237" s="60">
        <v>44167</v>
      </c>
      <c r="C4237" s="60" t="s">
        <v>807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 x14ac:dyDescent="0.25">
      <c r="A4238" s="59">
        <v>44167</v>
      </c>
      <c r="B4238" s="60">
        <v>44167</v>
      </c>
      <c r="C4238" s="60" t="s">
        <v>821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 x14ac:dyDescent="0.25">
      <c r="A4239" s="59">
        <v>44167</v>
      </c>
      <c r="B4239" s="60">
        <v>44167</v>
      </c>
      <c r="C4239" s="60" t="s">
        <v>823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 x14ac:dyDescent="0.25">
      <c r="A4240" s="59">
        <v>44167</v>
      </c>
      <c r="B4240" s="60">
        <v>44167</v>
      </c>
      <c r="C4240" s="60" t="s">
        <v>848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 x14ac:dyDescent="0.25">
      <c r="A4241" s="74">
        <v>44168</v>
      </c>
      <c r="B4241" s="75">
        <v>44168</v>
      </c>
      <c r="C4241" s="75" t="s">
        <v>775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 x14ac:dyDescent="0.25">
      <c r="A4242" s="74">
        <v>44168</v>
      </c>
      <c r="B4242" s="75">
        <v>44168</v>
      </c>
      <c r="C4242" s="75" t="s">
        <v>773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 x14ac:dyDescent="0.25">
      <c r="A4243" s="74">
        <v>44168</v>
      </c>
      <c r="B4243" s="75">
        <v>44168</v>
      </c>
      <c r="C4243" s="75" t="s">
        <v>786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 x14ac:dyDescent="0.25">
      <c r="A4244" s="74">
        <v>44168</v>
      </c>
      <c r="B4244" s="75">
        <v>44168</v>
      </c>
      <c r="C4244" s="75" t="s">
        <v>789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 x14ac:dyDescent="0.25">
      <c r="A4245" s="74">
        <v>44168</v>
      </c>
      <c r="B4245" s="75">
        <v>44168</v>
      </c>
      <c r="C4245" s="75" t="s">
        <v>814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 x14ac:dyDescent="0.25">
      <c r="A4246" s="74">
        <v>44168</v>
      </c>
      <c r="B4246" s="75">
        <v>44168</v>
      </c>
      <c r="C4246" s="75" t="s">
        <v>809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 x14ac:dyDescent="0.25">
      <c r="A4247" s="74">
        <v>44168</v>
      </c>
      <c r="B4247" s="75">
        <v>44168</v>
      </c>
      <c r="C4247" s="75" t="s">
        <v>777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 x14ac:dyDescent="0.25">
      <c r="A4248" s="74">
        <v>44168</v>
      </c>
      <c r="B4248" s="75">
        <v>44168</v>
      </c>
      <c r="C4248" s="75" t="s">
        <v>790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 x14ac:dyDescent="0.25">
      <c r="A4249" s="74">
        <v>44168</v>
      </c>
      <c r="B4249" s="75">
        <v>44168</v>
      </c>
      <c r="C4249" s="75" t="s">
        <v>792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 x14ac:dyDescent="0.25">
      <c r="A4250" s="74">
        <v>44168</v>
      </c>
      <c r="B4250" s="75">
        <v>44168</v>
      </c>
      <c r="C4250" s="75" t="s">
        <v>794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 x14ac:dyDescent="0.25">
      <c r="A4251" s="74">
        <v>44168</v>
      </c>
      <c r="B4251" s="75">
        <v>44168</v>
      </c>
      <c r="C4251" s="75" t="s">
        <v>817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 x14ac:dyDescent="0.25">
      <c r="A4252" s="74">
        <v>44168</v>
      </c>
      <c r="B4252" s="75">
        <v>44168</v>
      </c>
      <c r="C4252" s="75" t="s">
        <v>806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 x14ac:dyDescent="0.25">
      <c r="A4253" s="74">
        <v>44168</v>
      </c>
      <c r="B4253" s="75">
        <v>44168</v>
      </c>
      <c r="C4253" s="75" t="s">
        <v>819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 x14ac:dyDescent="0.25">
      <c r="A4254" s="74">
        <v>44168</v>
      </c>
      <c r="B4254" s="75">
        <v>44168</v>
      </c>
      <c r="C4254" s="75" t="s">
        <v>778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 x14ac:dyDescent="0.25">
      <c r="A4255" s="74">
        <v>44168</v>
      </c>
      <c r="B4255" s="75">
        <v>44168</v>
      </c>
      <c r="C4255" s="75" t="s">
        <v>824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 x14ac:dyDescent="0.25">
      <c r="A4256" s="74">
        <v>44168</v>
      </c>
      <c r="B4256" s="75">
        <v>44168</v>
      </c>
      <c r="C4256" s="75" t="s">
        <v>787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 x14ac:dyDescent="0.25">
      <c r="A4257" s="74">
        <v>44168</v>
      </c>
      <c r="B4257" s="75">
        <v>44168</v>
      </c>
      <c r="C4257" s="75" t="s">
        <v>991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 x14ac:dyDescent="0.25">
      <c r="A4258" s="74">
        <v>44168</v>
      </c>
      <c r="B4258" s="75">
        <v>44168</v>
      </c>
      <c r="C4258" s="75" t="s">
        <v>782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 x14ac:dyDescent="0.25">
      <c r="A4259" s="74">
        <v>44168</v>
      </c>
      <c r="B4259" s="75">
        <v>44168</v>
      </c>
      <c r="C4259" s="75" t="s">
        <v>783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 x14ac:dyDescent="0.25">
      <c r="A4260" s="74">
        <v>44168</v>
      </c>
      <c r="B4260" s="75">
        <v>44168</v>
      </c>
      <c r="C4260" s="75" t="s">
        <v>821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 x14ac:dyDescent="0.25">
      <c r="A4261" s="74">
        <v>44168</v>
      </c>
      <c r="B4261" s="75">
        <v>44168</v>
      </c>
      <c r="C4261" s="75" t="s">
        <v>799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 x14ac:dyDescent="0.25">
      <c r="A4262" s="74">
        <v>44168</v>
      </c>
      <c r="B4262" s="75">
        <v>44168</v>
      </c>
      <c r="C4262" s="75" t="s">
        <v>774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 x14ac:dyDescent="0.25">
      <c r="A4263" s="74">
        <v>44168</v>
      </c>
      <c r="B4263" s="75">
        <v>44168</v>
      </c>
      <c r="C4263" s="75" t="s">
        <v>818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 x14ac:dyDescent="0.25">
      <c r="A4264" s="74">
        <v>44168</v>
      </c>
      <c r="B4264" s="75">
        <v>44168</v>
      </c>
      <c r="C4264" s="75" t="s">
        <v>784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 x14ac:dyDescent="0.25">
      <c r="A4265" s="74">
        <v>44168</v>
      </c>
      <c r="B4265" s="75">
        <v>44168</v>
      </c>
      <c r="C4265" s="75" t="s">
        <v>780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 x14ac:dyDescent="0.25">
      <c r="A4266" s="74">
        <v>44168</v>
      </c>
      <c r="B4266" s="75">
        <v>44168</v>
      </c>
      <c r="C4266" s="75" t="s">
        <v>781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 x14ac:dyDescent="0.25">
      <c r="A4267" s="74">
        <v>44168</v>
      </c>
      <c r="B4267" s="75">
        <v>44168</v>
      </c>
      <c r="C4267" s="75" t="s">
        <v>779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 x14ac:dyDescent="0.25">
      <c r="A4268" s="74">
        <v>44168</v>
      </c>
      <c r="B4268" s="75">
        <v>44168</v>
      </c>
      <c r="C4268" s="75" t="s">
        <v>848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 x14ac:dyDescent="0.25">
      <c r="A4269" s="74">
        <v>44168</v>
      </c>
      <c r="B4269" s="75">
        <v>44168</v>
      </c>
      <c r="C4269" s="75" t="s">
        <v>785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 x14ac:dyDescent="0.25">
      <c r="A4270" s="74">
        <v>44168</v>
      </c>
      <c r="B4270" s="75">
        <v>44168</v>
      </c>
      <c r="C4270" s="75" t="s">
        <v>833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 x14ac:dyDescent="0.25">
      <c r="A4271" s="74">
        <v>44168</v>
      </c>
      <c r="B4271" s="75">
        <v>44168</v>
      </c>
      <c r="C4271" s="75" t="s">
        <v>825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 x14ac:dyDescent="0.25">
      <c r="A4272" s="74">
        <v>44168</v>
      </c>
      <c r="B4272" s="75">
        <v>44168</v>
      </c>
      <c r="C4272" s="75" t="s">
        <v>793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 x14ac:dyDescent="0.25">
      <c r="A4273" s="74">
        <v>44168</v>
      </c>
      <c r="B4273" s="75">
        <v>44168</v>
      </c>
      <c r="C4273" s="75" t="s">
        <v>804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 x14ac:dyDescent="0.25">
      <c r="A4274" s="74">
        <v>44168</v>
      </c>
      <c r="B4274" s="75">
        <v>44168</v>
      </c>
      <c r="C4274" s="75" t="s">
        <v>812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 x14ac:dyDescent="0.25">
      <c r="A4275" s="74">
        <v>44168</v>
      </c>
      <c r="B4275" s="75">
        <v>44168</v>
      </c>
      <c r="C4275" s="75" t="s">
        <v>802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 x14ac:dyDescent="0.25">
      <c r="A4276" s="74">
        <v>44168</v>
      </c>
      <c r="B4276" s="75">
        <v>44168</v>
      </c>
      <c r="C4276" s="75" t="s">
        <v>836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 x14ac:dyDescent="0.25">
      <c r="A4277" s="74">
        <v>44168</v>
      </c>
      <c r="B4277" s="75">
        <v>44168</v>
      </c>
      <c r="C4277" s="75" t="s">
        <v>808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 x14ac:dyDescent="0.25">
      <c r="A4278" s="74">
        <v>44168</v>
      </c>
      <c r="B4278" s="75">
        <v>44168</v>
      </c>
      <c r="C4278" s="75" t="s">
        <v>803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 x14ac:dyDescent="0.25">
      <c r="A4279" s="74">
        <v>44168</v>
      </c>
      <c r="B4279" s="75">
        <v>44168</v>
      </c>
      <c r="C4279" s="75" t="s">
        <v>829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 x14ac:dyDescent="0.25">
      <c r="A4280" s="74">
        <v>44168</v>
      </c>
      <c r="B4280" s="75">
        <v>44168</v>
      </c>
      <c r="C4280" s="75" t="s">
        <v>788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 x14ac:dyDescent="0.25">
      <c r="A4281" s="74">
        <v>44168</v>
      </c>
      <c r="B4281" s="75">
        <v>44168</v>
      </c>
      <c r="C4281" s="75" t="s">
        <v>822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 x14ac:dyDescent="0.25">
      <c r="A4282" s="74">
        <v>44168</v>
      </c>
      <c r="B4282" s="75">
        <v>44168</v>
      </c>
      <c r="C4282" s="75" t="s">
        <v>993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 x14ac:dyDescent="0.25">
      <c r="A4283" s="74">
        <v>44168</v>
      </c>
      <c r="B4283" s="75">
        <v>44168</v>
      </c>
      <c r="C4283" s="75" t="s">
        <v>823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 x14ac:dyDescent="0.25">
      <c r="A4284" s="74">
        <v>44168</v>
      </c>
      <c r="B4284" s="75">
        <v>44168</v>
      </c>
      <c r="C4284" s="75" t="s">
        <v>816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 x14ac:dyDescent="0.25">
      <c r="A4285" s="74">
        <v>44168</v>
      </c>
      <c r="B4285" s="75">
        <v>44168</v>
      </c>
      <c r="C4285" s="75" t="s">
        <v>765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 x14ac:dyDescent="0.25">
      <c r="A4286" s="74">
        <v>44168</v>
      </c>
      <c r="B4286" s="75">
        <v>44168</v>
      </c>
      <c r="C4286" s="75" t="s">
        <v>974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 x14ac:dyDescent="0.25">
      <c r="A4287" s="74">
        <v>44168</v>
      </c>
      <c r="B4287" s="75">
        <v>44168</v>
      </c>
      <c r="C4287" s="75" t="s">
        <v>940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 x14ac:dyDescent="0.25">
      <c r="A4288" s="74">
        <v>44168</v>
      </c>
      <c r="B4288" s="75">
        <v>44168</v>
      </c>
      <c r="C4288" s="75" t="s">
        <v>933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 x14ac:dyDescent="0.25">
      <c r="A4289" s="50">
        <v>44169</v>
      </c>
      <c r="B4289" s="51">
        <v>44169</v>
      </c>
      <c r="C4289" s="51" t="s">
        <v>775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 x14ac:dyDescent="0.25">
      <c r="A4290" s="50">
        <v>44169</v>
      </c>
      <c r="B4290" s="51">
        <v>44169</v>
      </c>
      <c r="C4290" s="51" t="s">
        <v>790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 x14ac:dyDescent="0.25">
      <c r="A4291" s="50">
        <v>44169</v>
      </c>
      <c r="B4291" s="51">
        <v>44169</v>
      </c>
      <c r="C4291" s="51" t="s">
        <v>789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 x14ac:dyDescent="0.25">
      <c r="A4292" s="50">
        <v>44169</v>
      </c>
      <c r="B4292" s="51">
        <v>44169</v>
      </c>
      <c r="C4292" s="51" t="s">
        <v>773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 x14ac:dyDescent="0.25">
      <c r="A4293" s="50">
        <v>44169</v>
      </c>
      <c r="B4293" s="51">
        <v>44169</v>
      </c>
      <c r="C4293" s="51" t="s">
        <v>814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 x14ac:dyDescent="0.25">
      <c r="A4294" s="50">
        <v>44169</v>
      </c>
      <c r="B4294" s="51">
        <v>44169</v>
      </c>
      <c r="C4294" s="51" t="s">
        <v>786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 x14ac:dyDescent="0.25">
      <c r="A4295" s="50">
        <v>44169</v>
      </c>
      <c r="B4295" s="51">
        <v>44169</v>
      </c>
      <c r="C4295" s="51" t="s">
        <v>792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 x14ac:dyDescent="0.25">
      <c r="A4296" s="50">
        <v>44169</v>
      </c>
      <c r="B4296" s="51">
        <v>44169</v>
      </c>
      <c r="C4296" s="51" t="s">
        <v>794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 x14ac:dyDescent="0.25">
      <c r="A4297" s="50">
        <v>44169</v>
      </c>
      <c r="B4297" s="51">
        <v>44169</v>
      </c>
      <c r="C4297" s="51" t="s">
        <v>778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 x14ac:dyDescent="0.25">
      <c r="A4298" s="50">
        <v>44169</v>
      </c>
      <c r="B4298" s="51">
        <v>44169</v>
      </c>
      <c r="C4298" s="51" t="s">
        <v>783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 x14ac:dyDescent="0.25">
      <c r="A4299" s="50">
        <v>44169</v>
      </c>
      <c r="B4299" s="51">
        <v>44169</v>
      </c>
      <c r="C4299" s="51" t="s">
        <v>782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 x14ac:dyDescent="0.25">
      <c r="A4300" s="50">
        <v>44169</v>
      </c>
      <c r="B4300" s="51">
        <v>44169</v>
      </c>
      <c r="C4300" s="51" t="s">
        <v>799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 x14ac:dyDescent="0.25">
      <c r="A4301" s="50">
        <v>44169</v>
      </c>
      <c r="B4301" s="51">
        <v>44169</v>
      </c>
      <c r="C4301" s="51" t="s">
        <v>787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 x14ac:dyDescent="0.25">
      <c r="A4302" s="50">
        <v>44169</v>
      </c>
      <c r="B4302" s="51">
        <v>44169</v>
      </c>
      <c r="C4302" s="51" t="s">
        <v>777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 x14ac:dyDescent="0.25">
      <c r="A4303" s="50">
        <v>44169</v>
      </c>
      <c r="B4303" s="51">
        <v>44169</v>
      </c>
      <c r="C4303" s="51" t="s">
        <v>821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 x14ac:dyDescent="0.25">
      <c r="A4304" s="50">
        <v>44169</v>
      </c>
      <c r="B4304" s="51">
        <v>44169</v>
      </c>
      <c r="C4304" s="51" t="s">
        <v>779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 x14ac:dyDescent="0.25">
      <c r="A4305" s="50">
        <v>44169</v>
      </c>
      <c r="B4305" s="51">
        <v>44169</v>
      </c>
      <c r="C4305" s="51" t="s">
        <v>817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 x14ac:dyDescent="0.25">
      <c r="A4306" s="50">
        <v>44169</v>
      </c>
      <c r="B4306" s="51">
        <v>44169</v>
      </c>
      <c r="C4306" s="51" t="s">
        <v>824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 x14ac:dyDescent="0.25">
      <c r="A4307" s="50">
        <v>44169</v>
      </c>
      <c r="B4307" s="51">
        <v>44169</v>
      </c>
      <c r="C4307" s="51" t="s">
        <v>809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 x14ac:dyDescent="0.25">
      <c r="A4308" s="50">
        <v>44169</v>
      </c>
      <c r="B4308" s="51">
        <v>44169</v>
      </c>
      <c r="C4308" s="51" t="s">
        <v>781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 x14ac:dyDescent="0.25">
      <c r="A4309" s="50">
        <v>44169</v>
      </c>
      <c r="B4309" s="51">
        <v>44169</v>
      </c>
      <c r="C4309" s="51" t="s">
        <v>785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 x14ac:dyDescent="0.25">
      <c r="A4310" s="50">
        <v>44169</v>
      </c>
      <c r="B4310" s="51">
        <v>44169</v>
      </c>
      <c r="C4310" s="51" t="s">
        <v>774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 x14ac:dyDescent="0.25">
      <c r="A4311" s="50">
        <v>44169</v>
      </c>
      <c r="B4311" s="51">
        <v>44169</v>
      </c>
      <c r="C4311" s="51" t="s">
        <v>793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 x14ac:dyDescent="0.25">
      <c r="A4312" s="50">
        <v>44169</v>
      </c>
      <c r="B4312" s="51">
        <v>44169</v>
      </c>
      <c r="C4312" s="51" t="s">
        <v>803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 x14ac:dyDescent="0.25">
      <c r="A4313" s="50">
        <v>44169</v>
      </c>
      <c r="B4313" s="51">
        <v>44169</v>
      </c>
      <c r="C4313" s="51" t="s">
        <v>780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 x14ac:dyDescent="0.25">
      <c r="A4314" s="50">
        <v>44169</v>
      </c>
      <c r="B4314" s="51">
        <v>44169</v>
      </c>
      <c r="C4314" s="51" t="s">
        <v>836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 x14ac:dyDescent="0.25">
      <c r="A4315" s="50">
        <v>44169</v>
      </c>
      <c r="B4315" s="51">
        <v>44169</v>
      </c>
      <c r="C4315" s="51" t="s">
        <v>802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 x14ac:dyDescent="0.25">
      <c r="A4316" s="50">
        <v>44169</v>
      </c>
      <c r="B4316" s="51">
        <v>44169</v>
      </c>
      <c r="C4316" s="51" t="s">
        <v>804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 x14ac:dyDescent="0.25">
      <c r="A4317" s="50">
        <v>44169</v>
      </c>
      <c r="B4317" s="51">
        <v>44169</v>
      </c>
      <c r="C4317" s="51" t="s">
        <v>796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 x14ac:dyDescent="0.25">
      <c r="A4318" s="50">
        <v>44169</v>
      </c>
      <c r="B4318" s="51">
        <v>44169</v>
      </c>
      <c r="C4318" s="51" t="s">
        <v>844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 x14ac:dyDescent="0.25">
      <c r="A4319" s="50">
        <v>44169</v>
      </c>
      <c r="B4319" s="51">
        <v>44169</v>
      </c>
      <c r="C4319" s="51" t="s">
        <v>841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 x14ac:dyDescent="0.25">
      <c r="A4320" s="50">
        <v>44169</v>
      </c>
      <c r="B4320" s="51">
        <v>44169</v>
      </c>
      <c r="C4320" s="51" t="s">
        <v>784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 x14ac:dyDescent="0.25">
      <c r="A4321" s="50">
        <v>44169</v>
      </c>
      <c r="B4321" s="51">
        <v>44169</v>
      </c>
      <c r="C4321" s="51" t="s">
        <v>825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 x14ac:dyDescent="0.25">
      <c r="A4322" s="50">
        <v>44169</v>
      </c>
      <c r="B4322" s="51">
        <v>44169</v>
      </c>
      <c r="C4322" s="51" t="s">
        <v>808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 x14ac:dyDescent="0.25">
      <c r="A4323" s="50">
        <v>44169</v>
      </c>
      <c r="B4323" s="51">
        <v>44169</v>
      </c>
      <c r="C4323" s="51" t="s">
        <v>818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 x14ac:dyDescent="0.25">
      <c r="A4324" s="50">
        <v>44169</v>
      </c>
      <c r="B4324" s="51">
        <v>44169</v>
      </c>
      <c r="C4324" s="51" t="s">
        <v>819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 x14ac:dyDescent="0.25">
      <c r="A4325" s="50">
        <v>44169</v>
      </c>
      <c r="B4325" s="51">
        <v>44169</v>
      </c>
      <c r="C4325" s="51" t="s">
        <v>765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 x14ac:dyDescent="0.25">
      <c r="A4326" s="50">
        <v>44169</v>
      </c>
      <c r="B4326" s="51">
        <v>44169</v>
      </c>
      <c r="C4326" s="51" t="s">
        <v>812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 x14ac:dyDescent="0.25">
      <c r="A4327" s="50">
        <v>44169</v>
      </c>
      <c r="B4327" s="51">
        <v>44169</v>
      </c>
      <c r="C4327" s="51" t="s">
        <v>822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 x14ac:dyDescent="0.25">
      <c r="A4328" s="50">
        <v>44169</v>
      </c>
      <c r="B4328" s="51">
        <v>44169</v>
      </c>
      <c r="C4328" s="51" t="s">
        <v>829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 x14ac:dyDescent="0.25">
      <c r="A4329" s="50">
        <v>44169</v>
      </c>
      <c r="B4329" s="51">
        <v>44169</v>
      </c>
      <c r="C4329" s="51" t="s">
        <v>806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 x14ac:dyDescent="0.25">
      <c r="A4330" s="50">
        <v>44169</v>
      </c>
      <c r="B4330" s="51">
        <v>44169</v>
      </c>
      <c r="C4330" s="51" t="s">
        <v>835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 x14ac:dyDescent="0.25">
      <c r="A4331" s="50">
        <v>44169</v>
      </c>
      <c r="B4331" s="51">
        <v>44169</v>
      </c>
      <c r="C4331" s="51" t="s">
        <v>828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 x14ac:dyDescent="0.25">
      <c r="A4332" s="50">
        <v>44169</v>
      </c>
      <c r="B4332" s="51">
        <v>44169</v>
      </c>
      <c r="C4332" s="51" t="s">
        <v>906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 x14ac:dyDescent="0.25">
      <c r="A4333" s="50">
        <v>44169</v>
      </c>
      <c r="B4333" s="51">
        <v>44169</v>
      </c>
      <c r="C4333" s="51" t="s">
        <v>833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 x14ac:dyDescent="0.25">
      <c r="A4334" s="50">
        <v>44169</v>
      </c>
      <c r="B4334" s="51">
        <v>44169</v>
      </c>
      <c r="C4334" s="51" t="s">
        <v>823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 x14ac:dyDescent="0.25">
      <c r="A4335" s="50">
        <v>44169</v>
      </c>
      <c r="B4335" s="51">
        <v>44169</v>
      </c>
      <c r="C4335" s="51" t="s">
        <v>974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 x14ac:dyDescent="0.25">
      <c r="A4336" s="50">
        <v>44169</v>
      </c>
      <c r="B4336" s="51">
        <v>44169</v>
      </c>
      <c r="C4336" s="51" t="s">
        <v>776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 x14ac:dyDescent="0.25">
      <c r="A4337" s="50">
        <v>44169</v>
      </c>
      <c r="B4337" s="51">
        <v>44169</v>
      </c>
      <c r="C4337" s="51" t="s">
        <v>935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 x14ac:dyDescent="0.25">
      <c r="A4338" s="50">
        <v>44169</v>
      </c>
      <c r="B4338" s="51">
        <v>44169</v>
      </c>
      <c r="C4338" s="51" t="s">
        <v>943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 x14ac:dyDescent="0.25">
      <c r="A4339" s="50">
        <v>44169</v>
      </c>
      <c r="B4339" s="51">
        <v>44169</v>
      </c>
      <c r="C4339" s="51" t="s">
        <v>815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 x14ac:dyDescent="0.25">
      <c r="A4340" s="50">
        <v>44169</v>
      </c>
      <c r="B4340" s="51">
        <v>44169</v>
      </c>
      <c r="C4340" s="51" t="s">
        <v>994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 x14ac:dyDescent="0.25">
      <c r="A4341" s="50">
        <v>44169</v>
      </c>
      <c r="B4341" s="51">
        <v>44169</v>
      </c>
      <c r="C4341" s="51" t="s">
        <v>801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 x14ac:dyDescent="0.25">
      <c r="A4342" s="50">
        <v>44169</v>
      </c>
      <c r="B4342" s="51">
        <v>44169</v>
      </c>
      <c r="C4342" s="51" t="s">
        <v>795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 x14ac:dyDescent="0.25">
      <c r="A4343" s="50">
        <v>44169</v>
      </c>
      <c r="B4343" s="51">
        <v>44169</v>
      </c>
      <c r="C4343" s="51" t="s">
        <v>791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 x14ac:dyDescent="0.25">
      <c r="A4344" s="50">
        <v>44169</v>
      </c>
      <c r="B4344" s="51">
        <v>44169</v>
      </c>
      <c r="C4344" s="51" t="s">
        <v>848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 x14ac:dyDescent="0.25">
      <c r="A4345" s="50">
        <v>44169</v>
      </c>
      <c r="B4345" s="51">
        <v>44169</v>
      </c>
      <c r="C4345" s="51" t="s">
        <v>940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 x14ac:dyDescent="0.25">
      <c r="A4346" s="50">
        <v>44169</v>
      </c>
      <c r="B4346" s="51">
        <v>44169</v>
      </c>
      <c r="C4346" s="51" t="s">
        <v>811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 x14ac:dyDescent="0.25">
      <c r="A4347" s="50">
        <v>44169</v>
      </c>
      <c r="B4347" s="51">
        <v>44169</v>
      </c>
      <c r="C4347" s="51" t="s">
        <v>788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 x14ac:dyDescent="0.25">
      <c r="A4348" s="32">
        <v>44170</v>
      </c>
      <c r="B4348" s="33">
        <v>44170</v>
      </c>
      <c r="C4348" s="33" t="s">
        <v>814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 x14ac:dyDescent="0.25">
      <c r="A4349" s="32">
        <v>44170</v>
      </c>
      <c r="B4349" s="33">
        <v>44170</v>
      </c>
      <c r="C4349" s="33" t="s">
        <v>773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 x14ac:dyDescent="0.25">
      <c r="A4350" s="32">
        <v>44170</v>
      </c>
      <c r="B4350" s="33">
        <v>44170</v>
      </c>
      <c r="C4350" s="33" t="s">
        <v>775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 x14ac:dyDescent="0.25">
      <c r="A4351" s="32">
        <v>44170</v>
      </c>
      <c r="B4351" s="33">
        <v>44170</v>
      </c>
      <c r="C4351" s="33" t="s">
        <v>789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 x14ac:dyDescent="0.25">
      <c r="A4352" s="32">
        <v>44170</v>
      </c>
      <c r="B4352" s="33">
        <v>44170</v>
      </c>
      <c r="C4352" s="33" t="s">
        <v>779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 x14ac:dyDescent="0.25">
      <c r="A4353" s="32">
        <v>44170</v>
      </c>
      <c r="B4353" s="33">
        <v>44170</v>
      </c>
      <c r="C4353" s="33" t="s">
        <v>786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 x14ac:dyDescent="0.25">
      <c r="A4354" s="32">
        <v>44170</v>
      </c>
      <c r="B4354" s="33">
        <v>44170</v>
      </c>
      <c r="C4354" s="33" t="s">
        <v>778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 x14ac:dyDescent="0.25">
      <c r="A4355" s="32">
        <v>44170</v>
      </c>
      <c r="B4355" s="33">
        <v>44170</v>
      </c>
      <c r="C4355" s="33" t="s">
        <v>804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 x14ac:dyDescent="0.25">
      <c r="A4356" s="32">
        <v>44170</v>
      </c>
      <c r="B4356" s="33">
        <v>44170</v>
      </c>
      <c r="C4356" s="33" t="s">
        <v>784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 x14ac:dyDescent="0.25">
      <c r="A4357" s="32">
        <v>44170</v>
      </c>
      <c r="B4357" s="33">
        <v>44170</v>
      </c>
      <c r="C4357" s="33" t="s">
        <v>782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 x14ac:dyDescent="0.25">
      <c r="A4358" s="32">
        <v>44170</v>
      </c>
      <c r="B4358" s="33">
        <v>44170</v>
      </c>
      <c r="C4358" s="33" t="s">
        <v>794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 x14ac:dyDescent="0.25">
      <c r="A4359" s="32">
        <v>44170</v>
      </c>
      <c r="B4359" s="33">
        <v>44170</v>
      </c>
      <c r="C4359" s="33" t="s">
        <v>777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 x14ac:dyDescent="0.25">
      <c r="A4360" s="32">
        <v>44170</v>
      </c>
      <c r="B4360" s="33">
        <v>44170</v>
      </c>
      <c r="C4360" s="33" t="s">
        <v>783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 x14ac:dyDescent="0.25">
      <c r="A4361" s="32">
        <v>44170</v>
      </c>
      <c r="B4361" s="33">
        <v>44170</v>
      </c>
      <c r="C4361" s="33" t="s">
        <v>780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 x14ac:dyDescent="0.25">
      <c r="A4362" s="32">
        <v>44170</v>
      </c>
      <c r="B4362" s="33">
        <v>44170</v>
      </c>
      <c r="C4362" s="33" t="s">
        <v>809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 x14ac:dyDescent="0.25">
      <c r="A4363" s="32">
        <v>44170</v>
      </c>
      <c r="B4363" s="33">
        <v>44170</v>
      </c>
      <c r="C4363" s="33" t="s">
        <v>792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 x14ac:dyDescent="0.25">
      <c r="A4364" s="32">
        <v>44170</v>
      </c>
      <c r="B4364" s="33">
        <v>44170</v>
      </c>
      <c r="C4364" s="33" t="s">
        <v>785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 x14ac:dyDescent="0.25">
      <c r="A4365" s="32">
        <v>44170</v>
      </c>
      <c r="B4365" s="33">
        <v>44170</v>
      </c>
      <c r="C4365" s="33" t="s">
        <v>799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 x14ac:dyDescent="0.25">
      <c r="A4366" s="32">
        <v>44170</v>
      </c>
      <c r="B4366" s="33">
        <v>44170</v>
      </c>
      <c r="C4366" s="33" t="s">
        <v>781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 x14ac:dyDescent="0.25">
      <c r="A4367" s="32">
        <v>44170</v>
      </c>
      <c r="B4367" s="33">
        <v>44170</v>
      </c>
      <c r="C4367" s="33" t="s">
        <v>824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 x14ac:dyDescent="0.25">
      <c r="A4368" s="32">
        <v>44170</v>
      </c>
      <c r="B4368" s="33">
        <v>44170</v>
      </c>
      <c r="C4368" s="33" t="s">
        <v>806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 x14ac:dyDescent="0.25">
      <c r="A4369" s="32">
        <v>44170</v>
      </c>
      <c r="B4369" s="33">
        <v>44170</v>
      </c>
      <c r="C4369" s="33" t="s">
        <v>825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 x14ac:dyDescent="0.25">
      <c r="A4370" s="32">
        <v>44170</v>
      </c>
      <c r="B4370" s="33">
        <v>44170</v>
      </c>
      <c r="C4370" s="33" t="s">
        <v>819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 x14ac:dyDescent="0.25">
      <c r="A4371" s="32">
        <v>44170</v>
      </c>
      <c r="B4371" s="33">
        <v>44170</v>
      </c>
      <c r="C4371" s="33" t="s">
        <v>818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 x14ac:dyDescent="0.25">
      <c r="A4372" s="32">
        <v>44170</v>
      </c>
      <c r="B4372" s="33">
        <v>44170</v>
      </c>
      <c r="C4372" s="33" t="s">
        <v>841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 x14ac:dyDescent="0.25">
      <c r="A4373" s="32">
        <v>44170</v>
      </c>
      <c r="B4373" s="33">
        <v>44170</v>
      </c>
      <c r="C4373" s="33" t="s">
        <v>787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 x14ac:dyDescent="0.25">
      <c r="A4374" s="32">
        <v>44170</v>
      </c>
      <c r="B4374" s="33">
        <v>44170</v>
      </c>
      <c r="C4374" s="33" t="s">
        <v>817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 x14ac:dyDescent="0.25">
      <c r="A4375" s="32">
        <v>44170</v>
      </c>
      <c r="B4375" s="33">
        <v>44170</v>
      </c>
      <c r="C4375" s="33" t="s">
        <v>790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 x14ac:dyDescent="0.25">
      <c r="A4376" s="32">
        <v>44170</v>
      </c>
      <c r="B4376" s="33">
        <v>44170</v>
      </c>
      <c r="C4376" s="33" t="s">
        <v>774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 x14ac:dyDescent="0.25">
      <c r="A4377" s="32">
        <v>44170</v>
      </c>
      <c r="B4377" s="33">
        <v>44170</v>
      </c>
      <c r="C4377" s="33" t="s">
        <v>835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 x14ac:dyDescent="0.25">
      <c r="A4378" s="32">
        <v>44170</v>
      </c>
      <c r="B4378" s="33">
        <v>44170</v>
      </c>
      <c r="C4378" s="33" t="s">
        <v>801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 x14ac:dyDescent="0.25">
      <c r="A4379" s="32">
        <v>44170</v>
      </c>
      <c r="B4379" s="33">
        <v>44170</v>
      </c>
      <c r="C4379" s="33" t="s">
        <v>802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 x14ac:dyDescent="0.25">
      <c r="A4380" s="32">
        <v>44170</v>
      </c>
      <c r="B4380" s="33">
        <v>44170</v>
      </c>
      <c r="C4380" s="33" t="s">
        <v>810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 x14ac:dyDescent="0.25">
      <c r="A4381" s="32">
        <v>44170</v>
      </c>
      <c r="B4381" s="33">
        <v>44170</v>
      </c>
      <c r="C4381" s="33" t="s">
        <v>995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 x14ac:dyDescent="0.25">
      <c r="A4382" s="32">
        <v>44170</v>
      </c>
      <c r="B4382" s="33">
        <v>44170</v>
      </c>
      <c r="C4382" s="33" t="s">
        <v>844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 x14ac:dyDescent="0.25">
      <c r="A4383" s="32">
        <v>44170</v>
      </c>
      <c r="B4383" s="33">
        <v>44170</v>
      </c>
      <c r="C4383" s="33" t="s">
        <v>876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 x14ac:dyDescent="0.25">
      <c r="A4384" s="32">
        <v>44170</v>
      </c>
      <c r="B4384" s="33">
        <v>44170</v>
      </c>
      <c r="C4384" s="33" t="s">
        <v>803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 x14ac:dyDescent="0.25">
      <c r="A4385" s="32">
        <v>44170</v>
      </c>
      <c r="B4385" s="33">
        <v>44170</v>
      </c>
      <c r="C4385" s="33" t="s">
        <v>823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 x14ac:dyDescent="0.25">
      <c r="A4386" s="32">
        <v>44170</v>
      </c>
      <c r="B4386" s="33">
        <v>44170</v>
      </c>
      <c r="C4386" s="33" t="s">
        <v>812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 x14ac:dyDescent="0.25">
      <c r="A4387" s="32">
        <v>44170</v>
      </c>
      <c r="B4387" s="33">
        <v>44170</v>
      </c>
      <c r="C4387" s="33" t="s">
        <v>808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 x14ac:dyDescent="0.25">
      <c r="A4388" s="32">
        <v>44170</v>
      </c>
      <c r="B4388" s="33">
        <v>44170</v>
      </c>
      <c r="C4388" s="33" t="s">
        <v>811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 x14ac:dyDescent="0.25">
      <c r="A4389" s="32">
        <v>44170</v>
      </c>
      <c r="B4389" s="33">
        <v>44170</v>
      </c>
      <c r="C4389" s="33" t="s">
        <v>983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 x14ac:dyDescent="0.25">
      <c r="A4390" s="32">
        <v>44170</v>
      </c>
      <c r="B4390" s="33">
        <v>44170</v>
      </c>
      <c r="C4390" s="33" t="s">
        <v>795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 x14ac:dyDescent="0.25">
      <c r="A4391" s="32">
        <v>44170</v>
      </c>
      <c r="B4391" s="33">
        <v>44170</v>
      </c>
      <c r="C4391" s="33" t="s">
        <v>829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 x14ac:dyDescent="0.25">
      <c r="A4392" s="32">
        <v>44170</v>
      </c>
      <c r="B4392" s="33">
        <v>44170</v>
      </c>
      <c r="C4392" s="33" t="s">
        <v>793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 x14ac:dyDescent="0.25">
      <c r="A4393" s="32">
        <v>44170</v>
      </c>
      <c r="B4393" s="33">
        <v>44170</v>
      </c>
      <c r="C4393" s="33" t="s">
        <v>791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 x14ac:dyDescent="0.25">
      <c r="A4394" s="32">
        <v>44170</v>
      </c>
      <c r="B4394" s="33">
        <v>44170</v>
      </c>
      <c r="C4394" s="33" t="s">
        <v>821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 x14ac:dyDescent="0.25">
      <c r="A4395" s="32">
        <v>44170</v>
      </c>
      <c r="B4395" s="33">
        <v>44170</v>
      </c>
      <c r="C4395" s="33" t="s">
        <v>788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 x14ac:dyDescent="0.25">
      <c r="A4396" s="32">
        <v>44170</v>
      </c>
      <c r="B4396" s="33">
        <v>44170</v>
      </c>
      <c r="C4396" s="33" t="s">
        <v>765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 x14ac:dyDescent="0.25">
      <c r="A4397" s="32">
        <v>44170</v>
      </c>
      <c r="B4397" s="33">
        <v>44170</v>
      </c>
      <c r="C4397" s="33" t="s">
        <v>776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 x14ac:dyDescent="0.25">
      <c r="A4398" s="32">
        <v>44170</v>
      </c>
      <c r="B4398" s="33">
        <v>44170</v>
      </c>
      <c r="C4398" s="33" t="s">
        <v>822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 x14ac:dyDescent="0.25">
      <c r="A4399" s="32">
        <v>44170</v>
      </c>
      <c r="B4399" s="33">
        <v>44170</v>
      </c>
      <c r="C4399" s="33" t="s">
        <v>838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 x14ac:dyDescent="0.25">
      <c r="A4400" s="32">
        <v>44170</v>
      </c>
      <c r="B4400" s="33">
        <v>44170</v>
      </c>
      <c r="C4400" s="33" t="s">
        <v>993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 x14ac:dyDescent="0.25">
      <c r="A4401" s="32">
        <v>44170</v>
      </c>
      <c r="B4401" s="33">
        <v>44170</v>
      </c>
      <c r="C4401" s="33" t="s">
        <v>827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 x14ac:dyDescent="0.25">
      <c r="A4402" s="32">
        <v>44170</v>
      </c>
      <c r="B4402" s="33">
        <v>44170</v>
      </c>
      <c r="C4402" s="33" t="s">
        <v>996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 x14ac:dyDescent="0.25">
      <c r="A4403" s="32">
        <v>44170</v>
      </c>
      <c r="B4403" s="33">
        <v>44170</v>
      </c>
      <c r="C4403" s="33" t="s">
        <v>828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 x14ac:dyDescent="0.25">
      <c r="A4404" s="62">
        <v>44171</v>
      </c>
      <c r="B4404" s="63">
        <v>44171</v>
      </c>
      <c r="C4404" s="63" t="s">
        <v>773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 x14ac:dyDescent="0.25">
      <c r="A4405" s="62">
        <v>44171</v>
      </c>
      <c r="B4405" s="63">
        <v>44171</v>
      </c>
      <c r="C4405" s="63" t="s">
        <v>775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 x14ac:dyDescent="0.25">
      <c r="A4406" s="62">
        <v>44171</v>
      </c>
      <c r="B4406" s="63">
        <v>44171</v>
      </c>
      <c r="C4406" s="63" t="s">
        <v>786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 x14ac:dyDescent="0.25">
      <c r="A4407" s="62">
        <v>44171</v>
      </c>
      <c r="B4407" s="63">
        <v>44171</v>
      </c>
      <c r="C4407" s="63" t="s">
        <v>799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 x14ac:dyDescent="0.25">
      <c r="A4408" s="62">
        <v>44171</v>
      </c>
      <c r="B4408" s="63">
        <v>44171</v>
      </c>
      <c r="C4408" s="63" t="s">
        <v>789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 x14ac:dyDescent="0.25">
      <c r="A4409" s="62">
        <v>44171</v>
      </c>
      <c r="B4409" s="63">
        <v>44171</v>
      </c>
      <c r="C4409" s="63" t="s">
        <v>814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 x14ac:dyDescent="0.25">
      <c r="A4410" s="62">
        <v>44171</v>
      </c>
      <c r="B4410" s="63">
        <v>44171</v>
      </c>
      <c r="C4410" s="63" t="s">
        <v>818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 x14ac:dyDescent="0.25">
      <c r="A4411" s="62">
        <v>44171</v>
      </c>
      <c r="B4411" s="63">
        <v>44171</v>
      </c>
      <c r="C4411" s="63" t="s">
        <v>785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 x14ac:dyDescent="0.25">
      <c r="A4412" s="62">
        <v>44171</v>
      </c>
      <c r="B4412" s="63">
        <v>44171</v>
      </c>
      <c r="C4412" s="63" t="s">
        <v>779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 x14ac:dyDescent="0.25">
      <c r="A4413" s="62">
        <v>44171</v>
      </c>
      <c r="B4413" s="63">
        <v>44171</v>
      </c>
      <c r="C4413" s="63" t="s">
        <v>784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 x14ac:dyDescent="0.25">
      <c r="A4414" s="62">
        <v>44171</v>
      </c>
      <c r="B4414" s="63">
        <v>44171</v>
      </c>
      <c r="C4414" s="63" t="s">
        <v>787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 x14ac:dyDescent="0.25">
      <c r="A4415" s="62">
        <v>44171</v>
      </c>
      <c r="B4415" s="63">
        <v>44171</v>
      </c>
      <c r="C4415" s="63" t="s">
        <v>778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 x14ac:dyDescent="0.25">
      <c r="A4416" s="62">
        <v>44171</v>
      </c>
      <c r="B4416" s="63">
        <v>44171</v>
      </c>
      <c r="C4416" s="63" t="s">
        <v>794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 x14ac:dyDescent="0.25">
      <c r="A4417" s="62">
        <v>44171</v>
      </c>
      <c r="B4417" s="63">
        <v>44171</v>
      </c>
      <c r="C4417" s="63" t="s">
        <v>801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 x14ac:dyDescent="0.25">
      <c r="A4418" s="62">
        <v>44171</v>
      </c>
      <c r="B4418" s="63">
        <v>44171</v>
      </c>
      <c r="C4418" s="63" t="s">
        <v>803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 x14ac:dyDescent="0.25">
      <c r="A4419" s="62">
        <v>44171</v>
      </c>
      <c r="B4419" s="63">
        <v>44171</v>
      </c>
      <c r="C4419" s="63" t="s">
        <v>809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 x14ac:dyDescent="0.25">
      <c r="A4420" s="62">
        <v>44171</v>
      </c>
      <c r="B4420" s="63">
        <v>44171</v>
      </c>
      <c r="C4420" s="63" t="s">
        <v>790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 x14ac:dyDescent="0.25">
      <c r="A4421" s="62">
        <v>44171</v>
      </c>
      <c r="B4421" s="63">
        <v>44171</v>
      </c>
      <c r="C4421" s="63" t="s">
        <v>777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 x14ac:dyDescent="0.25">
      <c r="A4422" s="62">
        <v>44171</v>
      </c>
      <c r="B4422" s="63">
        <v>44171</v>
      </c>
      <c r="C4422" s="63" t="s">
        <v>792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 x14ac:dyDescent="0.25">
      <c r="A4423" s="62">
        <v>44171</v>
      </c>
      <c r="B4423" s="63">
        <v>44171</v>
      </c>
      <c r="C4423" s="63" t="s">
        <v>997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 x14ac:dyDescent="0.25">
      <c r="A4424" s="62">
        <v>44171</v>
      </c>
      <c r="B4424" s="63">
        <v>44171</v>
      </c>
      <c r="C4424" s="63" t="s">
        <v>844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 x14ac:dyDescent="0.25">
      <c r="A4425" s="62">
        <v>44171</v>
      </c>
      <c r="B4425" s="63">
        <v>44171</v>
      </c>
      <c r="C4425" s="63" t="s">
        <v>804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 x14ac:dyDescent="0.25">
      <c r="A4426" s="62">
        <v>44171</v>
      </c>
      <c r="B4426" s="63">
        <v>44171</v>
      </c>
      <c r="C4426" s="63" t="s">
        <v>821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 x14ac:dyDescent="0.25">
      <c r="A4427" s="62">
        <v>44171</v>
      </c>
      <c r="B4427" s="63">
        <v>44171</v>
      </c>
      <c r="C4427" s="63" t="s">
        <v>817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 x14ac:dyDescent="0.25">
      <c r="A4428" s="62">
        <v>44171</v>
      </c>
      <c r="B4428" s="63">
        <v>44171</v>
      </c>
      <c r="C4428" s="63" t="s">
        <v>836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 x14ac:dyDescent="0.25">
      <c r="A4429" s="62">
        <v>44171</v>
      </c>
      <c r="B4429" s="63">
        <v>44171</v>
      </c>
      <c r="C4429" s="63" t="s">
        <v>780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 x14ac:dyDescent="0.25">
      <c r="A4430" s="62">
        <v>44171</v>
      </c>
      <c r="B4430" s="63">
        <v>44171</v>
      </c>
      <c r="C4430" s="63" t="s">
        <v>806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 x14ac:dyDescent="0.25">
      <c r="A4431" s="62">
        <v>44171</v>
      </c>
      <c r="B4431" s="63">
        <v>44171</v>
      </c>
      <c r="C4431" s="63" t="s">
        <v>774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 x14ac:dyDescent="0.25">
      <c r="A4432" s="62">
        <v>44171</v>
      </c>
      <c r="B4432" s="63">
        <v>44171</v>
      </c>
      <c r="C4432" s="63" t="s">
        <v>819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 x14ac:dyDescent="0.25">
      <c r="A4433" s="62">
        <v>44171</v>
      </c>
      <c r="B4433" s="63">
        <v>44171</v>
      </c>
      <c r="C4433" s="63" t="s">
        <v>825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 x14ac:dyDescent="0.25">
      <c r="A4434" s="62">
        <v>44171</v>
      </c>
      <c r="B4434" s="63">
        <v>44171</v>
      </c>
      <c r="C4434" s="63" t="s">
        <v>824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 x14ac:dyDescent="0.25">
      <c r="A4435" s="62">
        <v>44171</v>
      </c>
      <c r="B4435" s="63">
        <v>44171</v>
      </c>
      <c r="C4435" s="63" t="s">
        <v>781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 x14ac:dyDescent="0.25">
      <c r="A4436" s="62">
        <v>44171</v>
      </c>
      <c r="B4436" s="63">
        <v>44171</v>
      </c>
      <c r="C4436" s="63" t="s">
        <v>802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 x14ac:dyDescent="0.25">
      <c r="A4437" s="62">
        <v>44171</v>
      </c>
      <c r="B4437" s="63">
        <v>44171</v>
      </c>
      <c r="C4437" s="63" t="s">
        <v>793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 x14ac:dyDescent="0.25">
      <c r="A4438" s="62">
        <v>44171</v>
      </c>
      <c r="B4438" s="63">
        <v>44171</v>
      </c>
      <c r="C4438" s="63" t="s">
        <v>808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 x14ac:dyDescent="0.25">
      <c r="A4439" s="62">
        <v>44171</v>
      </c>
      <c r="B4439" s="63">
        <v>44171</v>
      </c>
      <c r="C4439" s="63" t="s">
        <v>828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 x14ac:dyDescent="0.25">
      <c r="A4440" s="62">
        <v>44171</v>
      </c>
      <c r="B4440" s="63">
        <v>44171</v>
      </c>
      <c r="C4440" s="63" t="s">
        <v>783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 x14ac:dyDescent="0.25">
      <c r="A4441" s="62">
        <v>44171</v>
      </c>
      <c r="B4441" s="63">
        <v>44171</v>
      </c>
      <c r="C4441" s="63" t="s">
        <v>782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 x14ac:dyDescent="0.25">
      <c r="A4442" s="62">
        <v>44171</v>
      </c>
      <c r="B4442" s="63">
        <v>44171</v>
      </c>
      <c r="C4442" s="63" t="s">
        <v>765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 x14ac:dyDescent="0.25">
      <c r="A4443" s="62">
        <v>44171</v>
      </c>
      <c r="B4443" s="63">
        <v>44171</v>
      </c>
      <c r="C4443" s="63" t="s">
        <v>791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 x14ac:dyDescent="0.25">
      <c r="A4444" s="62">
        <v>44171</v>
      </c>
      <c r="B4444" s="63">
        <v>44171</v>
      </c>
      <c r="C4444" s="63" t="s">
        <v>822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 x14ac:dyDescent="0.25">
      <c r="A4445" s="62">
        <v>44171</v>
      </c>
      <c r="B4445" s="63">
        <v>44171</v>
      </c>
      <c r="C4445" s="63" t="s">
        <v>798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 x14ac:dyDescent="0.25">
      <c r="A4446" s="62">
        <v>44171</v>
      </c>
      <c r="B4446" s="63">
        <v>44171</v>
      </c>
      <c r="C4446" s="63" t="s">
        <v>810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 x14ac:dyDescent="0.25">
      <c r="A4447" s="62">
        <v>44171</v>
      </c>
      <c r="B4447" s="63">
        <v>44171</v>
      </c>
      <c r="C4447" s="63" t="s">
        <v>914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 x14ac:dyDescent="0.25">
      <c r="A4448" s="62">
        <v>44171</v>
      </c>
      <c r="B4448" s="63">
        <v>44171</v>
      </c>
      <c r="C4448" s="63" t="s">
        <v>852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 x14ac:dyDescent="0.25">
      <c r="A4449" s="62">
        <v>44171</v>
      </c>
      <c r="B4449" s="63">
        <v>44171</v>
      </c>
      <c r="C4449" s="63" t="s">
        <v>876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 x14ac:dyDescent="0.25">
      <c r="A4450" s="62">
        <v>44171</v>
      </c>
      <c r="B4450" s="63">
        <v>44171</v>
      </c>
      <c r="C4450" s="63" t="s">
        <v>788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 x14ac:dyDescent="0.25">
      <c r="A4451" s="59">
        <v>44172</v>
      </c>
      <c r="B4451" s="60">
        <v>44172</v>
      </c>
      <c r="C4451" s="60" t="s">
        <v>775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 x14ac:dyDescent="0.25">
      <c r="A4452" s="59">
        <v>44172</v>
      </c>
      <c r="B4452" s="60">
        <v>44172</v>
      </c>
      <c r="C4452" s="60" t="s">
        <v>773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 x14ac:dyDescent="0.25">
      <c r="A4453" s="59">
        <v>44172</v>
      </c>
      <c r="B4453" s="60">
        <v>44172</v>
      </c>
      <c r="C4453" s="60" t="s">
        <v>777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 x14ac:dyDescent="0.25">
      <c r="A4454" s="59">
        <v>44172</v>
      </c>
      <c r="B4454" s="60">
        <v>44172</v>
      </c>
      <c r="C4454" s="60" t="s">
        <v>818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 x14ac:dyDescent="0.25">
      <c r="A4455" s="59">
        <v>44172</v>
      </c>
      <c r="B4455" s="60">
        <v>44172</v>
      </c>
      <c r="C4455" s="60" t="s">
        <v>814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 x14ac:dyDescent="0.25">
      <c r="A4456" s="59">
        <v>44172</v>
      </c>
      <c r="B4456" s="60">
        <v>44172</v>
      </c>
      <c r="C4456" s="60" t="s">
        <v>792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 x14ac:dyDescent="0.25">
      <c r="A4457" s="59">
        <v>44172</v>
      </c>
      <c r="B4457" s="60">
        <v>44172</v>
      </c>
      <c r="C4457" s="60" t="s">
        <v>785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 x14ac:dyDescent="0.25">
      <c r="A4458" s="59">
        <v>44172</v>
      </c>
      <c r="B4458" s="60">
        <v>44172</v>
      </c>
      <c r="C4458" s="60" t="s">
        <v>790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 x14ac:dyDescent="0.25">
      <c r="A4459" s="59">
        <v>44172</v>
      </c>
      <c r="B4459" s="60">
        <v>44172</v>
      </c>
      <c r="C4459" s="60" t="s">
        <v>786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 x14ac:dyDescent="0.25">
      <c r="A4460" s="59">
        <v>44172</v>
      </c>
      <c r="B4460" s="60">
        <v>44172</v>
      </c>
      <c r="C4460" s="60" t="s">
        <v>817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 x14ac:dyDescent="0.25">
      <c r="A4461" s="59">
        <v>44172</v>
      </c>
      <c r="B4461" s="60">
        <v>44172</v>
      </c>
      <c r="C4461" s="60" t="s">
        <v>821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 x14ac:dyDescent="0.25">
      <c r="A4462" s="59">
        <v>44172</v>
      </c>
      <c r="B4462" s="60">
        <v>44172</v>
      </c>
      <c r="C4462" s="60" t="s">
        <v>780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 x14ac:dyDescent="0.25">
      <c r="A4463" s="59">
        <v>44172</v>
      </c>
      <c r="B4463" s="60">
        <v>44172</v>
      </c>
      <c r="C4463" s="60" t="s">
        <v>779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 x14ac:dyDescent="0.25">
      <c r="A4464" s="59">
        <v>44172</v>
      </c>
      <c r="B4464" s="60">
        <v>44172</v>
      </c>
      <c r="C4464" s="60" t="s">
        <v>784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 x14ac:dyDescent="0.25">
      <c r="A4465" s="59">
        <v>44172</v>
      </c>
      <c r="B4465" s="60">
        <v>44172</v>
      </c>
      <c r="C4465" s="60" t="s">
        <v>787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 x14ac:dyDescent="0.25">
      <c r="A4466" s="59">
        <v>44172</v>
      </c>
      <c r="B4466" s="60">
        <v>44172</v>
      </c>
      <c r="C4466" s="60" t="s">
        <v>782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 x14ac:dyDescent="0.25">
      <c r="A4467" s="59">
        <v>44172</v>
      </c>
      <c r="B4467" s="60">
        <v>44172</v>
      </c>
      <c r="C4467" s="60" t="s">
        <v>803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 x14ac:dyDescent="0.25">
      <c r="A4468" s="59">
        <v>44172</v>
      </c>
      <c r="B4468" s="60">
        <v>44172</v>
      </c>
      <c r="C4468" s="60" t="s">
        <v>801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 x14ac:dyDescent="0.25">
      <c r="A4469" s="59">
        <v>44172</v>
      </c>
      <c r="B4469" s="60">
        <v>44172</v>
      </c>
      <c r="C4469" s="60" t="s">
        <v>789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 x14ac:dyDescent="0.25">
      <c r="A4470" s="59">
        <v>44172</v>
      </c>
      <c r="B4470" s="60">
        <v>44172</v>
      </c>
      <c r="C4470" s="60" t="s">
        <v>824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 x14ac:dyDescent="0.25">
      <c r="A4471" s="59">
        <v>44172</v>
      </c>
      <c r="B4471" s="60">
        <v>44172</v>
      </c>
      <c r="C4471" s="60" t="s">
        <v>783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 x14ac:dyDescent="0.25">
      <c r="A4472" s="59">
        <v>44172</v>
      </c>
      <c r="B4472" s="60">
        <v>44172</v>
      </c>
      <c r="C4472" s="60" t="s">
        <v>808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 x14ac:dyDescent="0.25">
      <c r="A4473" s="59">
        <v>44172</v>
      </c>
      <c r="B4473" s="60">
        <v>44172</v>
      </c>
      <c r="C4473" s="60" t="s">
        <v>774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 x14ac:dyDescent="0.25">
      <c r="A4474" s="59">
        <v>44172</v>
      </c>
      <c r="B4474" s="60">
        <v>44172</v>
      </c>
      <c r="C4474" s="60" t="s">
        <v>794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 x14ac:dyDescent="0.25">
      <c r="A4475" s="59">
        <v>44172</v>
      </c>
      <c r="B4475" s="60">
        <v>44172</v>
      </c>
      <c r="C4475" s="60" t="s">
        <v>778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 x14ac:dyDescent="0.25">
      <c r="A4476" s="59">
        <v>44172</v>
      </c>
      <c r="B4476" s="60">
        <v>44172</v>
      </c>
      <c r="C4476" s="60" t="s">
        <v>812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 x14ac:dyDescent="0.25">
      <c r="A4477" s="59">
        <v>44172</v>
      </c>
      <c r="B4477" s="60">
        <v>44172</v>
      </c>
      <c r="C4477" s="60" t="s">
        <v>781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 x14ac:dyDescent="0.25">
      <c r="A4478" s="59">
        <v>44172</v>
      </c>
      <c r="B4478" s="60">
        <v>44172</v>
      </c>
      <c r="C4478" s="60" t="s">
        <v>836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 x14ac:dyDescent="0.25">
      <c r="A4479" s="59">
        <v>44172</v>
      </c>
      <c r="B4479" s="60">
        <v>44172</v>
      </c>
      <c r="C4479" s="60" t="s">
        <v>809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 x14ac:dyDescent="0.25">
      <c r="A4480" s="59">
        <v>44172</v>
      </c>
      <c r="B4480" s="60">
        <v>44172</v>
      </c>
      <c r="C4480" s="60" t="s">
        <v>804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 x14ac:dyDescent="0.25">
      <c r="A4481" s="59">
        <v>44172</v>
      </c>
      <c r="B4481" s="60">
        <v>44172</v>
      </c>
      <c r="C4481" s="60" t="s">
        <v>820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 x14ac:dyDescent="0.25">
      <c r="A4482" s="59">
        <v>44172</v>
      </c>
      <c r="B4482" s="60">
        <v>44172</v>
      </c>
      <c r="C4482" s="60" t="s">
        <v>940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 x14ac:dyDescent="0.25">
      <c r="A4483" s="59">
        <v>44172</v>
      </c>
      <c r="B4483" s="60">
        <v>44172</v>
      </c>
      <c r="C4483" s="60" t="s">
        <v>799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 x14ac:dyDescent="0.25">
      <c r="A4484" s="59">
        <v>44172</v>
      </c>
      <c r="B4484" s="60">
        <v>44172</v>
      </c>
      <c r="C4484" s="60" t="s">
        <v>998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 x14ac:dyDescent="0.25">
      <c r="A4485" s="59">
        <v>44172</v>
      </c>
      <c r="B4485" s="60">
        <v>44172</v>
      </c>
      <c r="C4485" s="60" t="s">
        <v>825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 x14ac:dyDescent="0.25">
      <c r="A4486" s="59">
        <v>44172</v>
      </c>
      <c r="B4486" s="60">
        <v>44172</v>
      </c>
      <c r="C4486" s="60" t="s">
        <v>819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 x14ac:dyDescent="0.25">
      <c r="A4487" s="59">
        <v>44172</v>
      </c>
      <c r="B4487" s="60">
        <v>44172</v>
      </c>
      <c r="C4487" s="60" t="s">
        <v>828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 x14ac:dyDescent="0.25">
      <c r="A4488" s="59">
        <v>44172</v>
      </c>
      <c r="B4488" s="60">
        <v>44172</v>
      </c>
      <c r="C4488" s="60" t="s">
        <v>788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 x14ac:dyDescent="0.25">
      <c r="A4489" s="59">
        <v>44172</v>
      </c>
      <c r="B4489" s="60">
        <v>44172</v>
      </c>
      <c r="C4489" s="60" t="s">
        <v>793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 x14ac:dyDescent="0.25">
      <c r="A4490" s="59">
        <v>44172</v>
      </c>
      <c r="B4490" s="60">
        <v>44172</v>
      </c>
      <c r="C4490" s="60" t="s">
        <v>796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 x14ac:dyDescent="0.25">
      <c r="A4491" s="59">
        <v>44172</v>
      </c>
      <c r="B4491" s="60">
        <v>44172</v>
      </c>
      <c r="C4491" s="60" t="s">
        <v>802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 x14ac:dyDescent="0.25">
      <c r="A4492" s="59">
        <v>44172</v>
      </c>
      <c r="B4492" s="60">
        <v>44172</v>
      </c>
      <c r="C4492" s="60" t="s">
        <v>841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 x14ac:dyDescent="0.25">
      <c r="A4493" s="59">
        <v>44172</v>
      </c>
      <c r="B4493" s="60">
        <v>44172</v>
      </c>
      <c r="C4493" s="60" t="s">
        <v>899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 x14ac:dyDescent="0.25">
      <c r="A4494" s="59">
        <v>44172</v>
      </c>
      <c r="B4494" s="60">
        <v>44172</v>
      </c>
      <c r="C4494" s="60" t="s">
        <v>791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 x14ac:dyDescent="0.25">
      <c r="A4495" s="59">
        <v>44172</v>
      </c>
      <c r="B4495" s="60">
        <v>44172</v>
      </c>
      <c r="C4495" s="60" t="s">
        <v>815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 x14ac:dyDescent="0.25">
      <c r="A4496" s="59">
        <v>44172</v>
      </c>
      <c r="B4496" s="60">
        <v>44172</v>
      </c>
      <c r="C4496" s="60" t="s">
        <v>765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 x14ac:dyDescent="0.25">
      <c r="A4497" s="59">
        <v>44172</v>
      </c>
      <c r="B4497" s="60">
        <v>44172</v>
      </c>
      <c r="C4497" s="60" t="s">
        <v>906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 x14ac:dyDescent="0.25">
      <c r="A4498" s="59">
        <v>44172</v>
      </c>
      <c r="B4498" s="60">
        <v>44172</v>
      </c>
      <c r="C4498" s="60" t="s">
        <v>810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 x14ac:dyDescent="0.25">
      <c r="A4499" s="59">
        <v>44172</v>
      </c>
      <c r="B4499" s="60">
        <v>44172</v>
      </c>
      <c r="C4499" s="60" t="s">
        <v>838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 x14ac:dyDescent="0.25">
      <c r="A4500" s="86">
        <v>44173</v>
      </c>
      <c r="B4500" s="87">
        <v>44173</v>
      </c>
      <c r="C4500" s="87" t="s">
        <v>789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 x14ac:dyDescent="0.25">
      <c r="A4501" s="86">
        <v>44173</v>
      </c>
      <c r="B4501" s="87">
        <v>44173</v>
      </c>
      <c r="C4501" s="87" t="s">
        <v>786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 x14ac:dyDescent="0.25">
      <c r="A4502" s="86">
        <v>44173</v>
      </c>
      <c r="B4502" s="87">
        <v>44173</v>
      </c>
      <c r="C4502" s="87" t="s">
        <v>804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 x14ac:dyDescent="0.25">
      <c r="A4503" s="86">
        <v>44173</v>
      </c>
      <c r="B4503" s="87">
        <v>44173</v>
      </c>
      <c r="C4503" s="87" t="s">
        <v>794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 x14ac:dyDescent="0.25">
      <c r="A4504" s="86">
        <v>44173</v>
      </c>
      <c r="B4504" s="87">
        <v>44173</v>
      </c>
      <c r="C4504" s="87" t="s">
        <v>783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 x14ac:dyDescent="0.25">
      <c r="A4505" s="86">
        <v>44173</v>
      </c>
      <c r="B4505" s="87">
        <v>44173</v>
      </c>
      <c r="C4505" s="87" t="s">
        <v>782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 x14ac:dyDescent="0.25">
      <c r="A4506" s="86">
        <v>44173</v>
      </c>
      <c r="B4506" s="87">
        <v>44173</v>
      </c>
      <c r="C4506" s="87" t="s">
        <v>775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 x14ac:dyDescent="0.25">
      <c r="A4507" s="86">
        <v>44173</v>
      </c>
      <c r="B4507" s="87">
        <v>44173</v>
      </c>
      <c r="C4507" s="87" t="s">
        <v>814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 x14ac:dyDescent="0.25">
      <c r="A4508" s="86">
        <v>44173</v>
      </c>
      <c r="B4508" s="87">
        <v>44173</v>
      </c>
      <c r="C4508" s="87" t="s">
        <v>824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 x14ac:dyDescent="0.25">
      <c r="A4509" s="86">
        <v>44173</v>
      </c>
      <c r="B4509" s="87">
        <v>44173</v>
      </c>
      <c r="C4509" s="87" t="s">
        <v>773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 x14ac:dyDescent="0.25">
      <c r="A4510" s="86">
        <v>44173</v>
      </c>
      <c r="B4510" s="87">
        <v>44173</v>
      </c>
      <c r="C4510" s="87" t="s">
        <v>778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 x14ac:dyDescent="0.25">
      <c r="A4511" s="86">
        <v>44173</v>
      </c>
      <c r="B4511" s="87">
        <v>44173</v>
      </c>
      <c r="C4511" s="87" t="s">
        <v>819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 x14ac:dyDescent="0.25">
      <c r="A4512" s="86">
        <v>44173</v>
      </c>
      <c r="B4512" s="87">
        <v>44173</v>
      </c>
      <c r="C4512" s="87" t="s">
        <v>779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 x14ac:dyDescent="0.25">
      <c r="A4513" s="86">
        <v>44173</v>
      </c>
      <c r="B4513" s="87">
        <v>44173</v>
      </c>
      <c r="C4513" s="87" t="s">
        <v>808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 x14ac:dyDescent="0.25">
      <c r="A4514" s="86">
        <v>44173</v>
      </c>
      <c r="B4514" s="87">
        <v>44173</v>
      </c>
      <c r="C4514" s="87" t="s">
        <v>792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 x14ac:dyDescent="0.25">
      <c r="A4515" s="86">
        <v>44173</v>
      </c>
      <c r="B4515" s="87">
        <v>44173</v>
      </c>
      <c r="C4515" s="87" t="s">
        <v>790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 x14ac:dyDescent="0.25">
      <c r="A4516" s="86">
        <v>44173</v>
      </c>
      <c r="B4516" s="87">
        <v>44173</v>
      </c>
      <c r="C4516" s="87" t="s">
        <v>784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 x14ac:dyDescent="0.25">
      <c r="A4517" s="86">
        <v>44173</v>
      </c>
      <c r="B4517" s="87">
        <v>44173</v>
      </c>
      <c r="C4517" s="87" t="s">
        <v>777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 x14ac:dyDescent="0.25">
      <c r="A4518" s="86">
        <v>44173</v>
      </c>
      <c r="B4518" s="87">
        <v>44173</v>
      </c>
      <c r="C4518" s="87" t="s">
        <v>781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 x14ac:dyDescent="0.25">
      <c r="A4519" s="86">
        <v>44173</v>
      </c>
      <c r="B4519" s="87">
        <v>44173</v>
      </c>
      <c r="C4519" s="87" t="s">
        <v>809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 x14ac:dyDescent="0.25">
      <c r="A4520" s="86">
        <v>44173</v>
      </c>
      <c r="B4520" s="87">
        <v>44173</v>
      </c>
      <c r="C4520" s="87" t="s">
        <v>785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 x14ac:dyDescent="0.25">
      <c r="A4521" s="86">
        <v>44173</v>
      </c>
      <c r="B4521" s="87">
        <v>44173</v>
      </c>
      <c r="C4521" s="87" t="s">
        <v>818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 x14ac:dyDescent="0.25">
      <c r="A4522" s="86">
        <v>44173</v>
      </c>
      <c r="B4522" s="87">
        <v>44173</v>
      </c>
      <c r="C4522" s="87" t="s">
        <v>799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 x14ac:dyDescent="0.25">
      <c r="A4523" s="86">
        <v>44173</v>
      </c>
      <c r="B4523" s="87">
        <v>44173</v>
      </c>
      <c r="C4523" s="87" t="s">
        <v>999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 x14ac:dyDescent="0.25">
      <c r="A4524" s="86">
        <v>44173</v>
      </c>
      <c r="B4524" s="87">
        <v>44173</v>
      </c>
      <c r="C4524" s="87" t="s">
        <v>817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 x14ac:dyDescent="0.25">
      <c r="A4525" s="86">
        <v>44173</v>
      </c>
      <c r="B4525" s="87">
        <v>44173</v>
      </c>
      <c r="C4525" s="87" t="s">
        <v>812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 x14ac:dyDescent="0.25">
      <c r="A4526" s="86">
        <v>44173</v>
      </c>
      <c r="B4526" s="87">
        <v>44173</v>
      </c>
      <c r="C4526" s="87" t="s">
        <v>821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 x14ac:dyDescent="0.25">
      <c r="A4527" s="86">
        <v>44173</v>
      </c>
      <c r="B4527" s="87">
        <v>44173</v>
      </c>
      <c r="C4527" s="87" t="s">
        <v>822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 x14ac:dyDescent="0.25">
      <c r="A4528" s="86">
        <v>44173</v>
      </c>
      <c r="B4528" s="87">
        <v>44173</v>
      </c>
      <c r="C4528" s="87" t="s">
        <v>791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 x14ac:dyDescent="0.25">
      <c r="A4529" s="86">
        <v>44173</v>
      </c>
      <c r="B4529" s="87">
        <v>44173</v>
      </c>
      <c r="C4529" s="87" t="s">
        <v>780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 x14ac:dyDescent="0.25">
      <c r="A4530" s="86">
        <v>44173</v>
      </c>
      <c r="B4530" s="87">
        <v>44173</v>
      </c>
      <c r="C4530" s="87" t="s">
        <v>833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 x14ac:dyDescent="0.25">
      <c r="A4531" s="86">
        <v>44173</v>
      </c>
      <c r="B4531" s="87">
        <v>44173</v>
      </c>
      <c r="C4531" s="87" t="s">
        <v>774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 x14ac:dyDescent="0.25">
      <c r="A4532" s="86">
        <v>44173</v>
      </c>
      <c r="B4532" s="87">
        <v>44173</v>
      </c>
      <c r="C4532" s="87" t="s">
        <v>806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 x14ac:dyDescent="0.25">
      <c r="A4533" s="86">
        <v>44173</v>
      </c>
      <c r="B4533" s="87">
        <v>44173</v>
      </c>
      <c r="C4533" s="87" t="s">
        <v>882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 x14ac:dyDescent="0.25">
      <c r="A4534" s="86">
        <v>44173</v>
      </c>
      <c r="B4534" s="87">
        <v>44173</v>
      </c>
      <c r="C4534" s="87" t="s">
        <v>825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 x14ac:dyDescent="0.25">
      <c r="A4535" s="86">
        <v>44173</v>
      </c>
      <c r="B4535" s="87">
        <v>44173</v>
      </c>
      <c r="C4535" s="87" t="s">
        <v>801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 x14ac:dyDescent="0.25">
      <c r="A4536" s="86">
        <v>44173</v>
      </c>
      <c r="B4536" s="87">
        <v>44173</v>
      </c>
      <c r="C4536" s="87" t="s">
        <v>795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 x14ac:dyDescent="0.25">
      <c r="A4537" s="86">
        <v>44173</v>
      </c>
      <c r="B4537" s="87">
        <v>44173</v>
      </c>
      <c r="C4537" s="87" t="s">
        <v>787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 x14ac:dyDescent="0.25">
      <c r="A4538" s="86">
        <v>44173</v>
      </c>
      <c r="B4538" s="87">
        <v>44173</v>
      </c>
      <c r="C4538" s="87" t="s">
        <v>802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 x14ac:dyDescent="0.25">
      <c r="A4539" s="86">
        <v>44173</v>
      </c>
      <c r="B4539" s="87">
        <v>44173</v>
      </c>
      <c r="C4539" s="87" t="s">
        <v>841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 x14ac:dyDescent="0.25">
      <c r="A4540" s="86">
        <v>44173</v>
      </c>
      <c r="B4540" s="87">
        <v>44173</v>
      </c>
      <c r="C4540" s="87" t="s">
        <v>844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 x14ac:dyDescent="0.25">
      <c r="A4541" s="86">
        <v>44173</v>
      </c>
      <c r="B4541" s="87">
        <v>44173</v>
      </c>
      <c r="C4541" s="87" t="s">
        <v>765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 x14ac:dyDescent="0.25">
      <c r="A4542" s="86">
        <v>44173</v>
      </c>
      <c r="B4542" s="87">
        <v>44173</v>
      </c>
      <c r="C4542" s="87" t="s">
        <v>788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 x14ac:dyDescent="0.25">
      <c r="A4543" s="86">
        <v>44173</v>
      </c>
      <c r="B4543" s="87">
        <v>44173</v>
      </c>
      <c r="C4543" s="87" t="s">
        <v>1000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 x14ac:dyDescent="0.25">
      <c r="A4544" s="86">
        <v>44173</v>
      </c>
      <c r="B4544" s="87">
        <v>44173</v>
      </c>
      <c r="C4544" s="87" t="s">
        <v>899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 x14ac:dyDescent="0.25">
      <c r="A4545" s="86">
        <v>44173</v>
      </c>
      <c r="B4545" s="87">
        <v>44173</v>
      </c>
      <c r="C4545" s="87" t="s">
        <v>810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 x14ac:dyDescent="0.25">
      <c r="A4546" s="86">
        <v>44173</v>
      </c>
      <c r="B4546" s="87">
        <v>44173</v>
      </c>
      <c r="C4546" s="87" t="s">
        <v>829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 x14ac:dyDescent="0.25">
      <c r="A4547" s="86">
        <v>44173</v>
      </c>
      <c r="B4547" s="87">
        <v>44173</v>
      </c>
      <c r="C4547" s="87" t="s">
        <v>798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 x14ac:dyDescent="0.25">
      <c r="A4548" s="86">
        <v>44173</v>
      </c>
      <c r="B4548" s="87">
        <v>44173</v>
      </c>
      <c r="C4548" s="87" t="s">
        <v>828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 x14ac:dyDescent="0.25">
      <c r="A4549" s="86">
        <v>44173</v>
      </c>
      <c r="B4549" s="87">
        <v>44173</v>
      </c>
      <c r="C4549" s="87" t="s">
        <v>811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 x14ac:dyDescent="0.25">
      <c r="A4550" s="86">
        <v>44173</v>
      </c>
      <c r="B4550" s="87">
        <v>44173</v>
      </c>
      <c r="C4550" s="87" t="s">
        <v>836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 x14ac:dyDescent="0.25">
      <c r="A4551" s="99">
        <v>44174</v>
      </c>
      <c r="B4551" s="100">
        <v>44174</v>
      </c>
      <c r="C4551" s="100" t="s">
        <v>773</v>
      </c>
      <c r="D4551" s="101">
        <f>VLOOKUP(Pag_Inicio_Corr_mas_casos[[#This Row],[Corregimiento]],Hoja3!$A$2:$D$676,4,0)</f>
        <v>130101</v>
      </c>
      <c r="E4551" s="100">
        <v>91</v>
      </c>
    </row>
    <row r="4552" spans="1:6" x14ac:dyDescent="0.25">
      <c r="A4552" s="99">
        <v>44174</v>
      </c>
      <c r="B4552" s="100">
        <v>44174</v>
      </c>
      <c r="C4552" s="100" t="s">
        <v>789</v>
      </c>
      <c r="D4552" s="101">
        <f>VLOOKUP(Pag_Inicio_Corr_mas_casos[[#This Row],[Corregimiento]],Hoja3!$A$2:$D$676,4,0)</f>
        <v>80812</v>
      </c>
      <c r="E4552" s="100">
        <v>55</v>
      </c>
    </row>
    <row r="4553" spans="1:6" x14ac:dyDescent="0.25">
      <c r="A4553" s="99">
        <v>44174</v>
      </c>
      <c r="B4553" s="100">
        <v>44174</v>
      </c>
      <c r="C4553" s="100" t="s">
        <v>777</v>
      </c>
      <c r="D4553" s="101">
        <f>VLOOKUP(Pag_Inicio_Corr_mas_casos[[#This Row],[Corregimiento]],Hoja3!$A$2:$D$676,4,0)</f>
        <v>130102</v>
      </c>
      <c r="E4553" s="100">
        <v>48</v>
      </c>
    </row>
    <row r="4554" spans="1:6" x14ac:dyDescent="0.25">
      <c r="A4554" s="99">
        <v>44174</v>
      </c>
      <c r="B4554" s="100">
        <v>44174</v>
      </c>
      <c r="C4554" s="100" t="s">
        <v>775</v>
      </c>
      <c r="D4554" s="101">
        <f>VLOOKUP(Pag_Inicio_Corr_mas_casos[[#This Row],[Corregimiento]],Hoja3!$A$2:$D$676,4,0)</f>
        <v>130106</v>
      </c>
      <c r="E4554" s="100">
        <v>48</v>
      </c>
    </row>
    <row r="4555" spans="1:6" x14ac:dyDescent="0.25">
      <c r="A4555" s="99">
        <v>44174</v>
      </c>
      <c r="B4555" s="100">
        <v>44174</v>
      </c>
      <c r="C4555" s="100" t="s">
        <v>787</v>
      </c>
      <c r="D4555" s="101">
        <f>VLOOKUP(Pag_Inicio_Corr_mas_casos[[#This Row],[Corregimiento]],Hoja3!$A$2:$D$676,4,0)</f>
        <v>130107</v>
      </c>
      <c r="E4555" s="100">
        <v>48</v>
      </c>
    </row>
    <row r="4556" spans="1:6" x14ac:dyDescent="0.25">
      <c r="A4556" s="99">
        <v>44174</v>
      </c>
      <c r="B4556" s="100">
        <v>44174</v>
      </c>
      <c r="C4556" s="100" t="s">
        <v>790</v>
      </c>
      <c r="D4556" s="101">
        <f>VLOOKUP(Pag_Inicio_Corr_mas_casos[[#This Row],[Corregimiento]],Hoja3!$A$2:$D$676,4,0)</f>
        <v>130702</v>
      </c>
      <c r="E4556" s="100">
        <v>42</v>
      </c>
    </row>
    <row r="4557" spans="1:6" x14ac:dyDescent="0.25">
      <c r="A4557" s="99">
        <v>44174</v>
      </c>
      <c r="B4557" s="100">
        <v>44174</v>
      </c>
      <c r="C4557" s="100" t="s">
        <v>792</v>
      </c>
      <c r="D4557" s="101">
        <f>VLOOKUP(Pag_Inicio_Corr_mas_casos[[#This Row],[Corregimiento]],Hoja3!$A$2:$D$676,4,0)</f>
        <v>80806</v>
      </c>
      <c r="E4557" s="100">
        <v>41</v>
      </c>
    </row>
    <row r="4558" spans="1:6" x14ac:dyDescent="0.25">
      <c r="A4558" s="99">
        <v>44174</v>
      </c>
      <c r="B4558" s="100">
        <v>44174</v>
      </c>
      <c r="C4558" s="100" t="s">
        <v>819</v>
      </c>
      <c r="D4558" s="101">
        <f>VLOOKUP(Pag_Inicio_Corr_mas_casos[[#This Row],[Corregimiento]],Hoja3!$A$2:$D$676,4,0)</f>
        <v>81009</v>
      </c>
      <c r="E4558" s="100">
        <v>39</v>
      </c>
    </row>
    <row r="4559" spans="1:6" x14ac:dyDescent="0.25">
      <c r="A4559" s="99">
        <v>44174</v>
      </c>
      <c r="B4559" s="100">
        <v>44174</v>
      </c>
      <c r="C4559" s="100" t="s">
        <v>786</v>
      </c>
      <c r="D4559" s="101">
        <f>VLOOKUP(Pag_Inicio_Corr_mas_casos[[#This Row],[Corregimiento]],Hoja3!$A$2:$D$676,4,0)</f>
        <v>80819</v>
      </c>
      <c r="E4559" s="100">
        <v>39</v>
      </c>
    </row>
    <row r="4560" spans="1:6" x14ac:dyDescent="0.25">
      <c r="A4560" s="99">
        <v>44174</v>
      </c>
      <c r="B4560" s="100">
        <v>44174</v>
      </c>
      <c r="C4560" s="100" t="s">
        <v>814</v>
      </c>
      <c r="D4560" s="101">
        <f>VLOOKUP(Pag_Inicio_Corr_mas_casos[[#This Row],[Corregimiento]],Hoja3!$A$2:$D$676,4,0)</f>
        <v>80809</v>
      </c>
      <c r="E4560" s="100">
        <v>38</v>
      </c>
    </row>
    <row r="4561" spans="1:5" x14ac:dyDescent="0.25">
      <c r="A4561" s="99">
        <v>44174</v>
      </c>
      <c r="B4561" s="100">
        <v>44174</v>
      </c>
      <c r="C4561" s="100" t="s">
        <v>803</v>
      </c>
      <c r="D4561" s="101">
        <f>VLOOKUP(Pag_Inicio_Corr_mas_casos[[#This Row],[Corregimiento]],Hoja3!$A$2:$D$676,4,0)</f>
        <v>80820</v>
      </c>
      <c r="E4561" s="100">
        <v>38</v>
      </c>
    </row>
    <row r="4562" spans="1:5" x14ac:dyDescent="0.25">
      <c r="A4562" s="99">
        <v>44174</v>
      </c>
      <c r="B4562" s="100">
        <v>44174</v>
      </c>
      <c r="C4562" s="100" t="s">
        <v>824</v>
      </c>
      <c r="D4562" s="101">
        <f>VLOOKUP(Pag_Inicio_Corr_mas_casos[[#This Row],[Corregimiento]],Hoja3!$A$2:$D$676,4,0)</f>
        <v>80807</v>
      </c>
      <c r="E4562" s="100">
        <v>36</v>
      </c>
    </row>
    <row r="4563" spans="1:5" x14ac:dyDescent="0.25">
      <c r="A4563" s="99">
        <v>44174</v>
      </c>
      <c r="B4563" s="100">
        <v>44174</v>
      </c>
      <c r="C4563" s="100" t="s">
        <v>809</v>
      </c>
      <c r="D4563" s="101">
        <f>VLOOKUP(Pag_Inicio_Corr_mas_casos[[#This Row],[Corregimiento]],Hoja3!$A$2:$D$676,4,0)</f>
        <v>80826</v>
      </c>
      <c r="E4563" s="100">
        <v>35</v>
      </c>
    </row>
    <row r="4564" spans="1:5" x14ac:dyDescent="0.25">
      <c r="A4564" s="99">
        <v>44174</v>
      </c>
      <c r="B4564" s="100">
        <v>44174</v>
      </c>
      <c r="C4564" s="100" t="s">
        <v>779</v>
      </c>
      <c r="D4564" s="101">
        <f>VLOOKUP(Pag_Inicio_Corr_mas_casos[[#This Row],[Corregimiento]],Hoja3!$A$2:$D$676,4,0)</f>
        <v>81007</v>
      </c>
      <c r="E4564" s="100">
        <v>35</v>
      </c>
    </row>
    <row r="4565" spans="1:5" x14ac:dyDescent="0.25">
      <c r="A4565" s="99">
        <v>44174</v>
      </c>
      <c r="B4565" s="100">
        <v>44174</v>
      </c>
      <c r="C4565" s="100" t="s">
        <v>781</v>
      </c>
      <c r="D4565" s="101">
        <f>VLOOKUP(Pag_Inicio_Corr_mas_casos[[#This Row],[Corregimiento]],Hoja3!$A$2:$D$676,4,0)</f>
        <v>80816</v>
      </c>
      <c r="E4565" s="100">
        <v>35</v>
      </c>
    </row>
    <row r="4566" spans="1:5" x14ac:dyDescent="0.25">
      <c r="A4566" s="99">
        <v>44174</v>
      </c>
      <c r="B4566" s="100">
        <v>44174</v>
      </c>
      <c r="C4566" s="100" t="s">
        <v>784</v>
      </c>
      <c r="D4566" s="101">
        <f>VLOOKUP(Pag_Inicio_Corr_mas_casos[[#This Row],[Corregimiento]],Hoja3!$A$2:$D$676,4,0)</f>
        <v>80823</v>
      </c>
      <c r="E4566" s="100">
        <v>32</v>
      </c>
    </row>
    <row r="4567" spans="1:5" x14ac:dyDescent="0.25">
      <c r="A4567" s="99">
        <v>44174</v>
      </c>
      <c r="B4567" s="100">
        <v>44174</v>
      </c>
      <c r="C4567" s="100" t="s">
        <v>799</v>
      </c>
      <c r="D4567" s="101">
        <f>VLOOKUP(Pag_Inicio_Corr_mas_casos[[#This Row],[Corregimiento]],Hoja3!$A$2:$D$676,4,0)</f>
        <v>80813</v>
      </c>
      <c r="E4567" s="100">
        <v>31</v>
      </c>
    </row>
    <row r="4568" spans="1:5" x14ac:dyDescent="0.25">
      <c r="A4568" s="99">
        <v>44174</v>
      </c>
      <c r="B4568" s="100">
        <v>44174</v>
      </c>
      <c r="C4568" s="100" t="s">
        <v>804</v>
      </c>
      <c r="D4568" s="101">
        <f>VLOOKUP(Pag_Inicio_Corr_mas_casos[[#This Row],[Corregimiento]],Hoja3!$A$2:$D$676,4,0)</f>
        <v>80815</v>
      </c>
      <c r="E4568" s="100">
        <v>43</v>
      </c>
    </row>
    <row r="4569" spans="1:5" x14ac:dyDescent="0.25">
      <c r="A4569" s="99">
        <v>44174</v>
      </c>
      <c r="B4569" s="100">
        <v>44174</v>
      </c>
      <c r="C4569" s="100" t="s">
        <v>778</v>
      </c>
      <c r="D4569" s="101">
        <f>VLOOKUP(Pag_Inicio_Corr_mas_casos[[#This Row],[Corregimiento]],Hoja3!$A$2:$D$676,4,0)</f>
        <v>80821</v>
      </c>
      <c r="E4569" s="100">
        <v>29</v>
      </c>
    </row>
    <row r="4570" spans="1:5" x14ac:dyDescent="0.25">
      <c r="A4570" s="99">
        <v>44174</v>
      </c>
      <c r="B4570" s="100">
        <v>44174</v>
      </c>
      <c r="C4570" s="100" t="s">
        <v>793</v>
      </c>
      <c r="D4570" s="101">
        <f>VLOOKUP(Pag_Inicio_Corr_mas_casos[[#This Row],[Corregimiento]],Hoja3!$A$2:$D$676,4,0)</f>
        <v>130108</v>
      </c>
      <c r="E4570" s="100">
        <v>29</v>
      </c>
    </row>
    <row r="4571" spans="1:5" x14ac:dyDescent="0.25">
      <c r="A4571" s="99">
        <v>44174</v>
      </c>
      <c r="B4571" s="100">
        <v>44174</v>
      </c>
      <c r="C4571" s="100" t="s">
        <v>806</v>
      </c>
      <c r="D4571" s="101">
        <f>VLOOKUP(Pag_Inicio_Corr_mas_casos[[#This Row],[Corregimiento]],Hoja3!$A$2:$D$676,4,0)</f>
        <v>80811</v>
      </c>
      <c r="E4571" s="100">
        <v>29</v>
      </c>
    </row>
    <row r="4572" spans="1:5" x14ac:dyDescent="0.25">
      <c r="A4572" s="99">
        <v>44174</v>
      </c>
      <c r="B4572" s="100">
        <v>44174</v>
      </c>
      <c r="C4572" s="100" t="s">
        <v>785</v>
      </c>
      <c r="D4572" s="101">
        <f>VLOOKUP(Pag_Inicio_Corr_mas_casos[[#This Row],[Corregimiento]],Hoja3!$A$2:$D$676,4,0)</f>
        <v>81001</v>
      </c>
      <c r="E4572" s="100">
        <v>28</v>
      </c>
    </row>
    <row r="4573" spans="1:5" x14ac:dyDescent="0.25">
      <c r="A4573" s="99">
        <v>44174</v>
      </c>
      <c r="B4573" s="100">
        <v>44174</v>
      </c>
      <c r="C4573" s="100" t="s">
        <v>817</v>
      </c>
      <c r="D4573" s="101">
        <f>VLOOKUP(Pag_Inicio_Corr_mas_casos[[#This Row],[Corregimiento]],Hoja3!$A$2:$D$676,4,0)</f>
        <v>130717</v>
      </c>
      <c r="E4573" s="100">
        <v>26</v>
      </c>
    </row>
    <row r="4574" spans="1:5" x14ac:dyDescent="0.25">
      <c r="A4574" s="99">
        <v>44174</v>
      </c>
      <c r="B4574" s="100">
        <v>44174</v>
      </c>
      <c r="C4574" s="100" t="s">
        <v>794</v>
      </c>
      <c r="D4574" s="101">
        <f>VLOOKUP(Pag_Inicio_Corr_mas_casos[[#This Row],[Corregimiento]],Hoja3!$A$2:$D$676,4,0)</f>
        <v>80810</v>
      </c>
      <c r="E4574" s="100">
        <v>25</v>
      </c>
    </row>
    <row r="4575" spans="1:5" x14ac:dyDescent="0.25">
      <c r="A4575" s="99">
        <v>44174</v>
      </c>
      <c r="B4575" s="100">
        <v>44174</v>
      </c>
      <c r="C4575" s="100" t="s">
        <v>782</v>
      </c>
      <c r="D4575" s="101">
        <f>VLOOKUP(Pag_Inicio_Corr_mas_casos[[#This Row],[Corregimiento]],Hoja3!$A$2:$D$676,4,0)</f>
        <v>80817</v>
      </c>
      <c r="E4575" s="100">
        <v>24</v>
      </c>
    </row>
    <row r="4576" spans="1:5" x14ac:dyDescent="0.25">
      <c r="A4576" s="99">
        <v>44174</v>
      </c>
      <c r="B4576" s="100">
        <v>44174</v>
      </c>
      <c r="C4576" s="100" t="s">
        <v>821</v>
      </c>
      <c r="D4576" s="101">
        <f>VLOOKUP(Pag_Inicio_Corr_mas_casos[[#This Row],[Corregimiento]],Hoja3!$A$2:$D$676,4,0)</f>
        <v>130701</v>
      </c>
      <c r="E4576" s="100">
        <v>23</v>
      </c>
    </row>
    <row r="4577" spans="1:5" x14ac:dyDescent="0.25">
      <c r="A4577" s="99">
        <v>44174</v>
      </c>
      <c r="B4577" s="100">
        <v>44174</v>
      </c>
      <c r="C4577" s="100" t="s">
        <v>818</v>
      </c>
      <c r="D4577" s="101">
        <f>VLOOKUP(Pag_Inicio_Corr_mas_casos[[#This Row],[Corregimiento]],Hoja3!$A$2:$D$676,4,0)</f>
        <v>81003</v>
      </c>
      <c r="E4577" s="100">
        <v>22</v>
      </c>
    </row>
    <row r="4578" spans="1:5" x14ac:dyDescent="0.25">
      <c r="A4578" s="99">
        <v>44174</v>
      </c>
      <c r="B4578" s="100">
        <v>44174</v>
      </c>
      <c r="C4578" s="100" t="s">
        <v>825</v>
      </c>
      <c r="D4578" s="101">
        <f>VLOOKUP(Pag_Inicio_Corr_mas_casos[[#This Row],[Corregimiento]],Hoja3!$A$2:$D$676,4,0)</f>
        <v>80814</v>
      </c>
      <c r="E4578" s="100">
        <v>21</v>
      </c>
    </row>
    <row r="4579" spans="1:5" x14ac:dyDescent="0.25">
      <c r="A4579" s="99">
        <v>44174</v>
      </c>
      <c r="B4579" s="100">
        <v>44174</v>
      </c>
      <c r="C4579" s="100" t="s">
        <v>795</v>
      </c>
      <c r="D4579" s="101">
        <f>VLOOKUP(Pag_Inicio_Corr_mas_casos[[#This Row],[Corregimiento]],Hoja3!$A$2:$D$676,4,0)</f>
        <v>30107</v>
      </c>
      <c r="E4579" s="100">
        <v>21</v>
      </c>
    </row>
    <row r="4580" spans="1:5" x14ac:dyDescent="0.25">
      <c r="A4580" s="99">
        <v>44174</v>
      </c>
      <c r="B4580" s="100">
        <v>44174</v>
      </c>
      <c r="C4580" s="100" t="s">
        <v>810</v>
      </c>
      <c r="D4580" s="101">
        <f>VLOOKUP(Pag_Inicio_Corr_mas_casos[[#This Row],[Corregimiento]],Hoja3!$A$2:$D$676,4,0)</f>
        <v>50208</v>
      </c>
      <c r="E4580" s="100">
        <v>21</v>
      </c>
    </row>
    <row r="4581" spans="1:5" x14ac:dyDescent="0.25">
      <c r="A4581" s="99">
        <v>44174</v>
      </c>
      <c r="B4581" s="100">
        <v>44174</v>
      </c>
      <c r="C4581" s="100" t="s">
        <v>940</v>
      </c>
      <c r="D4581" s="101">
        <f>VLOOKUP(Pag_Inicio_Corr_mas_casos[[#This Row],[Corregimiento]],Hoja3!$A$2:$D$676,4,0)</f>
        <v>130103</v>
      </c>
      <c r="E4581" s="100">
        <v>20</v>
      </c>
    </row>
    <row r="4582" spans="1:5" x14ac:dyDescent="0.25">
      <c r="A4582" s="99">
        <v>44174</v>
      </c>
      <c r="B4582" s="100">
        <v>44174</v>
      </c>
      <c r="C4582" s="100" t="s">
        <v>783</v>
      </c>
      <c r="D4582" s="101">
        <f>VLOOKUP(Pag_Inicio_Corr_mas_casos[[#This Row],[Corregimiento]],Hoja3!$A$2:$D$676,4,0)</f>
        <v>80822</v>
      </c>
      <c r="E4582" s="100">
        <v>18</v>
      </c>
    </row>
    <row r="4583" spans="1:5" x14ac:dyDescent="0.25">
      <c r="A4583" s="99">
        <v>44174</v>
      </c>
      <c r="B4583" s="100">
        <v>44174</v>
      </c>
      <c r="C4583" s="100" t="s">
        <v>848</v>
      </c>
      <c r="D4583" s="101">
        <f>VLOOKUP(Pag_Inicio_Corr_mas_casos[[#This Row],[Corregimiento]],Hoja3!$A$2:$D$676,4,0)</f>
        <v>81004</v>
      </c>
      <c r="E4583" s="100">
        <v>17</v>
      </c>
    </row>
    <row r="4584" spans="1:5" x14ac:dyDescent="0.25">
      <c r="A4584" s="99">
        <v>44174</v>
      </c>
      <c r="B4584" s="100">
        <v>44174</v>
      </c>
      <c r="C4584" s="100" t="s">
        <v>828</v>
      </c>
      <c r="D4584" s="101">
        <f>VLOOKUP(Pag_Inicio_Corr_mas_casos[[#This Row],[Corregimiento]],Hoja3!$A$2:$D$676,4,0)</f>
        <v>130706</v>
      </c>
      <c r="E4584" s="100">
        <v>17</v>
      </c>
    </row>
    <row r="4585" spans="1:5" x14ac:dyDescent="0.25">
      <c r="A4585" s="99">
        <v>44174</v>
      </c>
      <c r="B4585" s="100">
        <v>44174</v>
      </c>
      <c r="C4585" s="100" t="s">
        <v>780</v>
      </c>
      <c r="D4585" s="101">
        <f>VLOOKUP(Pag_Inicio_Corr_mas_casos[[#This Row],[Corregimiento]],Hoja3!$A$2:$D$676,4,0)</f>
        <v>81008</v>
      </c>
      <c r="E4585" s="100">
        <v>16</v>
      </c>
    </row>
    <row r="4586" spans="1:5" x14ac:dyDescent="0.25">
      <c r="A4586" s="99">
        <v>44174</v>
      </c>
      <c r="B4586" s="100">
        <v>44174</v>
      </c>
      <c r="C4586" s="100" t="s">
        <v>802</v>
      </c>
      <c r="D4586" s="101">
        <f>VLOOKUP(Pag_Inicio_Corr_mas_casos[[#This Row],[Corregimiento]],Hoja3!$A$2:$D$676,4,0)</f>
        <v>80808</v>
      </c>
      <c r="E4586" s="100">
        <v>15</v>
      </c>
    </row>
    <row r="4587" spans="1:5" x14ac:dyDescent="0.25">
      <c r="A4587" s="99">
        <v>44174</v>
      </c>
      <c r="B4587" s="100">
        <v>44174</v>
      </c>
      <c r="C4587" s="100" t="s">
        <v>976</v>
      </c>
      <c r="D4587" s="101">
        <f>VLOOKUP(Pag_Inicio_Corr_mas_casos[[#This Row],[Corregimiento]],Hoja3!$A$2:$D$676,4,0)</f>
        <v>40608</v>
      </c>
      <c r="E4587" s="100">
        <v>15</v>
      </c>
    </row>
    <row r="4588" spans="1:5" x14ac:dyDescent="0.25">
      <c r="A4588" s="99">
        <v>44174</v>
      </c>
      <c r="B4588" s="100">
        <v>44174</v>
      </c>
      <c r="C4588" s="100" t="s">
        <v>808</v>
      </c>
      <c r="D4588" s="101">
        <f>VLOOKUP(Pag_Inicio_Corr_mas_casos[[#This Row],[Corregimiento]],Hoja3!$A$2:$D$676,4,0)</f>
        <v>130708</v>
      </c>
      <c r="E4588" s="100">
        <v>15</v>
      </c>
    </row>
    <row r="4589" spans="1:5" x14ac:dyDescent="0.25">
      <c r="A4589" s="99">
        <v>44174</v>
      </c>
      <c r="B4589" s="100">
        <v>44174</v>
      </c>
      <c r="C4589" s="100" t="s">
        <v>788</v>
      </c>
      <c r="D4589" s="101">
        <f>VLOOKUP(Pag_Inicio_Corr_mas_casos[[#This Row],[Corregimiento]],Hoja3!$A$2:$D$676,4,0)</f>
        <v>81006</v>
      </c>
      <c r="E4589" s="100">
        <v>15</v>
      </c>
    </row>
    <row r="4590" spans="1:5" x14ac:dyDescent="0.25">
      <c r="A4590" s="99">
        <v>44174</v>
      </c>
      <c r="B4590" s="100">
        <v>44174</v>
      </c>
      <c r="C4590" s="100" t="s">
        <v>820</v>
      </c>
      <c r="D4590" s="101">
        <f>VLOOKUP(Pag_Inicio_Corr_mas_casos[[#This Row],[Corregimiento]],Hoja3!$A$2:$D$676,4,0)</f>
        <v>30104</v>
      </c>
      <c r="E4590" s="100">
        <v>15</v>
      </c>
    </row>
    <row r="4591" spans="1:5" x14ac:dyDescent="0.25">
      <c r="A4591" s="99">
        <v>44174</v>
      </c>
      <c r="B4591" s="100">
        <v>44174</v>
      </c>
      <c r="C4591" s="100" t="s">
        <v>774</v>
      </c>
      <c r="D4591" s="101">
        <f>VLOOKUP(Pag_Inicio_Corr_mas_casos[[#This Row],[Corregimiento]],Hoja3!$A$2:$D$676,4,0)</f>
        <v>81002</v>
      </c>
      <c r="E4591" s="100">
        <v>15</v>
      </c>
    </row>
    <row r="4592" spans="1:5" x14ac:dyDescent="0.25">
      <c r="A4592" s="99">
        <v>44174</v>
      </c>
      <c r="B4592" s="100">
        <v>44174</v>
      </c>
      <c r="C4592" s="100" t="s">
        <v>942</v>
      </c>
      <c r="D4592" s="101">
        <f>VLOOKUP(Pag_Inicio_Corr_mas_casos[[#This Row],[Corregimiento]],Hoja3!$A$2:$D$676,4,0)</f>
        <v>90101</v>
      </c>
      <c r="E4592" s="100">
        <v>14</v>
      </c>
    </row>
    <row r="4593" spans="1:5" x14ac:dyDescent="0.25">
      <c r="A4593" s="99">
        <v>44174</v>
      </c>
      <c r="B4593" s="100">
        <v>44174</v>
      </c>
      <c r="C4593" s="100" t="s">
        <v>765</v>
      </c>
      <c r="D4593" s="101">
        <f>VLOOKUP(Pag_Inicio_Corr_mas_casos[[#This Row],[Corregimiento]],Hoja3!$A$2:$D$676,4,0)</f>
        <v>130709</v>
      </c>
      <c r="E4593" s="100">
        <v>13</v>
      </c>
    </row>
    <row r="4594" spans="1:5" x14ac:dyDescent="0.25">
      <c r="A4594" s="99">
        <v>44174</v>
      </c>
      <c r="B4594" s="100">
        <v>44174</v>
      </c>
      <c r="C4594" s="100" t="s">
        <v>791</v>
      </c>
      <c r="D4594" s="101">
        <f>VLOOKUP(Pag_Inicio_Corr_mas_casos[[#This Row],[Corregimiento]],Hoja3!$A$2:$D$676,4,0)</f>
        <v>40601</v>
      </c>
      <c r="E4594" s="100">
        <v>13</v>
      </c>
    </row>
    <row r="4595" spans="1:5" x14ac:dyDescent="0.25">
      <c r="A4595" s="99">
        <v>44174</v>
      </c>
      <c r="B4595" s="100">
        <v>44174</v>
      </c>
      <c r="C4595" s="100" t="s">
        <v>833</v>
      </c>
      <c r="D4595" s="101">
        <f>VLOOKUP(Pag_Inicio_Corr_mas_casos[[#This Row],[Corregimiento]],Hoja3!$A$2:$D$676,4,0)</f>
        <v>100101</v>
      </c>
      <c r="E4595" s="100">
        <v>13</v>
      </c>
    </row>
    <row r="4596" spans="1:5" x14ac:dyDescent="0.25">
      <c r="A4596" s="99">
        <v>44174</v>
      </c>
      <c r="B4596" s="100">
        <v>44174</v>
      </c>
      <c r="C4596" s="100" t="s">
        <v>798</v>
      </c>
      <c r="D4596" s="101">
        <f>VLOOKUP(Pag_Inicio_Corr_mas_casos[[#This Row],[Corregimiento]],Hoja3!$A$2:$D$676,4,0)</f>
        <v>50207</v>
      </c>
      <c r="E4596" s="100">
        <v>12</v>
      </c>
    </row>
    <row r="4597" spans="1:5" x14ac:dyDescent="0.25">
      <c r="A4597" s="99">
        <v>44174</v>
      </c>
      <c r="B4597" s="100">
        <v>44174</v>
      </c>
      <c r="C4597" s="100" t="s">
        <v>1001</v>
      </c>
      <c r="D4597" s="101">
        <f>VLOOKUP(Pag_Inicio_Corr_mas_casos[[#This Row],[Corregimiento]],Hoja3!$A$2:$D$676,4,0)</f>
        <v>60401</v>
      </c>
      <c r="E4597" s="100">
        <v>11</v>
      </c>
    </row>
    <row r="4598" spans="1:5" x14ac:dyDescent="0.25">
      <c r="A4598" s="53">
        <v>44175</v>
      </c>
      <c r="B4598" s="54">
        <v>44175</v>
      </c>
      <c r="C4598" s="54" t="s">
        <v>786</v>
      </c>
      <c r="D4598" s="55">
        <f>VLOOKUP(Pag_Inicio_Corr_mas_casos[[#This Row],[Corregimiento]],Hoja3!$A$2:$D$676,4,0)</f>
        <v>80819</v>
      </c>
      <c r="E4598" s="54">
        <v>89</v>
      </c>
    </row>
    <row r="4599" spans="1:5" x14ac:dyDescent="0.25">
      <c r="A4599" s="53">
        <v>44175</v>
      </c>
      <c r="B4599" s="54">
        <v>44175</v>
      </c>
      <c r="C4599" s="54" t="s">
        <v>782</v>
      </c>
      <c r="D4599" s="55">
        <f>VLOOKUP(Pag_Inicio_Corr_mas_casos[[#This Row],[Corregimiento]],Hoja3!$A$2:$D$676,4,0)</f>
        <v>80817</v>
      </c>
      <c r="E4599" s="54">
        <v>103</v>
      </c>
    </row>
    <row r="4600" spans="1:5" x14ac:dyDescent="0.25">
      <c r="A4600" s="53">
        <v>44175</v>
      </c>
      <c r="B4600" s="54">
        <v>44175</v>
      </c>
      <c r="C4600" s="54" t="s">
        <v>773</v>
      </c>
      <c r="D4600" s="55">
        <f>VLOOKUP(Pag_Inicio_Corr_mas_casos[[#This Row],[Corregimiento]],Hoja3!$A$2:$D$676,4,0)</f>
        <v>130101</v>
      </c>
      <c r="E4600" s="54">
        <v>74</v>
      </c>
    </row>
    <row r="4601" spans="1:5" x14ac:dyDescent="0.25">
      <c r="A4601" s="53">
        <v>44175</v>
      </c>
      <c r="B4601" s="54">
        <v>44175</v>
      </c>
      <c r="C4601" s="54" t="s">
        <v>775</v>
      </c>
      <c r="D4601" s="55">
        <f>VLOOKUP(Pag_Inicio_Corr_mas_casos[[#This Row],[Corregimiento]],Hoja3!$A$2:$D$676,4,0)</f>
        <v>130106</v>
      </c>
      <c r="E4601" s="54">
        <v>70</v>
      </c>
    </row>
    <row r="4602" spans="1:5" x14ac:dyDescent="0.25">
      <c r="A4602" s="53">
        <v>44175</v>
      </c>
      <c r="B4602" s="54">
        <v>44175</v>
      </c>
      <c r="C4602" s="54" t="s">
        <v>792</v>
      </c>
      <c r="D4602" s="55">
        <f>VLOOKUP(Pag_Inicio_Corr_mas_casos[[#This Row],[Corregimiento]],Hoja3!$A$2:$D$676,4,0)</f>
        <v>80806</v>
      </c>
      <c r="E4602" s="54">
        <v>62</v>
      </c>
    </row>
    <row r="4603" spans="1:5" x14ac:dyDescent="0.25">
      <c r="A4603" s="53">
        <v>44175</v>
      </c>
      <c r="B4603" s="54">
        <v>44175</v>
      </c>
      <c r="C4603" s="54" t="s">
        <v>789</v>
      </c>
      <c r="D4603" s="55">
        <f>VLOOKUP(Pag_Inicio_Corr_mas_casos[[#This Row],[Corregimiento]],Hoja3!$A$2:$D$676,4,0)</f>
        <v>80812</v>
      </c>
      <c r="E4603" s="54">
        <v>62</v>
      </c>
    </row>
    <row r="4604" spans="1:5" x14ac:dyDescent="0.25">
      <c r="A4604" s="53">
        <v>44175</v>
      </c>
      <c r="B4604" s="54">
        <v>44175</v>
      </c>
      <c r="C4604" s="54" t="s">
        <v>814</v>
      </c>
      <c r="D4604" s="55">
        <f>VLOOKUP(Pag_Inicio_Corr_mas_casos[[#This Row],[Corregimiento]],Hoja3!$A$2:$D$676,4,0)</f>
        <v>80809</v>
      </c>
      <c r="E4604" s="54">
        <v>61</v>
      </c>
    </row>
    <row r="4605" spans="1:5" x14ac:dyDescent="0.25">
      <c r="A4605" s="53">
        <v>44175</v>
      </c>
      <c r="B4605" s="54">
        <v>44175</v>
      </c>
      <c r="C4605" s="54" t="s">
        <v>778</v>
      </c>
      <c r="D4605" s="55">
        <f>VLOOKUP(Pag_Inicio_Corr_mas_casos[[#This Row],[Corregimiento]],Hoja3!$A$2:$D$676,4,0)</f>
        <v>80821</v>
      </c>
      <c r="E4605" s="54">
        <v>60</v>
      </c>
    </row>
    <row r="4606" spans="1:5" x14ac:dyDescent="0.25">
      <c r="A4606" s="53">
        <v>44175</v>
      </c>
      <c r="B4606" s="54">
        <v>44175</v>
      </c>
      <c r="C4606" s="54" t="s">
        <v>777</v>
      </c>
      <c r="D4606" s="55">
        <f>VLOOKUP(Pag_Inicio_Corr_mas_casos[[#This Row],[Corregimiento]],Hoja3!$A$2:$D$676,4,0)</f>
        <v>130102</v>
      </c>
      <c r="E4606" s="54">
        <v>59</v>
      </c>
    </row>
    <row r="4607" spans="1:5" x14ac:dyDescent="0.25">
      <c r="A4607" s="53">
        <v>44175</v>
      </c>
      <c r="B4607" s="54">
        <v>44175</v>
      </c>
      <c r="C4607" s="54" t="s">
        <v>818</v>
      </c>
      <c r="D4607" s="55">
        <f>VLOOKUP(Pag_Inicio_Corr_mas_casos[[#This Row],[Corregimiento]],Hoja3!$A$2:$D$676,4,0)</f>
        <v>81003</v>
      </c>
      <c r="E4607" s="54">
        <v>57</v>
      </c>
    </row>
    <row r="4608" spans="1:5" x14ac:dyDescent="0.25">
      <c r="A4608" s="53">
        <v>44175</v>
      </c>
      <c r="B4608" s="54">
        <v>44175</v>
      </c>
      <c r="C4608" s="54" t="s">
        <v>783</v>
      </c>
      <c r="D4608" s="55">
        <f>VLOOKUP(Pag_Inicio_Corr_mas_casos[[#This Row],[Corregimiento]],Hoja3!$A$2:$D$676,4,0)</f>
        <v>80822</v>
      </c>
      <c r="E4608" s="54">
        <v>55</v>
      </c>
    </row>
    <row r="4609" spans="1:6" x14ac:dyDescent="0.25">
      <c r="A4609" s="53">
        <v>44175</v>
      </c>
      <c r="B4609" s="54">
        <v>44175</v>
      </c>
      <c r="C4609" s="54" t="s">
        <v>824</v>
      </c>
      <c r="D4609" s="55">
        <f>VLOOKUP(Pag_Inicio_Corr_mas_casos[[#This Row],[Corregimiento]],Hoja3!$A$2:$D$676,4,0)</f>
        <v>80807</v>
      </c>
      <c r="E4609" s="54">
        <v>55</v>
      </c>
    </row>
    <row r="4610" spans="1:6" x14ac:dyDescent="0.25">
      <c r="A4610" s="53">
        <v>44175</v>
      </c>
      <c r="B4610" s="54">
        <v>44175</v>
      </c>
      <c r="C4610" s="54" t="s">
        <v>794</v>
      </c>
      <c r="D4610" s="55">
        <f>VLOOKUP(Pag_Inicio_Corr_mas_casos[[#This Row],[Corregimiento]],Hoja3!$A$2:$D$676,4,0)</f>
        <v>80810</v>
      </c>
      <c r="E4610" s="54">
        <v>53</v>
      </c>
    </row>
    <row r="4611" spans="1:6" x14ac:dyDescent="0.25">
      <c r="A4611" s="53">
        <v>44175</v>
      </c>
      <c r="B4611" s="54">
        <v>44175</v>
      </c>
      <c r="C4611" s="54" t="s">
        <v>781</v>
      </c>
      <c r="D4611" s="55">
        <f>VLOOKUP(Pag_Inicio_Corr_mas_casos[[#This Row],[Corregimiento]],Hoja3!$A$2:$D$676,4,0)</f>
        <v>80816</v>
      </c>
      <c r="E4611" s="54">
        <v>52</v>
      </c>
    </row>
    <row r="4612" spans="1:6" x14ac:dyDescent="0.25">
      <c r="A4612" s="53">
        <v>44175</v>
      </c>
      <c r="B4612" s="54">
        <v>44175</v>
      </c>
      <c r="C4612" s="54" t="s">
        <v>790</v>
      </c>
      <c r="D4612" s="55">
        <f>VLOOKUP(Pag_Inicio_Corr_mas_casos[[#This Row],[Corregimiento]],Hoja3!$A$2:$D$676,4,0)</f>
        <v>130702</v>
      </c>
      <c r="E4612" s="54">
        <v>46</v>
      </c>
    </row>
    <row r="4613" spans="1:6" x14ac:dyDescent="0.25">
      <c r="A4613" s="53">
        <v>44175</v>
      </c>
      <c r="B4613" s="54">
        <v>44175</v>
      </c>
      <c r="C4613" s="54" t="s">
        <v>785</v>
      </c>
      <c r="D4613" s="55">
        <f>VLOOKUP(Pag_Inicio_Corr_mas_casos[[#This Row],[Corregimiento]],Hoja3!$A$2:$D$676,4,0)</f>
        <v>81001</v>
      </c>
      <c r="E4613" s="54">
        <v>44</v>
      </c>
    </row>
    <row r="4614" spans="1:6" x14ac:dyDescent="0.25">
      <c r="A4614" s="53">
        <v>44175</v>
      </c>
      <c r="B4614" s="54">
        <v>44175</v>
      </c>
      <c r="C4614" s="54" t="s">
        <v>804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 x14ac:dyDescent="0.25">
      <c r="A4615" s="53">
        <v>44175</v>
      </c>
      <c r="B4615" s="54">
        <v>44175</v>
      </c>
      <c r="C4615" s="54" t="s">
        <v>799</v>
      </c>
      <c r="D4615" s="55">
        <f>VLOOKUP(Pag_Inicio_Corr_mas_casos[[#This Row],[Corregimiento]],Hoja3!$A$2:$D$676,4,0)</f>
        <v>80813</v>
      </c>
      <c r="E4615" s="54">
        <v>40</v>
      </c>
    </row>
    <row r="4616" spans="1:6" x14ac:dyDescent="0.25">
      <c r="A4616" s="53">
        <v>44175</v>
      </c>
      <c r="B4616" s="54">
        <v>44175</v>
      </c>
      <c r="C4616" s="54" t="s">
        <v>787</v>
      </c>
      <c r="D4616" s="55">
        <f>VLOOKUP(Pag_Inicio_Corr_mas_casos[[#This Row],[Corregimiento]],Hoja3!$A$2:$D$676,4,0)</f>
        <v>130107</v>
      </c>
      <c r="E4616" s="54">
        <v>39</v>
      </c>
    </row>
    <row r="4617" spans="1:6" x14ac:dyDescent="0.25">
      <c r="A4617" s="53">
        <v>44175</v>
      </c>
      <c r="B4617" s="54">
        <v>44175</v>
      </c>
      <c r="C4617" s="54" t="s">
        <v>808</v>
      </c>
      <c r="D4617" s="55">
        <f>VLOOKUP(Pag_Inicio_Corr_mas_casos[[#This Row],[Corregimiento]],Hoja3!$A$2:$D$676,4,0)</f>
        <v>130708</v>
      </c>
      <c r="E4617" s="54">
        <v>39</v>
      </c>
    </row>
    <row r="4618" spans="1:6" x14ac:dyDescent="0.25">
      <c r="A4618" s="53">
        <v>44175</v>
      </c>
      <c r="B4618" s="54">
        <v>44175</v>
      </c>
      <c r="C4618" s="54" t="s">
        <v>779</v>
      </c>
      <c r="D4618" s="55">
        <f>VLOOKUP(Pag_Inicio_Corr_mas_casos[[#This Row],[Corregimiento]],Hoja3!$A$2:$D$676,4,0)</f>
        <v>81007</v>
      </c>
      <c r="E4618" s="54">
        <v>37</v>
      </c>
    </row>
    <row r="4619" spans="1:6" x14ac:dyDescent="0.25">
      <c r="A4619" s="53">
        <v>44175</v>
      </c>
      <c r="B4619" s="54">
        <v>44175</v>
      </c>
      <c r="C4619" s="54" t="s">
        <v>809</v>
      </c>
      <c r="D4619" s="55">
        <f>VLOOKUP(Pag_Inicio_Corr_mas_casos[[#This Row],[Corregimiento]],Hoja3!$A$2:$D$676,4,0)</f>
        <v>80826</v>
      </c>
      <c r="E4619" s="54">
        <v>37</v>
      </c>
    </row>
    <row r="4620" spans="1:6" x14ac:dyDescent="0.25">
      <c r="A4620" s="53">
        <v>44175</v>
      </c>
      <c r="B4620" s="54">
        <v>44175</v>
      </c>
      <c r="C4620" s="54" t="s">
        <v>784</v>
      </c>
      <c r="D4620" s="55">
        <f>VLOOKUP(Pag_Inicio_Corr_mas_casos[[#This Row],[Corregimiento]],Hoja3!$A$2:$D$676,4,0)</f>
        <v>80823</v>
      </c>
      <c r="E4620" s="54">
        <v>37</v>
      </c>
    </row>
    <row r="4621" spans="1:6" x14ac:dyDescent="0.25">
      <c r="A4621" s="53">
        <v>44175</v>
      </c>
      <c r="B4621" s="54">
        <v>44175</v>
      </c>
      <c r="C4621" s="54" t="s">
        <v>811</v>
      </c>
      <c r="D4621" s="55">
        <f>VLOOKUP(Pag_Inicio_Corr_mas_casos[[#This Row],[Corregimiento]],Hoja3!$A$2:$D$676,4,0)</f>
        <v>80803</v>
      </c>
      <c r="E4621" s="54">
        <v>35</v>
      </c>
    </row>
    <row r="4622" spans="1:6" x14ac:dyDescent="0.25">
      <c r="A4622" s="53">
        <v>44175</v>
      </c>
      <c r="B4622" s="54">
        <v>44175</v>
      </c>
      <c r="C4622" s="54" t="s">
        <v>819</v>
      </c>
      <c r="D4622" s="55">
        <f>VLOOKUP(Pag_Inicio_Corr_mas_casos[[#This Row],[Corregimiento]],Hoja3!$A$2:$D$676,4,0)</f>
        <v>81009</v>
      </c>
      <c r="E4622" s="54">
        <v>33</v>
      </c>
    </row>
    <row r="4623" spans="1:6" x14ac:dyDescent="0.25">
      <c r="A4623" s="53">
        <v>44175</v>
      </c>
      <c r="B4623" s="54">
        <v>44175</v>
      </c>
      <c r="C4623" s="54" t="s">
        <v>791</v>
      </c>
      <c r="D4623" s="55">
        <f>VLOOKUP(Pag_Inicio_Corr_mas_casos[[#This Row],[Corregimiento]],Hoja3!$A$2:$D$676,4,0)</f>
        <v>40601</v>
      </c>
      <c r="E4623" s="54">
        <v>32</v>
      </c>
    </row>
    <row r="4624" spans="1:6" x14ac:dyDescent="0.25">
      <c r="A4624" s="53">
        <v>44175</v>
      </c>
      <c r="B4624" s="54">
        <v>44175</v>
      </c>
      <c r="C4624" s="54" t="s">
        <v>806</v>
      </c>
      <c r="D4624" s="55">
        <f>VLOOKUP(Pag_Inicio_Corr_mas_casos[[#This Row],[Corregimiento]],Hoja3!$A$2:$D$676,4,0)</f>
        <v>80811</v>
      </c>
      <c r="E4624" s="54">
        <v>31</v>
      </c>
    </row>
    <row r="4625" spans="1:5" x14ac:dyDescent="0.25">
      <c r="A4625" s="53">
        <v>44175</v>
      </c>
      <c r="B4625" s="54">
        <v>44175</v>
      </c>
      <c r="C4625" s="54" t="s">
        <v>821</v>
      </c>
      <c r="D4625" s="55">
        <f>VLOOKUP(Pag_Inicio_Corr_mas_casos[[#This Row],[Corregimiento]],Hoja3!$A$2:$D$676,4,0)</f>
        <v>130701</v>
      </c>
      <c r="E4625" s="54">
        <v>29</v>
      </c>
    </row>
    <row r="4626" spans="1:5" x14ac:dyDescent="0.25">
      <c r="A4626" s="53">
        <v>44175</v>
      </c>
      <c r="B4626" s="54">
        <v>44175</v>
      </c>
      <c r="C4626" s="54" t="s">
        <v>801</v>
      </c>
      <c r="D4626" s="55">
        <f>VLOOKUP(Pag_Inicio_Corr_mas_casos[[#This Row],[Corregimiento]],Hoja3!$A$2:$D$676,4,0)</f>
        <v>80501</v>
      </c>
      <c r="E4626" s="54">
        <v>27</v>
      </c>
    </row>
    <row r="4627" spans="1:5" x14ac:dyDescent="0.25">
      <c r="A4627" s="53">
        <v>44175</v>
      </c>
      <c r="B4627" s="54">
        <v>44175</v>
      </c>
      <c r="C4627" s="54" t="s">
        <v>788</v>
      </c>
      <c r="D4627" s="55">
        <f>VLOOKUP(Pag_Inicio_Corr_mas_casos[[#This Row],[Corregimiento]],Hoja3!$A$2:$D$676,4,0)</f>
        <v>81006</v>
      </c>
      <c r="E4627" s="54">
        <v>26</v>
      </c>
    </row>
    <row r="4628" spans="1:5" x14ac:dyDescent="0.25">
      <c r="A4628" s="53">
        <v>44175</v>
      </c>
      <c r="B4628" s="54">
        <v>44175</v>
      </c>
      <c r="C4628" s="54" t="s">
        <v>793</v>
      </c>
      <c r="D4628" s="55">
        <f>VLOOKUP(Pag_Inicio_Corr_mas_casos[[#This Row],[Corregimiento]],Hoja3!$A$2:$D$676,4,0)</f>
        <v>130108</v>
      </c>
      <c r="E4628" s="54">
        <v>25</v>
      </c>
    </row>
    <row r="4629" spans="1:5" x14ac:dyDescent="0.25">
      <c r="A4629" s="53">
        <v>44175</v>
      </c>
      <c r="B4629" s="54">
        <v>44175</v>
      </c>
      <c r="C4629" s="54" t="s">
        <v>780</v>
      </c>
      <c r="D4629" s="55">
        <f>VLOOKUP(Pag_Inicio_Corr_mas_casos[[#This Row],[Corregimiento]],Hoja3!$A$2:$D$676,4,0)</f>
        <v>81008</v>
      </c>
      <c r="E4629" s="54">
        <v>25</v>
      </c>
    </row>
    <row r="4630" spans="1:5" x14ac:dyDescent="0.25">
      <c r="A4630" s="53">
        <v>44175</v>
      </c>
      <c r="B4630" s="54">
        <v>44175</v>
      </c>
      <c r="C4630" s="54" t="s">
        <v>817</v>
      </c>
      <c r="D4630" s="55">
        <f>VLOOKUP(Pag_Inicio_Corr_mas_casos[[#This Row],[Corregimiento]],Hoja3!$A$2:$D$676,4,0)</f>
        <v>130717</v>
      </c>
      <c r="E4630" s="54">
        <v>24</v>
      </c>
    </row>
    <row r="4631" spans="1:5" x14ac:dyDescent="0.25">
      <c r="A4631" s="53">
        <v>44175</v>
      </c>
      <c r="B4631" s="54">
        <v>44175</v>
      </c>
      <c r="C4631" s="54" t="s">
        <v>812</v>
      </c>
      <c r="D4631" s="55">
        <f>VLOOKUP(Pag_Inicio_Corr_mas_casos[[#This Row],[Corregimiento]],Hoja3!$A$2:$D$676,4,0)</f>
        <v>130105</v>
      </c>
      <c r="E4631" s="54">
        <v>24</v>
      </c>
    </row>
    <row r="4632" spans="1:5" x14ac:dyDescent="0.25">
      <c r="A4632" s="53">
        <v>44175</v>
      </c>
      <c r="B4632" s="54">
        <v>44175</v>
      </c>
      <c r="C4632" s="54" t="s">
        <v>825</v>
      </c>
      <c r="D4632" s="55">
        <f>VLOOKUP(Pag_Inicio_Corr_mas_casos[[#This Row],[Corregimiento]],Hoja3!$A$2:$D$676,4,0)</f>
        <v>80814</v>
      </c>
      <c r="E4632" s="54">
        <v>23</v>
      </c>
    </row>
    <row r="4633" spans="1:5" x14ac:dyDescent="0.25">
      <c r="A4633" s="53">
        <v>44175</v>
      </c>
      <c r="B4633" s="54">
        <v>44175</v>
      </c>
      <c r="C4633" s="54" t="s">
        <v>803</v>
      </c>
      <c r="D4633" s="55">
        <f>VLOOKUP(Pag_Inicio_Corr_mas_casos[[#This Row],[Corregimiento]],Hoja3!$A$2:$D$676,4,0)</f>
        <v>80820</v>
      </c>
      <c r="E4633" s="54">
        <v>23</v>
      </c>
    </row>
    <row r="4634" spans="1:5" x14ac:dyDescent="0.25">
      <c r="A4634" s="53">
        <v>44175</v>
      </c>
      <c r="B4634" s="54">
        <v>44175</v>
      </c>
      <c r="C4634" s="54" t="s">
        <v>829</v>
      </c>
      <c r="D4634" s="55">
        <f>VLOOKUP(Pag_Inicio_Corr_mas_casos[[#This Row],[Corregimiento]],Hoja3!$A$2:$D$676,4,0)</f>
        <v>91001</v>
      </c>
      <c r="E4634" s="54">
        <v>22</v>
      </c>
    </row>
    <row r="4635" spans="1:5" x14ac:dyDescent="0.25">
      <c r="A4635" s="53">
        <v>44175</v>
      </c>
      <c r="B4635" s="54">
        <v>44175</v>
      </c>
      <c r="C4635" s="54" t="s">
        <v>774</v>
      </c>
      <c r="D4635" s="55">
        <f>VLOOKUP(Pag_Inicio_Corr_mas_casos[[#This Row],[Corregimiento]],Hoja3!$A$2:$D$676,4,0)</f>
        <v>81002</v>
      </c>
      <c r="E4635" s="54">
        <v>21</v>
      </c>
    </row>
    <row r="4636" spans="1:5" x14ac:dyDescent="0.25">
      <c r="A4636" s="53">
        <v>44175</v>
      </c>
      <c r="B4636" s="54">
        <v>44175</v>
      </c>
      <c r="C4636" s="54" t="s">
        <v>802</v>
      </c>
      <c r="D4636" s="55">
        <f>VLOOKUP(Pag_Inicio_Corr_mas_casos[[#This Row],[Corregimiento]],Hoja3!$A$2:$D$676,4,0)</f>
        <v>80808</v>
      </c>
      <c r="E4636" s="54">
        <v>21</v>
      </c>
    </row>
    <row r="4637" spans="1:5" x14ac:dyDescent="0.25">
      <c r="A4637" s="53">
        <v>44175</v>
      </c>
      <c r="B4637" s="54">
        <v>44175</v>
      </c>
      <c r="C4637" s="54" t="s">
        <v>822</v>
      </c>
      <c r="D4637" s="55">
        <f>VLOOKUP(Pag_Inicio_Corr_mas_casos[[#This Row],[Corregimiento]],Hoja3!$A$2:$D$676,4,0)</f>
        <v>80804</v>
      </c>
      <c r="E4637" s="54">
        <v>20</v>
      </c>
    </row>
    <row r="4638" spans="1:5" x14ac:dyDescent="0.25">
      <c r="A4638" s="53">
        <v>44175</v>
      </c>
      <c r="B4638" s="54">
        <v>44175</v>
      </c>
      <c r="C4638" s="54" t="s">
        <v>820</v>
      </c>
      <c r="D4638" s="55">
        <f>VLOOKUP(Pag_Inicio_Corr_mas_casos[[#This Row],[Corregimiento]],Hoja3!$A$2:$D$676,4,0)</f>
        <v>30104</v>
      </c>
      <c r="E4638" s="54">
        <v>20</v>
      </c>
    </row>
    <row r="4639" spans="1:5" x14ac:dyDescent="0.25">
      <c r="A4639" s="53">
        <v>44175</v>
      </c>
      <c r="B4639" s="54">
        <v>44175</v>
      </c>
      <c r="C4639" s="54" t="s">
        <v>765</v>
      </c>
      <c r="D4639" s="55">
        <f>VLOOKUP(Pag_Inicio_Corr_mas_casos[[#This Row],[Corregimiento]],Hoja3!$A$2:$D$676,4,0)</f>
        <v>130709</v>
      </c>
      <c r="E4639" s="54">
        <v>19</v>
      </c>
    </row>
    <row r="4640" spans="1:5" x14ac:dyDescent="0.25">
      <c r="A4640" s="53">
        <v>44175</v>
      </c>
      <c r="B4640" s="54">
        <v>44175</v>
      </c>
      <c r="C4640" s="54" t="s">
        <v>844</v>
      </c>
      <c r="D4640" s="55">
        <f>VLOOKUP(Pag_Inicio_Corr_mas_casos[[#This Row],[Corregimiento]],Hoja3!$A$2:$D$676,4,0)</f>
        <v>20601</v>
      </c>
      <c r="E4640" s="54">
        <v>19</v>
      </c>
    </row>
    <row r="4641" spans="1:5" x14ac:dyDescent="0.25">
      <c r="A4641" s="53">
        <v>44175</v>
      </c>
      <c r="B4641" s="54">
        <v>44175</v>
      </c>
      <c r="C4641" s="54" t="s">
        <v>836</v>
      </c>
      <c r="D4641" s="55">
        <f>VLOOKUP(Pag_Inicio_Corr_mas_casos[[#This Row],[Corregimiento]],Hoja3!$A$2:$D$676,4,0)</f>
        <v>130716</v>
      </c>
      <c r="E4641" s="54">
        <v>19</v>
      </c>
    </row>
    <row r="4642" spans="1:5" x14ac:dyDescent="0.25">
      <c r="A4642" s="53">
        <v>44175</v>
      </c>
      <c r="B4642" s="54">
        <v>44175</v>
      </c>
      <c r="C4642" s="54" t="s">
        <v>776</v>
      </c>
      <c r="D4642" s="55">
        <f>VLOOKUP(Pag_Inicio_Corr_mas_casos[[#This Row],[Corregimiento]],Hoja3!$A$2:$D$676,4,0)</f>
        <v>80802</v>
      </c>
      <c r="E4642" s="54">
        <v>18</v>
      </c>
    </row>
    <row r="4643" spans="1:5" x14ac:dyDescent="0.25">
      <c r="A4643" s="53">
        <v>44175</v>
      </c>
      <c r="B4643" s="54">
        <v>44175</v>
      </c>
      <c r="C4643" s="54" t="s">
        <v>828</v>
      </c>
      <c r="D4643" s="55">
        <f>VLOOKUP(Pag_Inicio_Corr_mas_casos[[#This Row],[Corregimiento]],Hoja3!$A$2:$D$676,4,0)</f>
        <v>130706</v>
      </c>
      <c r="E4643" s="54">
        <v>17</v>
      </c>
    </row>
    <row r="4644" spans="1:5" x14ac:dyDescent="0.25">
      <c r="A4644" s="53">
        <v>44175</v>
      </c>
      <c r="B4644" s="54">
        <v>44175</v>
      </c>
      <c r="C4644" s="54" t="s">
        <v>810</v>
      </c>
      <c r="D4644" s="55">
        <f>VLOOKUP(Pag_Inicio_Corr_mas_casos[[#This Row],[Corregimiento]],Hoja3!$A$2:$D$676,4,0)</f>
        <v>50208</v>
      </c>
      <c r="E4644" s="54">
        <v>17</v>
      </c>
    </row>
    <row r="4645" spans="1:5" x14ac:dyDescent="0.25">
      <c r="A4645" s="53">
        <v>44175</v>
      </c>
      <c r="B4645" s="54">
        <v>44175</v>
      </c>
      <c r="C4645" s="54" t="s">
        <v>795</v>
      </c>
      <c r="D4645" s="55">
        <f>VLOOKUP(Pag_Inicio_Corr_mas_casos[[#This Row],[Corregimiento]],Hoja3!$A$2:$D$676,4,0)</f>
        <v>30107</v>
      </c>
      <c r="E4645" s="54">
        <v>15</v>
      </c>
    </row>
    <row r="4646" spans="1:5" x14ac:dyDescent="0.25">
      <c r="A4646" s="53">
        <v>44175</v>
      </c>
      <c r="B4646" s="54">
        <v>44175</v>
      </c>
      <c r="C4646" s="54" t="s">
        <v>863</v>
      </c>
      <c r="D4646" s="55">
        <f>VLOOKUP(Pag_Inicio_Corr_mas_casos[[#This Row],[Corregimiento]],Hoja3!$A$2:$D$676,4,0)</f>
        <v>30110</v>
      </c>
      <c r="E4646" s="54">
        <v>14</v>
      </c>
    </row>
    <row r="4647" spans="1:5" x14ac:dyDescent="0.25">
      <c r="A4647" s="53">
        <v>44175</v>
      </c>
      <c r="B4647" s="54">
        <v>44175</v>
      </c>
      <c r="C4647" s="54" t="s">
        <v>837</v>
      </c>
      <c r="D4647" s="55">
        <f>VLOOKUP(Pag_Inicio_Corr_mas_casos[[#This Row],[Corregimiento]],Hoja3!$A$2:$D$676,4,0)</f>
        <v>20207</v>
      </c>
      <c r="E4647" s="54">
        <v>12</v>
      </c>
    </row>
    <row r="4648" spans="1:5" x14ac:dyDescent="0.25">
      <c r="A4648" s="53">
        <v>44175</v>
      </c>
      <c r="B4648" s="54">
        <v>44175</v>
      </c>
      <c r="C4648" s="54" t="s">
        <v>823</v>
      </c>
      <c r="D4648" s="55">
        <f>VLOOKUP(Pag_Inicio_Corr_mas_casos[[#This Row],[Corregimiento]],Hoja3!$A$2:$D$676,4,0)</f>
        <v>80508</v>
      </c>
      <c r="E4648" s="54">
        <v>12</v>
      </c>
    </row>
    <row r="4649" spans="1:5" x14ac:dyDescent="0.25">
      <c r="A4649" s="53">
        <v>44175</v>
      </c>
      <c r="B4649" s="54">
        <v>44175</v>
      </c>
      <c r="C4649" s="54" t="s">
        <v>1002</v>
      </c>
      <c r="D4649" s="55">
        <f>VLOOKUP(Pag_Inicio_Corr_mas_casos[[#This Row],[Corregimiento]],Hoja3!$A$2:$D$676,4,0)</f>
        <v>30101</v>
      </c>
      <c r="E4649" s="54">
        <v>11</v>
      </c>
    </row>
    <row r="4650" spans="1:5" x14ac:dyDescent="0.25">
      <c r="A4650" s="53">
        <v>44175</v>
      </c>
      <c r="B4650" s="54">
        <v>44175</v>
      </c>
      <c r="C4650" s="54" t="s">
        <v>838</v>
      </c>
      <c r="D4650" s="55">
        <f>VLOOKUP(Pag_Inicio_Corr_mas_casos[[#This Row],[Corregimiento]],Hoja3!$A$2:$D$676,4,0)</f>
        <v>130301</v>
      </c>
      <c r="E4650" s="54">
        <v>11</v>
      </c>
    </row>
    <row r="4651" spans="1:5" x14ac:dyDescent="0.25">
      <c r="A4651" s="53">
        <v>44175</v>
      </c>
      <c r="B4651" s="54">
        <v>44175</v>
      </c>
      <c r="C4651" s="54" t="s">
        <v>833</v>
      </c>
      <c r="D4651" s="55">
        <f>VLOOKUP(Pag_Inicio_Corr_mas_casos[[#This Row],[Corregimiento]],Hoja3!$A$2:$D$676,4,0)</f>
        <v>100101</v>
      </c>
      <c r="E4651" s="54">
        <v>11</v>
      </c>
    </row>
    <row r="4652" spans="1:5" x14ac:dyDescent="0.25">
      <c r="A4652" s="53">
        <v>44175</v>
      </c>
      <c r="B4652" s="54">
        <v>44175</v>
      </c>
      <c r="C4652" s="54" t="s">
        <v>835</v>
      </c>
      <c r="D4652" s="55">
        <f>VLOOKUP(Pag_Inicio_Corr_mas_casos[[#This Row],[Corregimiento]],Hoja3!$A$2:$D$676,4,0)</f>
        <v>81005</v>
      </c>
      <c r="E4652" s="54">
        <v>11</v>
      </c>
    </row>
    <row r="4653" spans="1:5" x14ac:dyDescent="0.25">
      <c r="A4653" s="83">
        <v>44176</v>
      </c>
      <c r="B4653" s="84">
        <v>44176</v>
      </c>
      <c r="C4653" s="84" t="s">
        <v>786</v>
      </c>
      <c r="D4653" s="85">
        <f>VLOOKUP(Pag_Inicio_Corr_mas_casos[[#This Row],[Corregimiento]],Hoja3!$A$2:$D$676,4,0)</f>
        <v>80819</v>
      </c>
      <c r="E4653" s="84">
        <v>84</v>
      </c>
    </row>
    <row r="4654" spans="1:5" x14ac:dyDescent="0.25">
      <c r="A4654" s="83">
        <v>44176</v>
      </c>
      <c r="B4654" s="84">
        <v>44176</v>
      </c>
      <c r="C4654" s="84" t="s">
        <v>789</v>
      </c>
      <c r="D4654" s="85">
        <f>VLOOKUP(Pag_Inicio_Corr_mas_casos[[#This Row],[Corregimiento]],Hoja3!$A$2:$D$676,4,0)</f>
        <v>80812</v>
      </c>
      <c r="E4654" s="84">
        <v>83</v>
      </c>
    </row>
    <row r="4655" spans="1:5" x14ac:dyDescent="0.25">
      <c r="A4655" s="83">
        <v>44176</v>
      </c>
      <c r="B4655" s="84">
        <v>44176</v>
      </c>
      <c r="C4655" s="84" t="s">
        <v>814</v>
      </c>
      <c r="D4655" s="85">
        <f>VLOOKUP(Pag_Inicio_Corr_mas_casos[[#This Row],[Corregimiento]],Hoja3!$A$2:$D$676,4,0)</f>
        <v>80809</v>
      </c>
      <c r="E4655" s="84">
        <v>65</v>
      </c>
    </row>
    <row r="4656" spans="1:5" x14ac:dyDescent="0.25">
      <c r="A4656" s="83">
        <v>44176</v>
      </c>
      <c r="B4656" s="84">
        <v>44176</v>
      </c>
      <c r="C4656" s="84" t="s">
        <v>794</v>
      </c>
      <c r="D4656" s="85">
        <f>VLOOKUP(Pag_Inicio_Corr_mas_casos[[#This Row],[Corregimiento]],Hoja3!$A$2:$D$676,4,0)</f>
        <v>80810</v>
      </c>
      <c r="E4656" s="84">
        <v>56</v>
      </c>
    </row>
    <row r="4657" spans="1:5" x14ac:dyDescent="0.25">
      <c r="A4657" s="83">
        <v>44176</v>
      </c>
      <c r="B4657" s="84">
        <v>44176</v>
      </c>
      <c r="C4657" s="84" t="s">
        <v>773</v>
      </c>
      <c r="D4657" s="85">
        <f>VLOOKUP(Pag_Inicio_Corr_mas_casos[[#This Row],[Corregimiento]],Hoja3!$A$2:$D$676,4,0)</f>
        <v>130101</v>
      </c>
      <c r="E4657" s="84">
        <v>51</v>
      </c>
    </row>
    <row r="4658" spans="1:5" x14ac:dyDescent="0.25">
      <c r="A4658" s="83">
        <v>44176</v>
      </c>
      <c r="B4658" s="84">
        <v>44176</v>
      </c>
      <c r="C4658" s="84" t="s">
        <v>824</v>
      </c>
      <c r="D4658" s="85">
        <f>VLOOKUP(Pag_Inicio_Corr_mas_casos[[#This Row],[Corregimiento]],Hoja3!$A$2:$D$676,4,0)</f>
        <v>80807</v>
      </c>
      <c r="E4658" s="84">
        <v>51</v>
      </c>
    </row>
    <row r="4659" spans="1:5" x14ac:dyDescent="0.25">
      <c r="A4659" s="83">
        <v>44176</v>
      </c>
      <c r="B4659" s="84">
        <v>44176</v>
      </c>
      <c r="C4659" s="84" t="s">
        <v>792</v>
      </c>
      <c r="D4659" s="85">
        <f>VLOOKUP(Pag_Inicio_Corr_mas_casos[[#This Row],[Corregimiento]],Hoja3!$A$2:$D$676,4,0)</f>
        <v>80806</v>
      </c>
      <c r="E4659" s="84">
        <v>51</v>
      </c>
    </row>
    <row r="4660" spans="1:5" x14ac:dyDescent="0.25">
      <c r="A4660" s="83">
        <v>44176</v>
      </c>
      <c r="B4660" s="84">
        <v>44176</v>
      </c>
      <c r="C4660" s="84" t="s">
        <v>775</v>
      </c>
      <c r="D4660" s="85">
        <f>VLOOKUP(Pag_Inicio_Corr_mas_casos[[#This Row],[Corregimiento]],Hoja3!$A$2:$D$676,4,0)</f>
        <v>130106</v>
      </c>
      <c r="E4660" s="84">
        <v>51</v>
      </c>
    </row>
    <row r="4661" spans="1:5" x14ac:dyDescent="0.25">
      <c r="A4661" s="83">
        <v>44176</v>
      </c>
      <c r="B4661" s="84">
        <v>44176</v>
      </c>
      <c r="C4661" s="84" t="s">
        <v>774</v>
      </c>
      <c r="D4661" s="85">
        <f>VLOOKUP(Pag_Inicio_Corr_mas_casos[[#This Row],[Corregimiento]],Hoja3!$A$2:$D$676,4,0)</f>
        <v>81002</v>
      </c>
      <c r="E4661" s="84">
        <v>50</v>
      </c>
    </row>
    <row r="4662" spans="1:5" x14ac:dyDescent="0.25">
      <c r="A4662" s="83">
        <v>44176</v>
      </c>
      <c r="B4662" s="84">
        <v>44176</v>
      </c>
      <c r="C4662" s="84" t="s">
        <v>809</v>
      </c>
      <c r="D4662" s="85">
        <f>VLOOKUP(Pag_Inicio_Corr_mas_casos[[#This Row],[Corregimiento]],Hoja3!$A$2:$D$676,4,0)</f>
        <v>80826</v>
      </c>
      <c r="E4662" s="84">
        <v>49</v>
      </c>
    </row>
    <row r="4663" spans="1:5" x14ac:dyDescent="0.25">
      <c r="A4663" s="83">
        <v>44176</v>
      </c>
      <c r="B4663" s="84">
        <v>44176</v>
      </c>
      <c r="C4663" s="84" t="s">
        <v>804</v>
      </c>
      <c r="D4663" s="85">
        <f>VLOOKUP(Pag_Inicio_Corr_mas_casos[[#This Row],[Corregimiento]],Hoja3!$A$2:$D$676,4,0)</f>
        <v>80815</v>
      </c>
      <c r="E4663" s="84">
        <v>6</v>
      </c>
    </row>
    <row r="4664" spans="1:5" x14ac:dyDescent="0.25">
      <c r="A4664" s="83">
        <v>44176</v>
      </c>
      <c r="B4664" s="84">
        <v>44176</v>
      </c>
      <c r="C4664" s="84" t="s">
        <v>778</v>
      </c>
      <c r="D4664" s="85">
        <f>VLOOKUP(Pag_Inicio_Corr_mas_casos[[#This Row],[Corregimiento]],Hoja3!$A$2:$D$676,4,0)</f>
        <v>80821</v>
      </c>
      <c r="E4664" s="84">
        <v>65</v>
      </c>
    </row>
    <row r="4665" spans="1:5" x14ac:dyDescent="0.25">
      <c r="A4665" s="83">
        <v>44176</v>
      </c>
      <c r="B4665" s="84">
        <v>44176</v>
      </c>
      <c r="C4665" s="84" t="s">
        <v>819</v>
      </c>
      <c r="D4665" s="85">
        <f>VLOOKUP(Pag_Inicio_Corr_mas_casos[[#This Row],[Corregimiento]],Hoja3!$A$2:$D$676,4,0)</f>
        <v>81009</v>
      </c>
      <c r="E4665" s="84">
        <v>47</v>
      </c>
    </row>
    <row r="4666" spans="1:5" x14ac:dyDescent="0.25">
      <c r="A4666" s="83">
        <v>44176</v>
      </c>
      <c r="B4666" s="84">
        <v>44176</v>
      </c>
      <c r="C4666" s="84" t="s">
        <v>784</v>
      </c>
      <c r="D4666" s="85">
        <f>VLOOKUP(Pag_Inicio_Corr_mas_casos[[#This Row],[Corregimiento]],Hoja3!$A$2:$D$676,4,0)</f>
        <v>80823</v>
      </c>
      <c r="E4666" s="84">
        <v>46</v>
      </c>
    </row>
    <row r="4667" spans="1:5" x14ac:dyDescent="0.25">
      <c r="A4667" s="83">
        <v>44176</v>
      </c>
      <c r="B4667" s="84">
        <v>44176</v>
      </c>
      <c r="C4667" s="84" t="s">
        <v>790</v>
      </c>
      <c r="D4667" s="85">
        <f>VLOOKUP(Pag_Inicio_Corr_mas_casos[[#This Row],[Corregimiento]],Hoja3!$A$2:$D$676,4,0)</f>
        <v>130702</v>
      </c>
      <c r="E4667" s="84">
        <v>45</v>
      </c>
    </row>
    <row r="4668" spans="1:5" x14ac:dyDescent="0.25">
      <c r="A4668" s="83">
        <v>44176</v>
      </c>
      <c r="B4668" s="84">
        <v>44176</v>
      </c>
      <c r="C4668" s="84" t="s">
        <v>779</v>
      </c>
      <c r="D4668" s="85">
        <f>VLOOKUP(Pag_Inicio_Corr_mas_casos[[#This Row],[Corregimiento]],Hoja3!$A$2:$D$676,4,0)</f>
        <v>81007</v>
      </c>
      <c r="E4668" s="84">
        <v>45</v>
      </c>
    </row>
    <row r="4669" spans="1:5" x14ac:dyDescent="0.25">
      <c r="A4669" s="83">
        <v>44176</v>
      </c>
      <c r="B4669" s="84">
        <v>44176</v>
      </c>
      <c r="C4669" s="84" t="s">
        <v>818</v>
      </c>
      <c r="D4669" s="85">
        <f>VLOOKUP(Pag_Inicio_Corr_mas_casos[[#This Row],[Corregimiento]],Hoja3!$A$2:$D$676,4,0)</f>
        <v>81003</v>
      </c>
      <c r="E4669" s="84">
        <v>45</v>
      </c>
    </row>
    <row r="4670" spans="1:5" x14ac:dyDescent="0.25">
      <c r="A4670" s="83">
        <v>44176</v>
      </c>
      <c r="B4670" s="84">
        <v>44176</v>
      </c>
      <c r="C4670" s="84" t="s">
        <v>785</v>
      </c>
      <c r="D4670" s="85">
        <f>VLOOKUP(Pag_Inicio_Corr_mas_casos[[#This Row],[Corregimiento]],Hoja3!$A$2:$D$676,4,0)</f>
        <v>81001</v>
      </c>
      <c r="E4670" s="84">
        <v>44</v>
      </c>
    </row>
    <row r="4671" spans="1:5" x14ac:dyDescent="0.25">
      <c r="A4671" s="83">
        <v>44176</v>
      </c>
      <c r="B4671" s="84">
        <v>44176</v>
      </c>
      <c r="C4671" s="84" t="s">
        <v>777</v>
      </c>
      <c r="D4671" s="85">
        <f>VLOOKUP(Pag_Inicio_Corr_mas_casos[[#This Row],[Corregimiento]],Hoja3!$A$2:$D$676,4,0)</f>
        <v>130102</v>
      </c>
      <c r="E4671" s="84">
        <v>42</v>
      </c>
    </row>
    <row r="4672" spans="1:5" x14ac:dyDescent="0.25">
      <c r="A4672" s="83">
        <v>44176</v>
      </c>
      <c r="B4672" s="84">
        <v>44176</v>
      </c>
      <c r="C4672" s="84" t="s">
        <v>781</v>
      </c>
      <c r="D4672" s="85">
        <f>VLOOKUP(Pag_Inicio_Corr_mas_casos[[#This Row],[Corregimiento]],Hoja3!$A$2:$D$676,4,0)</f>
        <v>80816</v>
      </c>
      <c r="E4672" s="84">
        <v>42</v>
      </c>
    </row>
    <row r="4673" spans="1:5" x14ac:dyDescent="0.25">
      <c r="A4673" s="83">
        <v>44176</v>
      </c>
      <c r="B4673" s="84">
        <v>44176</v>
      </c>
      <c r="C4673" s="84" t="s">
        <v>782</v>
      </c>
      <c r="D4673" s="85">
        <f>VLOOKUP(Pag_Inicio_Corr_mas_casos[[#This Row],[Corregimiento]],Hoja3!$A$2:$D$676,4,0)</f>
        <v>80817</v>
      </c>
      <c r="E4673" s="84">
        <v>41</v>
      </c>
    </row>
    <row r="4674" spans="1:5" x14ac:dyDescent="0.25">
      <c r="A4674" s="83">
        <v>44176</v>
      </c>
      <c r="B4674" s="84">
        <v>44176</v>
      </c>
      <c r="C4674" s="84" t="s">
        <v>825</v>
      </c>
      <c r="D4674" s="85">
        <f>VLOOKUP(Pag_Inicio_Corr_mas_casos[[#This Row],[Corregimiento]],Hoja3!$A$2:$D$676,4,0)</f>
        <v>80814</v>
      </c>
      <c r="E4674" s="84">
        <v>40</v>
      </c>
    </row>
    <row r="4675" spans="1:5" x14ac:dyDescent="0.25">
      <c r="A4675" s="83">
        <v>44176</v>
      </c>
      <c r="B4675" s="84">
        <v>44176</v>
      </c>
      <c r="C4675" s="84" t="s">
        <v>799</v>
      </c>
      <c r="D4675" s="85">
        <f>VLOOKUP(Pag_Inicio_Corr_mas_casos[[#This Row],[Corregimiento]],Hoja3!$A$2:$D$676,4,0)</f>
        <v>80813</v>
      </c>
      <c r="E4675" s="84">
        <v>37</v>
      </c>
    </row>
    <row r="4676" spans="1:5" x14ac:dyDescent="0.25">
      <c r="A4676" s="83">
        <v>44176</v>
      </c>
      <c r="B4676" s="84">
        <v>44176</v>
      </c>
      <c r="C4676" s="84" t="s">
        <v>803</v>
      </c>
      <c r="D4676" s="85">
        <f>VLOOKUP(Pag_Inicio_Corr_mas_casos[[#This Row],[Corregimiento]],Hoja3!$A$2:$D$676,4,0)</f>
        <v>80820</v>
      </c>
      <c r="E4676" s="84">
        <v>36</v>
      </c>
    </row>
    <row r="4677" spans="1:5" x14ac:dyDescent="0.25">
      <c r="A4677" s="83">
        <v>44176</v>
      </c>
      <c r="B4677" s="84">
        <v>44176</v>
      </c>
      <c r="C4677" s="84" t="s">
        <v>783</v>
      </c>
      <c r="D4677" s="85">
        <f>VLOOKUP(Pag_Inicio_Corr_mas_casos[[#This Row],[Corregimiento]],Hoja3!$A$2:$D$676,4,0)</f>
        <v>80822</v>
      </c>
      <c r="E4677" s="84">
        <v>34</v>
      </c>
    </row>
    <row r="4678" spans="1:5" x14ac:dyDescent="0.25">
      <c r="A4678" s="83">
        <v>44176</v>
      </c>
      <c r="B4678" s="84">
        <v>44176</v>
      </c>
      <c r="C4678" s="84" t="s">
        <v>1003</v>
      </c>
      <c r="D4678" s="85">
        <f>VLOOKUP(Pag_Inicio_Corr_mas_casos[[#This Row],[Corregimiento]],Hoja3!$A$2:$D$676,4,0)</f>
        <v>90304</v>
      </c>
      <c r="E4678" s="84">
        <v>32</v>
      </c>
    </row>
    <row r="4679" spans="1:5" x14ac:dyDescent="0.25">
      <c r="A4679" s="83">
        <v>44176</v>
      </c>
      <c r="B4679" s="84">
        <v>44176</v>
      </c>
      <c r="C4679" s="84" t="s">
        <v>836</v>
      </c>
      <c r="D4679" s="85">
        <f>VLOOKUP(Pag_Inicio_Corr_mas_casos[[#This Row],[Corregimiento]],Hoja3!$A$2:$D$676,4,0)</f>
        <v>130716</v>
      </c>
      <c r="E4679" s="84">
        <v>32</v>
      </c>
    </row>
    <row r="4680" spans="1:5" x14ac:dyDescent="0.25">
      <c r="A4680" s="83">
        <v>44176</v>
      </c>
      <c r="B4680" s="84">
        <v>44176</v>
      </c>
      <c r="C4680" s="84" t="s">
        <v>806</v>
      </c>
      <c r="D4680" s="85">
        <f>VLOOKUP(Pag_Inicio_Corr_mas_casos[[#This Row],[Corregimiento]],Hoja3!$A$2:$D$676,4,0)</f>
        <v>80811</v>
      </c>
      <c r="E4680" s="84">
        <v>30</v>
      </c>
    </row>
    <row r="4681" spans="1:5" x14ac:dyDescent="0.25">
      <c r="A4681" s="83">
        <v>44176</v>
      </c>
      <c r="B4681" s="84">
        <v>44176</v>
      </c>
      <c r="C4681" s="84" t="s">
        <v>993</v>
      </c>
      <c r="D4681" s="85">
        <f>VLOOKUP(Pag_Inicio_Corr_mas_casos[[#This Row],[Corregimiento]],Hoja3!$A$2:$D$676,4,0)</f>
        <v>20105</v>
      </c>
      <c r="E4681" s="84">
        <v>29</v>
      </c>
    </row>
    <row r="4682" spans="1:5" x14ac:dyDescent="0.25">
      <c r="A4682" s="83">
        <v>44176</v>
      </c>
      <c r="B4682" s="84">
        <v>44176</v>
      </c>
      <c r="C4682" s="84" t="s">
        <v>812</v>
      </c>
      <c r="D4682" s="85">
        <f>VLOOKUP(Pag_Inicio_Corr_mas_casos[[#This Row],[Corregimiento]],Hoja3!$A$2:$D$676,4,0)</f>
        <v>130105</v>
      </c>
      <c r="E4682" s="84">
        <v>29</v>
      </c>
    </row>
    <row r="4683" spans="1:5" x14ac:dyDescent="0.25">
      <c r="A4683" s="83">
        <v>44176</v>
      </c>
      <c r="B4683" s="84">
        <v>44176</v>
      </c>
      <c r="C4683" s="84" t="s">
        <v>810</v>
      </c>
      <c r="D4683" s="85">
        <f>VLOOKUP(Pag_Inicio_Corr_mas_casos[[#This Row],[Corregimiento]],Hoja3!$A$2:$D$676,4,0)</f>
        <v>50208</v>
      </c>
      <c r="E4683" s="84">
        <v>28</v>
      </c>
    </row>
    <row r="4684" spans="1:5" x14ac:dyDescent="0.25">
      <c r="A4684" s="83">
        <v>44176</v>
      </c>
      <c r="B4684" s="84">
        <v>44176</v>
      </c>
      <c r="C4684" s="84" t="s">
        <v>776</v>
      </c>
      <c r="D4684" s="85">
        <f>VLOOKUP(Pag_Inicio_Corr_mas_casos[[#This Row],[Corregimiento]],Hoja3!$A$2:$D$676,4,0)</f>
        <v>80802</v>
      </c>
      <c r="E4684" s="84">
        <v>27</v>
      </c>
    </row>
    <row r="4685" spans="1:5" x14ac:dyDescent="0.25">
      <c r="A4685" s="83">
        <v>44176</v>
      </c>
      <c r="B4685" s="84">
        <v>44176</v>
      </c>
      <c r="C4685" s="84" t="s">
        <v>817</v>
      </c>
      <c r="D4685" s="85">
        <f>VLOOKUP(Pag_Inicio_Corr_mas_casos[[#This Row],[Corregimiento]],Hoja3!$A$2:$D$676,4,0)</f>
        <v>130717</v>
      </c>
      <c r="E4685" s="84">
        <v>27</v>
      </c>
    </row>
    <row r="4686" spans="1:5" x14ac:dyDescent="0.25">
      <c r="A4686" s="83">
        <v>44176</v>
      </c>
      <c r="B4686" s="84">
        <v>44176</v>
      </c>
      <c r="C4686" s="84" t="s">
        <v>802</v>
      </c>
      <c r="D4686" s="85">
        <f>VLOOKUP(Pag_Inicio_Corr_mas_casos[[#This Row],[Corregimiento]],Hoja3!$A$2:$D$676,4,0)</f>
        <v>80808</v>
      </c>
      <c r="E4686" s="84">
        <v>26</v>
      </c>
    </row>
    <row r="4687" spans="1:5" x14ac:dyDescent="0.25">
      <c r="A4687" s="83">
        <v>44176</v>
      </c>
      <c r="B4687" s="84">
        <v>44176</v>
      </c>
      <c r="C4687" s="84" t="s">
        <v>780</v>
      </c>
      <c r="D4687" s="85">
        <f>VLOOKUP(Pag_Inicio_Corr_mas_casos[[#This Row],[Corregimiento]],Hoja3!$A$2:$D$676,4,0)</f>
        <v>81008</v>
      </c>
      <c r="E4687" s="84">
        <v>25</v>
      </c>
    </row>
    <row r="4688" spans="1:5" x14ac:dyDescent="0.25">
      <c r="A4688" s="83">
        <v>44176</v>
      </c>
      <c r="B4688" s="84">
        <v>44176</v>
      </c>
      <c r="C4688" s="84" t="s">
        <v>787</v>
      </c>
      <c r="D4688" s="85">
        <f>VLOOKUP(Pag_Inicio_Corr_mas_casos[[#This Row],[Corregimiento]],Hoja3!$A$2:$D$676,4,0)</f>
        <v>130107</v>
      </c>
      <c r="E4688" s="84">
        <v>24</v>
      </c>
    </row>
    <row r="4689" spans="1:5" x14ac:dyDescent="0.25">
      <c r="A4689" s="83">
        <v>44176</v>
      </c>
      <c r="B4689" s="84">
        <v>44176</v>
      </c>
      <c r="C4689" s="84" t="s">
        <v>835</v>
      </c>
      <c r="D4689" s="85">
        <f>VLOOKUP(Pag_Inicio_Corr_mas_casos[[#This Row],[Corregimiento]],Hoja3!$A$2:$D$676,4,0)</f>
        <v>81005</v>
      </c>
      <c r="E4689" s="84">
        <v>24</v>
      </c>
    </row>
    <row r="4690" spans="1:5" x14ac:dyDescent="0.25">
      <c r="A4690" s="83">
        <v>44176</v>
      </c>
      <c r="B4690" s="84">
        <v>44176</v>
      </c>
      <c r="C4690" s="84" t="s">
        <v>811</v>
      </c>
      <c r="D4690" s="85">
        <f>VLOOKUP(Pag_Inicio_Corr_mas_casos[[#This Row],[Corregimiento]],Hoja3!$A$2:$D$676,4,0)</f>
        <v>80803</v>
      </c>
      <c r="E4690" s="84">
        <v>22</v>
      </c>
    </row>
    <row r="4691" spans="1:5" x14ac:dyDescent="0.25">
      <c r="A4691" s="83">
        <v>44176</v>
      </c>
      <c r="B4691" s="84">
        <v>44176</v>
      </c>
      <c r="C4691" s="84" t="s">
        <v>821</v>
      </c>
      <c r="D4691" s="85">
        <f>VLOOKUP(Pag_Inicio_Corr_mas_casos[[#This Row],[Corregimiento]],Hoja3!$A$2:$D$676,4,0)</f>
        <v>130701</v>
      </c>
      <c r="E4691" s="84">
        <v>21</v>
      </c>
    </row>
    <row r="4692" spans="1:5" x14ac:dyDescent="0.25">
      <c r="A4692" s="83">
        <v>44176</v>
      </c>
      <c r="B4692" s="84">
        <v>44176</v>
      </c>
      <c r="C4692" s="84" t="s">
        <v>829</v>
      </c>
      <c r="D4692" s="85">
        <f>VLOOKUP(Pag_Inicio_Corr_mas_casos[[#This Row],[Corregimiento]],Hoja3!$A$2:$D$676,4,0)</f>
        <v>91001</v>
      </c>
      <c r="E4692" s="84">
        <v>21</v>
      </c>
    </row>
    <row r="4693" spans="1:5" x14ac:dyDescent="0.25">
      <c r="A4693" s="83">
        <v>44176</v>
      </c>
      <c r="B4693" s="84">
        <v>44176</v>
      </c>
      <c r="C4693" s="84" t="s">
        <v>791</v>
      </c>
      <c r="D4693" s="85">
        <f>VLOOKUP(Pag_Inicio_Corr_mas_casos[[#This Row],[Corregimiento]],Hoja3!$A$2:$D$676,4,0)</f>
        <v>40601</v>
      </c>
      <c r="E4693" s="84">
        <v>20</v>
      </c>
    </row>
    <row r="4694" spans="1:5" x14ac:dyDescent="0.25">
      <c r="A4694" s="83">
        <v>44176</v>
      </c>
      <c r="B4694" s="84">
        <v>44176</v>
      </c>
      <c r="C4694" s="84" t="s">
        <v>848</v>
      </c>
      <c r="D4694" s="85">
        <f>VLOOKUP(Pag_Inicio_Corr_mas_casos[[#This Row],[Corregimiento]],Hoja3!$A$2:$D$676,4,0)</f>
        <v>81004</v>
      </c>
      <c r="E4694" s="84">
        <v>20</v>
      </c>
    </row>
    <row r="4695" spans="1:5" x14ac:dyDescent="0.25">
      <c r="A4695" s="83">
        <v>44176</v>
      </c>
      <c r="B4695" s="84">
        <v>44176</v>
      </c>
      <c r="C4695" s="84" t="s">
        <v>844</v>
      </c>
      <c r="D4695" s="85">
        <f>VLOOKUP(Pag_Inicio_Corr_mas_casos[[#This Row],[Corregimiento]],Hoja3!$A$2:$D$676,4,0)</f>
        <v>20601</v>
      </c>
      <c r="E4695" s="84">
        <v>20</v>
      </c>
    </row>
    <row r="4696" spans="1:5" x14ac:dyDescent="0.25">
      <c r="A4696" s="83">
        <v>44176</v>
      </c>
      <c r="B4696" s="84">
        <v>44176</v>
      </c>
      <c r="C4696" s="84" t="s">
        <v>808</v>
      </c>
      <c r="D4696" s="85">
        <f>VLOOKUP(Pag_Inicio_Corr_mas_casos[[#This Row],[Corregimiento]],Hoja3!$A$2:$D$676,4,0)</f>
        <v>130708</v>
      </c>
      <c r="E4696" s="84">
        <v>18</v>
      </c>
    </row>
    <row r="4697" spans="1:5" x14ac:dyDescent="0.25">
      <c r="A4697" s="83">
        <v>44176</v>
      </c>
      <c r="B4697" s="84">
        <v>44176</v>
      </c>
      <c r="C4697" s="84" t="s">
        <v>822</v>
      </c>
      <c r="D4697" s="85">
        <f>VLOOKUP(Pag_Inicio_Corr_mas_casos[[#This Row],[Corregimiento]],Hoja3!$A$2:$D$676,4,0)</f>
        <v>80804</v>
      </c>
      <c r="E4697" s="84">
        <v>17</v>
      </c>
    </row>
    <row r="4698" spans="1:5" x14ac:dyDescent="0.25">
      <c r="A4698" s="83">
        <v>44176</v>
      </c>
      <c r="B4698" s="84">
        <v>44176</v>
      </c>
      <c r="C4698" s="84" t="s">
        <v>788</v>
      </c>
      <c r="D4698" s="85">
        <f>VLOOKUP(Pag_Inicio_Corr_mas_casos[[#This Row],[Corregimiento]],Hoja3!$A$2:$D$676,4,0)</f>
        <v>81006</v>
      </c>
      <c r="E4698" s="84">
        <v>16</v>
      </c>
    </row>
    <row r="4699" spans="1:5" x14ac:dyDescent="0.25">
      <c r="A4699" s="83">
        <v>44176</v>
      </c>
      <c r="B4699" s="84">
        <v>44176</v>
      </c>
      <c r="C4699" s="84" t="s">
        <v>793</v>
      </c>
      <c r="D4699" s="85">
        <f>VLOOKUP(Pag_Inicio_Corr_mas_casos[[#This Row],[Corregimiento]],Hoja3!$A$2:$D$676,4,0)</f>
        <v>130108</v>
      </c>
      <c r="E4699" s="84">
        <v>16</v>
      </c>
    </row>
    <row r="4700" spans="1:5" x14ac:dyDescent="0.25">
      <c r="A4700" s="83">
        <v>44176</v>
      </c>
      <c r="B4700" s="84">
        <v>44176</v>
      </c>
      <c r="C4700" s="84" t="s">
        <v>765</v>
      </c>
      <c r="D4700" s="85">
        <f>VLOOKUP(Pag_Inicio_Corr_mas_casos[[#This Row],[Corregimiento]],Hoja3!$A$2:$D$676,4,0)</f>
        <v>130709</v>
      </c>
      <c r="E4700" s="84">
        <v>15</v>
      </c>
    </row>
    <row r="4701" spans="1:5" x14ac:dyDescent="0.25">
      <c r="A4701" s="83">
        <v>44176</v>
      </c>
      <c r="B4701" s="84">
        <v>44176</v>
      </c>
      <c r="C4701" s="84" t="s">
        <v>943</v>
      </c>
      <c r="D4701" s="85">
        <f>VLOOKUP(Pag_Inicio_Corr_mas_casos[[#This Row],[Corregimiento]],Hoja3!$A$2:$D$676,4,0)</f>
        <v>20401</v>
      </c>
      <c r="E4701" s="84">
        <v>15</v>
      </c>
    </row>
    <row r="4702" spans="1:5" x14ac:dyDescent="0.25">
      <c r="A4702" s="83">
        <v>44176</v>
      </c>
      <c r="B4702" s="84">
        <v>44176</v>
      </c>
      <c r="C4702" s="84" t="s">
        <v>816</v>
      </c>
      <c r="D4702" s="85">
        <f>VLOOKUP(Pag_Inicio_Corr_mas_casos[[#This Row],[Corregimiento]],Hoja3!$A$2:$D$676,4,0)</f>
        <v>80805</v>
      </c>
      <c r="E4702" s="84">
        <v>14</v>
      </c>
    </row>
    <row r="4703" spans="1:5" x14ac:dyDescent="0.25">
      <c r="A4703" s="83">
        <v>44176</v>
      </c>
      <c r="B4703" s="84">
        <v>44176</v>
      </c>
      <c r="C4703" s="84" t="s">
        <v>1004</v>
      </c>
      <c r="D4703" s="85">
        <f>VLOOKUP(Pag_Inicio_Corr_mas_casos[[#This Row],[Corregimiento]],Hoja3!$A$2:$D$676,4,0)</f>
        <v>20103</v>
      </c>
      <c r="E4703" s="84">
        <v>14</v>
      </c>
    </row>
    <row r="4704" spans="1:5" x14ac:dyDescent="0.25">
      <c r="A4704" s="83">
        <v>44176</v>
      </c>
      <c r="B4704" s="84">
        <v>44176</v>
      </c>
      <c r="C4704" s="84" t="s">
        <v>849</v>
      </c>
      <c r="D4704" s="85">
        <f>VLOOKUP(Pag_Inicio_Corr_mas_casos[[#This Row],[Corregimiento]],Hoja3!$A$2:$D$676,4,0)</f>
        <v>30115</v>
      </c>
      <c r="E4704" s="84">
        <v>13</v>
      </c>
    </row>
    <row r="4705" spans="1:5" x14ac:dyDescent="0.25">
      <c r="A4705" s="83">
        <v>44176</v>
      </c>
      <c r="B4705" s="84">
        <v>44176</v>
      </c>
      <c r="C4705" s="84" t="s">
        <v>906</v>
      </c>
      <c r="D4705" s="85">
        <f>VLOOKUP(Pag_Inicio_Corr_mas_casos[[#This Row],[Corregimiento]],Hoja3!$A$2:$D$676,4,0)</f>
        <v>91101</v>
      </c>
      <c r="E4705" s="84">
        <v>12</v>
      </c>
    </row>
    <row r="4706" spans="1:5" x14ac:dyDescent="0.25">
      <c r="A4706" s="83">
        <v>44176</v>
      </c>
      <c r="B4706" s="84">
        <v>44176</v>
      </c>
      <c r="C4706" s="84" t="s">
        <v>841</v>
      </c>
      <c r="D4706" s="85">
        <f>VLOOKUP(Pag_Inicio_Corr_mas_casos[[#This Row],[Corregimiento]],Hoja3!$A$2:$D$676,4,0)</f>
        <v>20101</v>
      </c>
      <c r="E4706" s="84">
        <v>11</v>
      </c>
    </row>
    <row r="4707" spans="1:5" x14ac:dyDescent="0.25">
      <c r="A4707" s="83">
        <v>44176</v>
      </c>
      <c r="B4707" s="84">
        <v>44176</v>
      </c>
      <c r="C4707" s="84" t="s">
        <v>1005</v>
      </c>
      <c r="D4707" s="85">
        <f>VLOOKUP(Pag_Inicio_Corr_mas_casos[[#This Row],[Corregimiento]],Hoja3!$A$2:$D$676,4,0)</f>
        <v>90705</v>
      </c>
      <c r="E4707" s="84">
        <v>11</v>
      </c>
    </row>
    <row r="4708" spans="1:5" x14ac:dyDescent="0.25">
      <c r="A4708" s="77">
        <v>44177</v>
      </c>
      <c r="B4708" s="78">
        <v>44177</v>
      </c>
      <c r="C4708" s="78" t="s">
        <v>778</v>
      </c>
      <c r="D4708" s="79">
        <f>VLOOKUP(Pag_Inicio_Corr_mas_casos[[#This Row],[Corregimiento]],Hoja3!$A$2:$D$676,4,0)</f>
        <v>80821</v>
      </c>
      <c r="E4708" s="78">
        <v>107</v>
      </c>
    </row>
    <row r="4709" spans="1:5" x14ac:dyDescent="0.25">
      <c r="A4709" s="77">
        <v>44177</v>
      </c>
      <c r="B4709" s="78">
        <v>44177</v>
      </c>
      <c r="C4709" s="78" t="s">
        <v>814</v>
      </c>
      <c r="D4709" s="79">
        <f>VLOOKUP(Pag_Inicio_Corr_mas_casos[[#This Row],[Corregimiento]],Hoja3!$A$2:$D$676,4,0)</f>
        <v>80809</v>
      </c>
      <c r="E4709" s="78">
        <v>106</v>
      </c>
    </row>
    <row r="4710" spans="1:5" x14ac:dyDescent="0.25">
      <c r="A4710" s="77">
        <v>44177</v>
      </c>
      <c r="B4710" s="78">
        <v>44177</v>
      </c>
      <c r="C4710" s="78" t="s">
        <v>775</v>
      </c>
      <c r="D4710" s="79">
        <f>VLOOKUP(Pag_Inicio_Corr_mas_casos[[#This Row],[Corregimiento]],Hoja3!$A$2:$D$676,4,0)</f>
        <v>130106</v>
      </c>
      <c r="E4710" s="78">
        <v>106</v>
      </c>
    </row>
    <row r="4711" spans="1:5" x14ac:dyDescent="0.25">
      <c r="A4711" s="77">
        <v>44177</v>
      </c>
      <c r="B4711" s="78">
        <v>44177</v>
      </c>
      <c r="C4711" s="78" t="s">
        <v>773</v>
      </c>
      <c r="D4711" s="79">
        <f>VLOOKUP(Pag_Inicio_Corr_mas_casos[[#This Row],[Corregimiento]],Hoja3!$A$2:$D$676,4,0)</f>
        <v>130101</v>
      </c>
      <c r="E4711" s="78">
        <v>100</v>
      </c>
    </row>
    <row r="4712" spans="1:5" x14ac:dyDescent="0.25">
      <c r="A4712" s="77">
        <v>44177</v>
      </c>
      <c r="B4712" s="78">
        <v>44177</v>
      </c>
      <c r="C4712" s="78" t="s">
        <v>789</v>
      </c>
      <c r="D4712" s="79">
        <f>VLOOKUP(Pag_Inicio_Corr_mas_casos[[#This Row],[Corregimiento]],Hoja3!$A$2:$D$676,4,0)</f>
        <v>80812</v>
      </c>
      <c r="E4712" s="78">
        <v>81</v>
      </c>
    </row>
    <row r="4713" spans="1:5" x14ac:dyDescent="0.25">
      <c r="A4713" s="77">
        <v>44177</v>
      </c>
      <c r="B4713" s="78">
        <v>44177</v>
      </c>
      <c r="C4713" s="78" t="s">
        <v>777</v>
      </c>
      <c r="D4713" s="79">
        <f>VLOOKUP(Pag_Inicio_Corr_mas_casos[[#This Row],[Corregimiento]],Hoja3!$A$2:$D$676,4,0)</f>
        <v>130102</v>
      </c>
      <c r="E4713" s="78">
        <v>78</v>
      </c>
    </row>
    <row r="4714" spans="1:5" x14ac:dyDescent="0.25">
      <c r="A4714" s="77">
        <v>44177</v>
      </c>
      <c r="B4714" s="78">
        <v>44177</v>
      </c>
      <c r="C4714" s="78" t="s">
        <v>782</v>
      </c>
      <c r="D4714" s="79">
        <f>VLOOKUP(Pag_Inicio_Corr_mas_casos[[#This Row],[Corregimiento]],Hoja3!$A$2:$D$676,4,0)</f>
        <v>80817</v>
      </c>
      <c r="E4714" s="78">
        <v>77</v>
      </c>
    </row>
    <row r="4715" spans="1:5" x14ac:dyDescent="0.25">
      <c r="A4715" s="77">
        <v>44177</v>
      </c>
      <c r="B4715" s="78">
        <v>44177</v>
      </c>
      <c r="C4715" s="78" t="s">
        <v>786</v>
      </c>
      <c r="D4715" s="79">
        <f>VLOOKUP(Pag_Inicio_Corr_mas_casos[[#This Row],[Corregimiento]],Hoja3!$A$2:$D$676,4,0)</f>
        <v>80819</v>
      </c>
      <c r="E4715" s="78">
        <v>74</v>
      </c>
    </row>
    <row r="4716" spans="1:5" x14ac:dyDescent="0.25">
      <c r="A4716" s="77">
        <v>44177</v>
      </c>
      <c r="B4716" s="78">
        <v>44177</v>
      </c>
      <c r="C4716" s="78" t="s">
        <v>787</v>
      </c>
      <c r="D4716" s="79">
        <f>VLOOKUP(Pag_Inicio_Corr_mas_casos[[#This Row],[Corregimiento]],Hoja3!$A$2:$D$676,4,0)</f>
        <v>130107</v>
      </c>
      <c r="E4716" s="78">
        <v>70</v>
      </c>
    </row>
    <row r="4717" spans="1:5" x14ac:dyDescent="0.25">
      <c r="A4717" s="77">
        <v>44177</v>
      </c>
      <c r="B4717" s="78">
        <v>44177</v>
      </c>
      <c r="C4717" s="78" t="s">
        <v>817</v>
      </c>
      <c r="D4717" s="79">
        <f>VLOOKUP(Pag_Inicio_Corr_mas_casos[[#This Row],[Corregimiento]],Hoja3!$A$2:$D$676,4,0)</f>
        <v>130717</v>
      </c>
      <c r="E4717" s="78">
        <v>70</v>
      </c>
    </row>
    <row r="4718" spans="1:5" x14ac:dyDescent="0.25">
      <c r="A4718" s="77">
        <v>44177</v>
      </c>
      <c r="B4718" s="78">
        <v>44177</v>
      </c>
      <c r="C4718" s="78" t="s">
        <v>784</v>
      </c>
      <c r="D4718" s="79">
        <f>VLOOKUP(Pag_Inicio_Corr_mas_casos[[#This Row],[Corregimiento]],Hoja3!$A$2:$D$676,4,0)</f>
        <v>80823</v>
      </c>
      <c r="E4718" s="78">
        <v>60</v>
      </c>
    </row>
    <row r="4719" spans="1:5" x14ac:dyDescent="0.25">
      <c r="A4719" s="77">
        <v>44177</v>
      </c>
      <c r="B4719" s="78">
        <v>44177</v>
      </c>
      <c r="C4719" s="78" t="s">
        <v>808</v>
      </c>
      <c r="D4719" s="79">
        <f>VLOOKUP(Pag_Inicio_Corr_mas_casos[[#This Row],[Corregimiento]],Hoja3!$A$2:$D$676,4,0)</f>
        <v>130708</v>
      </c>
      <c r="E4719" s="78">
        <v>59</v>
      </c>
    </row>
    <row r="4720" spans="1:5" x14ac:dyDescent="0.25">
      <c r="A4720" s="77">
        <v>44177</v>
      </c>
      <c r="B4720" s="78">
        <v>44177</v>
      </c>
      <c r="C4720" s="78" t="s">
        <v>783</v>
      </c>
      <c r="D4720" s="79">
        <f>VLOOKUP(Pag_Inicio_Corr_mas_casos[[#This Row],[Corregimiento]],Hoja3!$A$2:$D$676,4,0)</f>
        <v>80822</v>
      </c>
      <c r="E4720" s="78">
        <v>57</v>
      </c>
    </row>
    <row r="4721" spans="1:5" x14ac:dyDescent="0.25">
      <c r="A4721" s="77">
        <v>44177</v>
      </c>
      <c r="B4721" s="78">
        <v>44177</v>
      </c>
      <c r="C4721" s="78" t="s">
        <v>792</v>
      </c>
      <c r="D4721" s="79">
        <f>VLOOKUP(Pag_Inicio_Corr_mas_casos[[#This Row],[Corregimiento]],Hoja3!$A$2:$D$676,4,0)</f>
        <v>80806</v>
      </c>
      <c r="E4721" s="78">
        <v>55</v>
      </c>
    </row>
    <row r="4722" spans="1:5" x14ac:dyDescent="0.25">
      <c r="A4722" s="77">
        <v>44177</v>
      </c>
      <c r="B4722" s="78">
        <v>44177</v>
      </c>
      <c r="C4722" s="78" t="s">
        <v>794</v>
      </c>
      <c r="D4722" s="79">
        <f>VLOOKUP(Pag_Inicio_Corr_mas_casos[[#This Row],[Corregimiento]],Hoja3!$A$2:$D$676,4,0)</f>
        <v>80810</v>
      </c>
      <c r="E4722" s="78">
        <v>53</v>
      </c>
    </row>
    <row r="4723" spans="1:5" x14ac:dyDescent="0.25">
      <c r="A4723" s="77">
        <v>44177</v>
      </c>
      <c r="B4723" s="78">
        <v>44177</v>
      </c>
      <c r="C4723" s="78" t="s">
        <v>790</v>
      </c>
      <c r="D4723" s="79">
        <f>VLOOKUP(Pag_Inicio_Corr_mas_casos[[#This Row],[Corregimiento]],Hoja3!$A$2:$D$676,4,0)</f>
        <v>130702</v>
      </c>
      <c r="E4723" s="78">
        <v>52</v>
      </c>
    </row>
    <row r="4724" spans="1:5" x14ac:dyDescent="0.25">
      <c r="A4724" s="77">
        <v>44177</v>
      </c>
      <c r="B4724" s="78">
        <v>44177</v>
      </c>
      <c r="C4724" s="78" t="s">
        <v>809</v>
      </c>
      <c r="D4724" s="79">
        <f>VLOOKUP(Pag_Inicio_Corr_mas_casos[[#This Row],[Corregimiento]],Hoja3!$A$2:$D$676,4,0)</f>
        <v>80826</v>
      </c>
      <c r="E4724" s="78">
        <v>51</v>
      </c>
    </row>
    <row r="4725" spans="1:5" x14ac:dyDescent="0.25">
      <c r="A4725" s="77">
        <v>44177</v>
      </c>
      <c r="B4725" s="78">
        <v>44177</v>
      </c>
      <c r="C4725" s="78" t="s">
        <v>819</v>
      </c>
      <c r="D4725" s="79">
        <f>VLOOKUP(Pag_Inicio_Corr_mas_casos[[#This Row],[Corregimiento]],Hoja3!$A$2:$D$676,4,0)</f>
        <v>81009</v>
      </c>
      <c r="E4725" s="78">
        <v>49</v>
      </c>
    </row>
    <row r="4726" spans="1:5" x14ac:dyDescent="0.25">
      <c r="A4726" s="77">
        <v>44177</v>
      </c>
      <c r="B4726" s="78">
        <v>44177</v>
      </c>
      <c r="C4726" s="78" t="s">
        <v>803</v>
      </c>
      <c r="D4726" s="79">
        <f>VLOOKUP(Pag_Inicio_Corr_mas_casos[[#This Row],[Corregimiento]],Hoja3!$A$2:$D$676,4,0)</f>
        <v>80820</v>
      </c>
      <c r="E4726" s="78">
        <v>45</v>
      </c>
    </row>
    <row r="4727" spans="1:5" x14ac:dyDescent="0.25">
      <c r="A4727" s="77">
        <v>44177</v>
      </c>
      <c r="B4727" s="78">
        <v>44177</v>
      </c>
      <c r="C4727" s="78" t="s">
        <v>781</v>
      </c>
      <c r="D4727" s="79">
        <f>VLOOKUP(Pag_Inicio_Corr_mas_casos[[#This Row],[Corregimiento]],Hoja3!$A$2:$D$676,4,0)</f>
        <v>80816</v>
      </c>
      <c r="E4727" s="78">
        <v>43</v>
      </c>
    </row>
    <row r="4728" spans="1:5" x14ac:dyDescent="0.25">
      <c r="A4728" s="77">
        <v>44177</v>
      </c>
      <c r="B4728" s="78">
        <v>44177</v>
      </c>
      <c r="C4728" s="78" t="s">
        <v>779</v>
      </c>
      <c r="D4728" s="79">
        <f>VLOOKUP(Pag_Inicio_Corr_mas_casos[[#This Row],[Corregimiento]],Hoja3!$A$2:$D$676,4,0)</f>
        <v>81007</v>
      </c>
      <c r="E4728" s="78">
        <v>42</v>
      </c>
    </row>
    <row r="4729" spans="1:5" x14ac:dyDescent="0.25">
      <c r="A4729" s="77">
        <v>44177</v>
      </c>
      <c r="B4729" s="78">
        <v>44177</v>
      </c>
      <c r="C4729" s="78" t="s">
        <v>806</v>
      </c>
      <c r="D4729" s="79">
        <f>VLOOKUP(Pag_Inicio_Corr_mas_casos[[#This Row],[Corregimiento]],Hoja3!$A$2:$D$676,4,0)</f>
        <v>80811</v>
      </c>
      <c r="E4729" s="78">
        <v>40</v>
      </c>
    </row>
    <row r="4730" spans="1:5" x14ac:dyDescent="0.25">
      <c r="A4730" s="77">
        <v>44177</v>
      </c>
      <c r="B4730" s="78">
        <v>44177</v>
      </c>
      <c r="C4730" s="78" t="s">
        <v>774</v>
      </c>
      <c r="D4730" s="79">
        <f>VLOOKUP(Pag_Inicio_Corr_mas_casos[[#This Row],[Corregimiento]],Hoja3!$A$2:$D$676,4,0)</f>
        <v>81002</v>
      </c>
      <c r="E4730" s="78">
        <v>40</v>
      </c>
    </row>
    <row r="4731" spans="1:5" x14ac:dyDescent="0.25">
      <c r="A4731" s="77">
        <v>44177</v>
      </c>
      <c r="B4731" s="78">
        <v>44177</v>
      </c>
      <c r="C4731" s="78" t="s">
        <v>780</v>
      </c>
      <c r="D4731" s="79">
        <f>VLOOKUP(Pag_Inicio_Corr_mas_casos[[#This Row],[Corregimiento]],Hoja3!$A$2:$D$676,4,0)</f>
        <v>81008</v>
      </c>
      <c r="E4731" s="78">
        <v>39</v>
      </c>
    </row>
    <row r="4732" spans="1:5" x14ac:dyDescent="0.25">
      <c r="A4732" s="77">
        <v>44177</v>
      </c>
      <c r="B4732" s="78">
        <v>44177</v>
      </c>
      <c r="C4732" s="78" t="s">
        <v>799</v>
      </c>
      <c r="D4732" s="79">
        <f>VLOOKUP(Pag_Inicio_Corr_mas_casos[[#This Row],[Corregimiento]],Hoja3!$A$2:$D$676,4,0)</f>
        <v>80813</v>
      </c>
      <c r="E4732" s="78">
        <v>38</v>
      </c>
    </row>
    <row r="4733" spans="1:5" x14ac:dyDescent="0.25">
      <c r="A4733" s="77">
        <v>44177</v>
      </c>
      <c r="B4733" s="78">
        <v>44177</v>
      </c>
      <c r="C4733" s="78" t="s">
        <v>810</v>
      </c>
      <c r="D4733" s="79">
        <f>VLOOKUP(Pag_Inicio_Corr_mas_casos[[#This Row],[Corregimiento]],Hoja3!$A$2:$D$676,4,0)</f>
        <v>50208</v>
      </c>
      <c r="E4733" s="78">
        <v>38</v>
      </c>
    </row>
    <row r="4734" spans="1:5" x14ac:dyDescent="0.25">
      <c r="A4734" s="77">
        <v>44177</v>
      </c>
      <c r="B4734" s="78">
        <v>44177</v>
      </c>
      <c r="C4734" s="78" t="s">
        <v>804</v>
      </c>
      <c r="D4734" s="79">
        <f>VLOOKUP(Pag_Inicio_Corr_mas_casos[[#This Row],[Corregimiento]],Hoja3!$A$2:$D$676,4,0)</f>
        <v>80815</v>
      </c>
      <c r="E4734" s="78">
        <v>56</v>
      </c>
    </row>
    <row r="4735" spans="1:5" x14ac:dyDescent="0.25">
      <c r="A4735" s="77">
        <v>44177</v>
      </c>
      <c r="B4735" s="78">
        <v>44177</v>
      </c>
      <c r="C4735" s="78" t="s">
        <v>825</v>
      </c>
      <c r="D4735" s="79">
        <f>VLOOKUP(Pag_Inicio_Corr_mas_casos[[#This Row],[Corregimiento]],Hoja3!$A$2:$D$676,4,0)</f>
        <v>80814</v>
      </c>
      <c r="E4735" s="78">
        <v>31</v>
      </c>
    </row>
    <row r="4736" spans="1:5" x14ac:dyDescent="0.25">
      <c r="A4736" s="77">
        <v>44177</v>
      </c>
      <c r="B4736" s="78">
        <v>44177</v>
      </c>
      <c r="C4736" s="78" t="s">
        <v>793</v>
      </c>
      <c r="D4736" s="79">
        <f>VLOOKUP(Pag_Inicio_Corr_mas_casos[[#This Row],[Corregimiento]],Hoja3!$A$2:$D$676,4,0)</f>
        <v>130108</v>
      </c>
      <c r="E4736" s="78">
        <v>31</v>
      </c>
    </row>
    <row r="4737" spans="1:5" x14ac:dyDescent="0.25">
      <c r="A4737" s="77">
        <v>44177</v>
      </c>
      <c r="B4737" s="78">
        <v>44177</v>
      </c>
      <c r="C4737" s="78" t="s">
        <v>818</v>
      </c>
      <c r="D4737" s="79">
        <f>VLOOKUP(Pag_Inicio_Corr_mas_casos[[#This Row],[Corregimiento]],Hoja3!$A$2:$D$676,4,0)</f>
        <v>81003</v>
      </c>
      <c r="E4737" s="78">
        <v>31</v>
      </c>
    </row>
    <row r="4738" spans="1:5" x14ac:dyDescent="0.25">
      <c r="A4738" s="77">
        <v>44177</v>
      </c>
      <c r="B4738" s="78">
        <v>44177</v>
      </c>
      <c r="C4738" s="78" t="s">
        <v>801</v>
      </c>
      <c r="D4738" s="79">
        <f>VLOOKUP(Pag_Inicio_Corr_mas_casos[[#This Row],[Corregimiento]],Hoja3!$A$2:$D$676,4,0)</f>
        <v>80501</v>
      </c>
      <c r="E4738" s="78">
        <v>30</v>
      </c>
    </row>
    <row r="4739" spans="1:5" x14ac:dyDescent="0.25">
      <c r="A4739" s="77">
        <v>44177</v>
      </c>
      <c r="B4739" s="78">
        <v>44177</v>
      </c>
      <c r="C4739" s="78" t="s">
        <v>821</v>
      </c>
      <c r="D4739" s="79">
        <f>VLOOKUP(Pag_Inicio_Corr_mas_casos[[#This Row],[Corregimiento]],Hoja3!$A$2:$D$676,4,0)</f>
        <v>130701</v>
      </c>
      <c r="E4739" s="78">
        <v>30</v>
      </c>
    </row>
    <row r="4740" spans="1:5" x14ac:dyDescent="0.25">
      <c r="A4740" s="77">
        <v>44177</v>
      </c>
      <c r="B4740" s="78">
        <v>44177</v>
      </c>
      <c r="C4740" s="78" t="s">
        <v>824</v>
      </c>
      <c r="D4740" s="79">
        <f>VLOOKUP(Pag_Inicio_Corr_mas_casos[[#This Row],[Corregimiento]],Hoja3!$A$2:$D$676,4,0)</f>
        <v>80807</v>
      </c>
      <c r="E4740" s="78">
        <v>29</v>
      </c>
    </row>
    <row r="4741" spans="1:5" x14ac:dyDescent="0.25">
      <c r="A4741" s="77">
        <v>44177</v>
      </c>
      <c r="B4741" s="78">
        <v>44177</v>
      </c>
      <c r="C4741" s="78" t="s">
        <v>785</v>
      </c>
      <c r="D4741" s="79">
        <f>VLOOKUP(Pag_Inicio_Corr_mas_casos[[#This Row],[Corregimiento]],Hoja3!$A$2:$D$676,4,0)</f>
        <v>81001</v>
      </c>
      <c r="E4741" s="78">
        <v>28</v>
      </c>
    </row>
    <row r="4742" spans="1:5" x14ac:dyDescent="0.25">
      <c r="A4742" s="77">
        <v>44177</v>
      </c>
      <c r="B4742" s="78">
        <v>44177</v>
      </c>
      <c r="C4742" s="78" t="s">
        <v>791</v>
      </c>
      <c r="D4742" s="79">
        <f>VLOOKUP(Pag_Inicio_Corr_mas_casos[[#This Row],[Corregimiento]],Hoja3!$A$2:$D$676,4,0)</f>
        <v>40601</v>
      </c>
      <c r="E4742" s="78">
        <v>26</v>
      </c>
    </row>
    <row r="4743" spans="1:5" x14ac:dyDescent="0.25">
      <c r="A4743" s="77">
        <v>44177</v>
      </c>
      <c r="B4743" s="78">
        <v>44177</v>
      </c>
      <c r="C4743" s="78" t="s">
        <v>828</v>
      </c>
      <c r="D4743" s="79">
        <f>VLOOKUP(Pag_Inicio_Corr_mas_casos[[#This Row],[Corregimiento]],Hoja3!$A$2:$D$676,4,0)</f>
        <v>130706</v>
      </c>
      <c r="E4743" s="78">
        <v>25</v>
      </c>
    </row>
    <row r="4744" spans="1:5" x14ac:dyDescent="0.25">
      <c r="A4744" s="77">
        <v>44177</v>
      </c>
      <c r="B4744" s="78">
        <v>44177</v>
      </c>
      <c r="C4744" s="78" t="s">
        <v>835</v>
      </c>
      <c r="D4744" s="79">
        <f>VLOOKUP(Pag_Inicio_Corr_mas_casos[[#This Row],[Corregimiento]],Hoja3!$A$2:$D$676,4,0)</f>
        <v>81005</v>
      </c>
      <c r="E4744" s="78">
        <v>22</v>
      </c>
    </row>
    <row r="4745" spans="1:5" x14ac:dyDescent="0.25">
      <c r="A4745" s="77">
        <v>44177</v>
      </c>
      <c r="B4745" s="78">
        <v>44177</v>
      </c>
      <c r="C4745" s="78" t="s">
        <v>765</v>
      </c>
      <c r="D4745" s="79">
        <f>VLOOKUP(Pag_Inicio_Corr_mas_casos[[#This Row],[Corregimiento]],Hoja3!$A$2:$D$676,4,0)</f>
        <v>130709</v>
      </c>
      <c r="E4745" s="78">
        <v>22</v>
      </c>
    </row>
    <row r="4746" spans="1:5" x14ac:dyDescent="0.25">
      <c r="A4746" s="77">
        <v>44177</v>
      </c>
      <c r="B4746" s="78">
        <v>44177</v>
      </c>
      <c r="C4746" s="78" t="s">
        <v>820</v>
      </c>
      <c r="D4746" s="79">
        <f>VLOOKUP(Pag_Inicio_Corr_mas_casos[[#This Row],[Corregimiento]],Hoja3!$A$2:$D$676,4,0)</f>
        <v>30104</v>
      </c>
      <c r="E4746" s="78">
        <v>21</v>
      </c>
    </row>
    <row r="4747" spans="1:5" x14ac:dyDescent="0.25">
      <c r="A4747" s="77">
        <v>44177</v>
      </c>
      <c r="B4747" s="78">
        <v>44177</v>
      </c>
      <c r="C4747" s="78" t="s">
        <v>811</v>
      </c>
      <c r="D4747" s="79">
        <f>VLOOKUP(Pag_Inicio_Corr_mas_casos[[#This Row],[Corregimiento]],Hoja3!$A$2:$D$676,4,0)</f>
        <v>80803</v>
      </c>
      <c r="E4747" s="78">
        <v>20</v>
      </c>
    </row>
    <row r="4748" spans="1:5" x14ac:dyDescent="0.25">
      <c r="A4748" s="77">
        <v>44177</v>
      </c>
      <c r="B4748" s="78">
        <v>44177</v>
      </c>
      <c r="C4748" s="78" t="s">
        <v>836</v>
      </c>
      <c r="D4748" s="79">
        <f>VLOOKUP(Pag_Inicio_Corr_mas_casos[[#This Row],[Corregimiento]],Hoja3!$A$2:$D$676,4,0)</f>
        <v>130716</v>
      </c>
      <c r="E4748" s="78">
        <v>20</v>
      </c>
    </row>
    <row r="4749" spans="1:5" x14ac:dyDescent="0.25">
      <c r="A4749" s="77">
        <v>44177</v>
      </c>
      <c r="B4749" s="78">
        <v>44177</v>
      </c>
      <c r="C4749" s="78" t="s">
        <v>829</v>
      </c>
      <c r="D4749" s="79">
        <f>VLOOKUP(Pag_Inicio_Corr_mas_casos[[#This Row],[Corregimiento]],Hoja3!$A$2:$D$676,4,0)</f>
        <v>91001</v>
      </c>
      <c r="E4749" s="78">
        <v>20</v>
      </c>
    </row>
    <row r="4750" spans="1:5" x14ac:dyDescent="0.25">
      <c r="A4750" s="77">
        <v>44177</v>
      </c>
      <c r="B4750" s="78">
        <v>44177</v>
      </c>
      <c r="C4750" s="78" t="s">
        <v>812</v>
      </c>
      <c r="D4750" s="79">
        <f>VLOOKUP(Pag_Inicio_Corr_mas_casos[[#This Row],[Corregimiento]],Hoja3!$A$2:$D$676,4,0)</f>
        <v>130105</v>
      </c>
      <c r="E4750" s="78">
        <v>20</v>
      </c>
    </row>
    <row r="4751" spans="1:5" x14ac:dyDescent="0.25">
      <c r="A4751" s="77">
        <v>44177</v>
      </c>
      <c r="B4751" s="78">
        <v>44177</v>
      </c>
      <c r="C4751" s="78" t="s">
        <v>940</v>
      </c>
      <c r="D4751" s="79">
        <f>VLOOKUP(Pag_Inicio_Corr_mas_casos[[#This Row],[Corregimiento]],Hoja3!$A$2:$D$676,4,0)</f>
        <v>130103</v>
      </c>
      <c r="E4751" s="78">
        <v>18</v>
      </c>
    </row>
    <row r="4752" spans="1:5" x14ac:dyDescent="0.25">
      <c r="A4752" s="77">
        <v>44177</v>
      </c>
      <c r="B4752" s="78">
        <v>44177</v>
      </c>
      <c r="C4752" s="78" t="s">
        <v>943</v>
      </c>
      <c r="D4752" s="79">
        <f>VLOOKUP(Pag_Inicio_Corr_mas_casos[[#This Row],[Corregimiento]],Hoja3!$A$2:$D$676,4,0)</f>
        <v>20401</v>
      </c>
      <c r="E4752" s="78">
        <v>18</v>
      </c>
    </row>
    <row r="4753" spans="1:6" x14ac:dyDescent="0.25">
      <c r="A4753" s="77">
        <v>44177</v>
      </c>
      <c r="B4753" s="78">
        <v>44177</v>
      </c>
      <c r="C4753" s="78" t="s">
        <v>776</v>
      </c>
      <c r="D4753" s="79">
        <f>VLOOKUP(Pag_Inicio_Corr_mas_casos[[#This Row],[Corregimiento]],Hoja3!$A$2:$D$676,4,0)</f>
        <v>80802</v>
      </c>
      <c r="E4753" s="78">
        <v>16</v>
      </c>
    </row>
    <row r="4754" spans="1:6" x14ac:dyDescent="0.25">
      <c r="A4754" s="77">
        <v>44177</v>
      </c>
      <c r="B4754" s="78">
        <v>44177</v>
      </c>
      <c r="C4754" s="78" t="s">
        <v>802</v>
      </c>
      <c r="D4754" s="79">
        <f>VLOOKUP(Pag_Inicio_Corr_mas_casos[[#This Row],[Corregimiento]],Hoja3!$A$2:$D$676,4,0)</f>
        <v>80808</v>
      </c>
      <c r="E4754" s="78">
        <v>16</v>
      </c>
    </row>
    <row r="4755" spans="1:6" x14ac:dyDescent="0.25">
      <c r="A4755" s="77">
        <v>44177</v>
      </c>
      <c r="B4755" s="78">
        <v>44177</v>
      </c>
      <c r="C4755" s="78" t="s">
        <v>848</v>
      </c>
      <c r="D4755" s="79">
        <f>VLOOKUP(Pag_Inicio_Corr_mas_casos[[#This Row],[Corregimiento]],Hoja3!$A$2:$D$676,4,0)</f>
        <v>81004</v>
      </c>
      <c r="E4755" s="78">
        <v>16</v>
      </c>
    </row>
    <row r="4756" spans="1:6" x14ac:dyDescent="0.25">
      <c r="A4756" s="77">
        <v>44177</v>
      </c>
      <c r="B4756" s="78">
        <v>44177</v>
      </c>
      <c r="C4756" s="78" t="s">
        <v>875</v>
      </c>
      <c r="D4756" s="79">
        <f>VLOOKUP(Pag_Inicio_Corr_mas_casos[[#This Row],[Corregimiento]],Hoja3!$A$2:$D$676,4,0)</f>
        <v>90301</v>
      </c>
      <c r="E4756" s="78">
        <v>15</v>
      </c>
    </row>
    <row r="4757" spans="1:6" x14ac:dyDescent="0.25">
      <c r="A4757" s="77">
        <v>44177</v>
      </c>
      <c r="B4757" s="78">
        <v>44177</v>
      </c>
      <c r="C4757" s="78" t="s">
        <v>795</v>
      </c>
      <c r="D4757" s="79">
        <f>VLOOKUP(Pag_Inicio_Corr_mas_casos[[#This Row],[Corregimiento]],Hoja3!$A$2:$D$676,4,0)</f>
        <v>30107</v>
      </c>
      <c r="E4757" s="78">
        <v>14</v>
      </c>
    </row>
    <row r="4758" spans="1:6" x14ac:dyDescent="0.25">
      <c r="A4758" s="77">
        <v>44177</v>
      </c>
      <c r="B4758" s="78">
        <v>44177</v>
      </c>
      <c r="C4758" s="78" t="s">
        <v>976</v>
      </c>
      <c r="D4758" s="79">
        <f>VLOOKUP(Pag_Inicio_Corr_mas_casos[[#This Row],[Corregimiento]],Hoja3!$A$2:$D$676,4,0)</f>
        <v>40608</v>
      </c>
      <c r="E4758" s="78">
        <v>12</v>
      </c>
    </row>
    <row r="4759" spans="1:6" x14ac:dyDescent="0.25">
      <c r="A4759" s="77">
        <v>44177</v>
      </c>
      <c r="B4759" s="78">
        <v>44177</v>
      </c>
      <c r="C4759" s="78" t="s">
        <v>1006</v>
      </c>
      <c r="D4759" s="79">
        <f>VLOOKUP(Pag_Inicio_Corr_mas_casos[[#This Row],[Corregimiento]],Hoja3!$A$2:$D$676,4,0)</f>
        <v>20604</v>
      </c>
      <c r="E4759" s="78">
        <v>12</v>
      </c>
    </row>
    <row r="4760" spans="1:6" x14ac:dyDescent="0.25">
      <c r="A4760" s="77">
        <v>44177</v>
      </c>
      <c r="B4760" s="78">
        <v>44177</v>
      </c>
      <c r="C4760" s="78" t="s">
        <v>866</v>
      </c>
      <c r="D4760" s="79">
        <f>VLOOKUP(Pag_Inicio_Corr_mas_casos[[#This Row],[Corregimiento]],Hoja3!$A$2:$D$676,4,0)</f>
        <v>40801</v>
      </c>
      <c r="E4760" s="78">
        <v>12</v>
      </c>
    </row>
    <row r="4761" spans="1:6" x14ac:dyDescent="0.25">
      <c r="A4761" s="77">
        <v>44177</v>
      </c>
      <c r="B4761" s="78">
        <v>44177</v>
      </c>
      <c r="C4761" s="78" t="s">
        <v>856</v>
      </c>
      <c r="D4761" s="79">
        <f>VLOOKUP(Pag_Inicio_Corr_mas_casos[[#This Row],[Corregimiento]],Hoja3!$A$2:$D$676,4,0)</f>
        <v>30103</v>
      </c>
      <c r="E4761" s="78">
        <v>12</v>
      </c>
    </row>
    <row r="4762" spans="1:6" x14ac:dyDescent="0.25">
      <c r="A4762" s="77">
        <v>44177</v>
      </c>
      <c r="B4762" s="78">
        <v>44177</v>
      </c>
      <c r="C4762" s="78" t="s">
        <v>844</v>
      </c>
      <c r="D4762" s="79">
        <f>VLOOKUP(Pag_Inicio_Corr_mas_casos[[#This Row],[Corregimiento]],Hoja3!$A$2:$D$676,4,0)</f>
        <v>20601</v>
      </c>
      <c r="E4762" s="78">
        <v>12</v>
      </c>
    </row>
    <row r="4763" spans="1:6" x14ac:dyDescent="0.25">
      <c r="A4763" s="77">
        <v>44177</v>
      </c>
      <c r="B4763" s="78">
        <v>44177</v>
      </c>
      <c r="C4763" s="78" t="s">
        <v>796</v>
      </c>
      <c r="D4763" s="79">
        <f>VLOOKUP(Pag_Inicio_Corr_mas_casos[[#This Row],[Corregimiento]],Hoja3!$A$2:$D$676,4,0)</f>
        <v>30113</v>
      </c>
      <c r="E4763" s="78">
        <v>11</v>
      </c>
    </row>
    <row r="4764" spans="1:6" x14ac:dyDescent="0.25">
      <c r="A4764" s="77">
        <v>44177</v>
      </c>
      <c r="B4764" s="78">
        <v>44177</v>
      </c>
      <c r="C4764" s="78" t="s">
        <v>822</v>
      </c>
      <c r="D4764" s="79">
        <f>VLOOKUP(Pag_Inicio_Corr_mas_casos[[#This Row],[Corregimiento]],Hoja3!$A$2:$D$676,4,0)</f>
        <v>80804</v>
      </c>
      <c r="E4764" s="78">
        <v>11</v>
      </c>
    </row>
    <row r="4765" spans="1:6" x14ac:dyDescent="0.25">
      <c r="A4765" s="59">
        <v>44178</v>
      </c>
      <c r="B4765" s="60">
        <v>44178</v>
      </c>
      <c r="C4765" s="60" t="s">
        <v>775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 x14ac:dyDescent="0.25">
      <c r="A4766" s="59">
        <v>44178</v>
      </c>
      <c r="B4766" s="60">
        <v>44178</v>
      </c>
      <c r="C4766" s="60" t="s">
        <v>773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 x14ac:dyDescent="0.25">
      <c r="A4767" s="59">
        <v>44178</v>
      </c>
      <c r="B4767" s="60">
        <v>44178</v>
      </c>
      <c r="C4767" s="60" t="s">
        <v>789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 x14ac:dyDescent="0.25">
      <c r="A4768" s="59">
        <v>44178</v>
      </c>
      <c r="B4768" s="60">
        <v>44178</v>
      </c>
      <c r="C4768" s="60" t="s">
        <v>786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 x14ac:dyDescent="0.25">
      <c r="A4769" s="59">
        <v>44178</v>
      </c>
      <c r="B4769" s="60">
        <v>44178</v>
      </c>
      <c r="C4769" s="60" t="s">
        <v>794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 x14ac:dyDescent="0.25">
      <c r="A4770" s="59">
        <v>44178</v>
      </c>
      <c r="B4770" s="60">
        <v>44178</v>
      </c>
      <c r="C4770" s="60" t="s">
        <v>777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 x14ac:dyDescent="0.25">
      <c r="A4771" s="59">
        <v>44178</v>
      </c>
      <c r="B4771" s="60">
        <v>44178</v>
      </c>
      <c r="C4771" s="60" t="s">
        <v>784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 x14ac:dyDescent="0.25">
      <c r="A4772" s="59">
        <v>44178</v>
      </c>
      <c r="B4772" s="60">
        <v>44178</v>
      </c>
      <c r="C4772" s="60" t="s">
        <v>779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 x14ac:dyDescent="0.25">
      <c r="A4773" s="59">
        <v>44178</v>
      </c>
      <c r="B4773" s="60">
        <v>44178</v>
      </c>
      <c r="C4773" s="60" t="s">
        <v>787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 x14ac:dyDescent="0.25">
      <c r="A4774" s="59">
        <v>44178</v>
      </c>
      <c r="B4774" s="60">
        <v>44178</v>
      </c>
      <c r="C4774" s="60" t="s">
        <v>818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 x14ac:dyDescent="0.25">
      <c r="A4775" s="59">
        <v>44178</v>
      </c>
      <c r="B4775" s="60">
        <v>44178</v>
      </c>
      <c r="C4775" s="60" t="s">
        <v>785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 x14ac:dyDescent="0.25">
      <c r="A4776" s="59">
        <v>44178</v>
      </c>
      <c r="B4776" s="60">
        <v>44178</v>
      </c>
      <c r="C4776" s="60" t="s">
        <v>801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 x14ac:dyDescent="0.25">
      <c r="A4777" s="59">
        <v>44178</v>
      </c>
      <c r="B4777" s="60">
        <v>44178</v>
      </c>
      <c r="C4777" s="60" t="s">
        <v>774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 x14ac:dyDescent="0.25">
      <c r="A4778" s="59">
        <v>44178</v>
      </c>
      <c r="B4778" s="60">
        <v>44178</v>
      </c>
      <c r="C4778" s="60" t="s">
        <v>824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 x14ac:dyDescent="0.25">
      <c r="A4779" s="59">
        <v>44178</v>
      </c>
      <c r="B4779" s="60">
        <v>44178</v>
      </c>
      <c r="C4779" s="60" t="s">
        <v>809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 x14ac:dyDescent="0.25">
      <c r="A4780" s="59">
        <v>44178</v>
      </c>
      <c r="B4780" s="60">
        <v>44178</v>
      </c>
      <c r="C4780" s="60" t="s">
        <v>814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 x14ac:dyDescent="0.25">
      <c r="A4781" s="59">
        <v>44178</v>
      </c>
      <c r="B4781" s="60">
        <v>44178</v>
      </c>
      <c r="C4781" s="60" t="s">
        <v>817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 x14ac:dyDescent="0.25">
      <c r="A4782" s="59">
        <v>44178</v>
      </c>
      <c r="B4782" s="60">
        <v>44178</v>
      </c>
      <c r="C4782" s="60" t="s">
        <v>781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 x14ac:dyDescent="0.25">
      <c r="A4783" s="59">
        <v>44178</v>
      </c>
      <c r="B4783" s="60">
        <v>44178</v>
      </c>
      <c r="C4783" s="60" t="s">
        <v>799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 x14ac:dyDescent="0.25">
      <c r="A4784" s="59">
        <v>44178</v>
      </c>
      <c r="B4784" s="60">
        <v>44178</v>
      </c>
      <c r="C4784" s="60" t="s">
        <v>792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 x14ac:dyDescent="0.25">
      <c r="A4785" s="59">
        <v>44178</v>
      </c>
      <c r="B4785" s="60">
        <v>44178</v>
      </c>
      <c r="C4785" s="60" t="s">
        <v>782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 x14ac:dyDescent="0.25">
      <c r="A4786" s="59">
        <v>44178</v>
      </c>
      <c r="B4786" s="60">
        <v>44178</v>
      </c>
      <c r="C4786" s="60" t="s">
        <v>778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 x14ac:dyDescent="0.25">
      <c r="A4787" s="59">
        <v>44178</v>
      </c>
      <c r="B4787" s="60">
        <v>44178</v>
      </c>
      <c r="C4787" s="60" t="s">
        <v>791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 x14ac:dyDescent="0.25">
      <c r="A4788" s="59">
        <v>44178</v>
      </c>
      <c r="B4788" s="60">
        <v>44178</v>
      </c>
      <c r="C4788" s="60" t="s">
        <v>804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 x14ac:dyDescent="0.25">
      <c r="A4789" s="59">
        <v>44178</v>
      </c>
      <c r="B4789" s="60">
        <v>44178</v>
      </c>
      <c r="C4789" s="60" t="s">
        <v>790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 x14ac:dyDescent="0.25">
      <c r="A4790" s="59">
        <v>44178</v>
      </c>
      <c r="B4790" s="60">
        <v>44178</v>
      </c>
      <c r="C4790" s="60" t="s">
        <v>806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 x14ac:dyDescent="0.25">
      <c r="A4791" s="59">
        <v>44178</v>
      </c>
      <c r="B4791" s="60">
        <v>44178</v>
      </c>
      <c r="C4791" s="60" t="s">
        <v>780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 x14ac:dyDescent="0.25">
      <c r="A4792" s="59">
        <v>44178</v>
      </c>
      <c r="B4792" s="60">
        <v>44178</v>
      </c>
      <c r="C4792" s="60" t="s">
        <v>821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 x14ac:dyDescent="0.25">
      <c r="A4793" s="59">
        <v>44178</v>
      </c>
      <c r="B4793" s="60">
        <v>44178</v>
      </c>
      <c r="C4793" s="60" t="s">
        <v>808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 x14ac:dyDescent="0.25">
      <c r="A4794" s="59">
        <v>44178</v>
      </c>
      <c r="B4794" s="60">
        <v>44178</v>
      </c>
      <c r="C4794" s="60" t="s">
        <v>819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 x14ac:dyDescent="0.25">
      <c r="A4795" s="59">
        <v>44178</v>
      </c>
      <c r="B4795" s="60">
        <v>44178</v>
      </c>
      <c r="C4795" s="60" t="s">
        <v>836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 x14ac:dyDescent="0.25">
      <c r="A4796" s="59">
        <v>44178</v>
      </c>
      <c r="B4796" s="60">
        <v>44178</v>
      </c>
      <c r="C4796" s="60" t="s">
        <v>793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 x14ac:dyDescent="0.25">
      <c r="A4797" s="59">
        <v>44178</v>
      </c>
      <c r="B4797" s="60">
        <v>44178</v>
      </c>
      <c r="C4797" s="60" t="s">
        <v>825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 x14ac:dyDescent="0.25">
      <c r="A4798" s="59">
        <v>44178</v>
      </c>
      <c r="B4798" s="60">
        <v>44178</v>
      </c>
      <c r="C4798" s="60" t="s">
        <v>802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 x14ac:dyDescent="0.25">
      <c r="A4799" s="59">
        <v>44178</v>
      </c>
      <c r="B4799" s="60">
        <v>44178</v>
      </c>
      <c r="C4799" s="60" t="s">
        <v>828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 x14ac:dyDescent="0.25">
      <c r="A4800" s="59">
        <v>44178</v>
      </c>
      <c r="B4800" s="60">
        <v>44178</v>
      </c>
      <c r="C4800" s="60" t="s">
        <v>811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 x14ac:dyDescent="0.25">
      <c r="A4801" s="59">
        <v>44178</v>
      </c>
      <c r="B4801" s="60">
        <v>44178</v>
      </c>
      <c r="C4801" s="60" t="s">
        <v>835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 x14ac:dyDescent="0.25">
      <c r="A4802" s="59">
        <v>44178</v>
      </c>
      <c r="B4802" s="60">
        <v>44178</v>
      </c>
      <c r="C4802" s="60" t="s">
        <v>765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 x14ac:dyDescent="0.25">
      <c r="A4803" s="59">
        <v>44178</v>
      </c>
      <c r="B4803" s="60">
        <v>44178</v>
      </c>
      <c r="C4803" s="60" t="s">
        <v>788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 x14ac:dyDescent="0.25">
      <c r="A4804" s="59">
        <v>44178</v>
      </c>
      <c r="B4804" s="60">
        <v>44178</v>
      </c>
      <c r="C4804" s="60" t="s">
        <v>803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 x14ac:dyDescent="0.25">
      <c r="A4805" s="59">
        <v>44178</v>
      </c>
      <c r="B4805" s="60">
        <v>44178</v>
      </c>
      <c r="C4805" s="60" t="s">
        <v>852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 x14ac:dyDescent="0.25">
      <c r="A4806" s="59">
        <v>44178</v>
      </c>
      <c r="B4806" s="60">
        <v>44178</v>
      </c>
      <c r="C4806" s="60" t="s">
        <v>783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 x14ac:dyDescent="0.25">
      <c r="A4807" s="59">
        <v>44178</v>
      </c>
      <c r="B4807" s="60">
        <v>44178</v>
      </c>
      <c r="C4807" s="60" t="s">
        <v>810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 x14ac:dyDescent="0.25">
      <c r="A4808" s="59">
        <v>44178</v>
      </c>
      <c r="B4808" s="60">
        <v>44178</v>
      </c>
      <c r="C4808" s="60" t="s">
        <v>795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 x14ac:dyDescent="0.25">
      <c r="A4809" s="59">
        <v>44178</v>
      </c>
      <c r="B4809" s="60">
        <v>44178</v>
      </c>
      <c r="C4809" s="60" t="s">
        <v>848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 x14ac:dyDescent="0.25">
      <c r="A4810" s="59">
        <v>44178</v>
      </c>
      <c r="B4810" s="60">
        <v>44178</v>
      </c>
      <c r="C4810" s="60" t="s">
        <v>844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 x14ac:dyDescent="0.25">
      <c r="A4811" s="59">
        <v>44178</v>
      </c>
      <c r="B4811" s="60">
        <v>44178</v>
      </c>
      <c r="C4811" s="60" t="s">
        <v>822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 x14ac:dyDescent="0.25">
      <c r="A4812" s="59">
        <v>44178</v>
      </c>
      <c r="B4812" s="60">
        <v>44178</v>
      </c>
      <c r="C4812" s="60" t="s">
        <v>993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 x14ac:dyDescent="0.25">
      <c r="A4813" s="59">
        <v>44178</v>
      </c>
      <c r="B4813" s="60">
        <v>44178</v>
      </c>
      <c r="C4813" s="60" t="s">
        <v>829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 x14ac:dyDescent="0.25">
      <c r="A4814" s="59">
        <v>44178</v>
      </c>
      <c r="B4814" s="60">
        <v>44178</v>
      </c>
      <c r="C4814" s="60" t="s">
        <v>841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 x14ac:dyDescent="0.25">
      <c r="A4815" s="59">
        <v>44178</v>
      </c>
      <c r="B4815" s="60">
        <v>44178</v>
      </c>
      <c r="C4815" s="60" t="s">
        <v>914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 x14ac:dyDescent="0.25">
      <c r="A4816" s="59">
        <v>44178</v>
      </c>
      <c r="B4816" s="60">
        <v>44178</v>
      </c>
      <c r="C4816" s="60" t="s">
        <v>1007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 x14ac:dyDescent="0.25">
      <c r="A4817" s="59">
        <v>44178</v>
      </c>
      <c r="B4817" s="60">
        <v>44178</v>
      </c>
      <c r="C4817" s="60" t="s">
        <v>807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 x14ac:dyDescent="0.25">
      <c r="A4818" s="77">
        <v>44179</v>
      </c>
      <c r="B4818" s="78">
        <v>44179</v>
      </c>
      <c r="C4818" s="78" t="s">
        <v>792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 x14ac:dyDescent="0.25">
      <c r="A4819" s="77">
        <v>44179</v>
      </c>
      <c r="B4819" s="78">
        <v>44179</v>
      </c>
      <c r="C4819" s="78" t="s">
        <v>789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 x14ac:dyDescent="0.25">
      <c r="A4820" s="77">
        <v>44179</v>
      </c>
      <c r="B4820" s="78">
        <v>44179</v>
      </c>
      <c r="C4820" s="78" t="s">
        <v>818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 x14ac:dyDescent="0.25">
      <c r="A4821" s="77">
        <v>44179</v>
      </c>
      <c r="B4821" s="78">
        <v>44179</v>
      </c>
      <c r="C4821" s="78" t="s">
        <v>786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 x14ac:dyDescent="0.25">
      <c r="A4822" s="77">
        <v>44179</v>
      </c>
      <c r="B4822" s="78">
        <v>44179</v>
      </c>
      <c r="C4822" s="78" t="s">
        <v>775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 x14ac:dyDescent="0.25">
      <c r="A4823" s="77">
        <v>44179</v>
      </c>
      <c r="B4823" s="78">
        <v>44179</v>
      </c>
      <c r="C4823" s="78" t="s">
        <v>785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 x14ac:dyDescent="0.25">
      <c r="A4824" s="77">
        <v>44179</v>
      </c>
      <c r="B4824" s="78">
        <v>44179</v>
      </c>
      <c r="C4824" s="78" t="s">
        <v>810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 x14ac:dyDescent="0.25">
      <c r="A4825" s="77">
        <v>44179</v>
      </c>
      <c r="B4825" s="78">
        <v>44179</v>
      </c>
      <c r="C4825" s="78" t="s">
        <v>794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 x14ac:dyDescent="0.25">
      <c r="A4826" s="77">
        <v>44179</v>
      </c>
      <c r="B4826" s="78">
        <v>44179</v>
      </c>
      <c r="C4826" s="78" t="s">
        <v>814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 x14ac:dyDescent="0.25">
      <c r="A4827" s="77">
        <v>44179</v>
      </c>
      <c r="B4827" s="78">
        <v>44179</v>
      </c>
      <c r="C4827" s="78" t="s">
        <v>799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 x14ac:dyDescent="0.25">
      <c r="A4828" s="77">
        <v>44179</v>
      </c>
      <c r="B4828" s="78">
        <v>44179</v>
      </c>
      <c r="C4828" s="78" t="s">
        <v>779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 x14ac:dyDescent="0.25">
      <c r="A4829" s="77">
        <v>44179</v>
      </c>
      <c r="B4829" s="78">
        <v>44179</v>
      </c>
      <c r="C4829" s="78" t="s">
        <v>804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 x14ac:dyDescent="0.25">
      <c r="A4830" s="77">
        <v>44179</v>
      </c>
      <c r="B4830" s="78">
        <v>44179</v>
      </c>
      <c r="C4830" s="78" t="s">
        <v>821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 x14ac:dyDescent="0.25">
      <c r="A4831" s="77">
        <v>44179</v>
      </c>
      <c r="B4831" s="78">
        <v>44179</v>
      </c>
      <c r="C4831" s="78" t="s">
        <v>784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 x14ac:dyDescent="0.25">
      <c r="A4832" s="77">
        <v>44179</v>
      </c>
      <c r="B4832" s="78">
        <v>44179</v>
      </c>
      <c r="C4832" s="78" t="s">
        <v>778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 x14ac:dyDescent="0.25">
      <c r="A4833" s="77">
        <v>44179</v>
      </c>
      <c r="B4833" s="78">
        <v>44179</v>
      </c>
      <c r="C4833" s="78" t="s">
        <v>773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 x14ac:dyDescent="0.25">
      <c r="A4834" s="77">
        <v>44179</v>
      </c>
      <c r="B4834" s="78">
        <v>44179</v>
      </c>
      <c r="C4834" s="78" t="s">
        <v>782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 x14ac:dyDescent="0.25">
      <c r="A4835" s="77">
        <v>44179</v>
      </c>
      <c r="B4835" s="78">
        <v>44179</v>
      </c>
      <c r="C4835" s="78" t="s">
        <v>809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 x14ac:dyDescent="0.25">
      <c r="A4836" s="77">
        <v>44179</v>
      </c>
      <c r="B4836" s="78">
        <v>44179</v>
      </c>
      <c r="C4836" s="78" t="s">
        <v>781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 x14ac:dyDescent="0.25">
      <c r="A4837" s="77">
        <v>44179</v>
      </c>
      <c r="B4837" s="78">
        <v>44179</v>
      </c>
      <c r="C4837" s="78" t="s">
        <v>780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 x14ac:dyDescent="0.25">
      <c r="A4838" s="77">
        <v>44179</v>
      </c>
      <c r="B4838" s="78">
        <v>44179</v>
      </c>
      <c r="C4838" s="78" t="s">
        <v>819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 x14ac:dyDescent="0.25">
      <c r="A4839" s="77">
        <v>44179</v>
      </c>
      <c r="B4839" s="78">
        <v>44179</v>
      </c>
      <c r="C4839" s="78" t="s">
        <v>820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 x14ac:dyDescent="0.25">
      <c r="A4840" s="77">
        <v>44179</v>
      </c>
      <c r="B4840" s="78">
        <v>44179</v>
      </c>
      <c r="C4840" s="78" t="s">
        <v>801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 x14ac:dyDescent="0.25">
      <c r="A4841" s="77">
        <v>44179</v>
      </c>
      <c r="B4841" s="78">
        <v>44179</v>
      </c>
      <c r="C4841" s="78" t="s">
        <v>803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 x14ac:dyDescent="0.25">
      <c r="A4842" s="77">
        <v>44179</v>
      </c>
      <c r="B4842" s="78">
        <v>44179</v>
      </c>
      <c r="C4842" s="78" t="s">
        <v>802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 x14ac:dyDescent="0.25">
      <c r="A4843" s="77">
        <v>44179</v>
      </c>
      <c r="B4843" s="78">
        <v>44179</v>
      </c>
      <c r="C4843" s="78" t="s">
        <v>796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 x14ac:dyDescent="0.25">
      <c r="A4844" s="77">
        <v>44179</v>
      </c>
      <c r="B4844" s="78">
        <v>44179</v>
      </c>
      <c r="C4844" s="78" t="s">
        <v>783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 x14ac:dyDescent="0.25">
      <c r="A4845" s="77">
        <v>44179</v>
      </c>
      <c r="B4845" s="78">
        <v>44179</v>
      </c>
      <c r="C4845" s="78" t="s">
        <v>791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 x14ac:dyDescent="0.25">
      <c r="A4846" s="77">
        <v>44179</v>
      </c>
      <c r="B4846" s="78">
        <v>44179</v>
      </c>
      <c r="C4846" s="78" t="s">
        <v>790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 x14ac:dyDescent="0.25">
      <c r="A4847" s="77">
        <v>44179</v>
      </c>
      <c r="B4847" s="78">
        <v>44179</v>
      </c>
      <c r="C4847" s="78" t="s">
        <v>777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 x14ac:dyDescent="0.25">
      <c r="A4848" s="77">
        <v>44179</v>
      </c>
      <c r="B4848" s="78">
        <v>44179</v>
      </c>
      <c r="C4848" s="78" t="s">
        <v>806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 x14ac:dyDescent="0.25">
      <c r="A4849" s="77">
        <v>44179</v>
      </c>
      <c r="B4849" s="78">
        <v>44179</v>
      </c>
      <c r="C4849" s="78" t="s">
        <v>774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 x14ac:dyDescent="0.25">
      <c r="A4850" s="77">
        <v>44179</v>
      </c>
      <c r="B4850" s="78">
        <v>44179</v>
      </c>
      <c r="C4850" s="78" t="s">
        <v>824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 x14ac:dyDescent="0.25">
      <c r="A4851" s="77">
        <v>44179</v>
      </c>
      <c r="B4851" s="78">
        <v>44179</v>
      </c>
      <c r="C4851" s="78" t="s">
        <v>795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 x14ac:dyDescent="0.25">
      <c r="A4852" s="77">
        <v>44179</v>
      </c>
      <c r="B4852" s="78">
        <v>44179</v>
      </c>
      <c r="C4852" s="78" t="s">
        <v>817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 x14ac:dyDescent="0.25">
      <c r="A4853" s="77">
        <v>44179</v>
      </c>
      <c r="B4853" s="78">
        <v>44179</v>
      </c>
      <c r="C4853" s="78" t="s">
        <v>825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 x14ac:dyDescent="0.25">
      <c r="A4854" s="77">
        <v>44179</v>
      </c>
      <c r="B4854" s="78">
        <v>44179</v>
      </c>
      <c r="C4854" s="78" t="s">
        <v>828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 x14ac:dyDescent="0.25">
      <c r="A4855" s="77">
        <v>44179</v>
      </c>
      <c r="B4855" s="78">
        <v>44179</v>
      </c>
      <c r="C4855" s="78" t="s">
        <v>848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 x14ac:dyDescent="0.25">
      <c r="A4856" s="77">
        <v>44179</v>
      </c>
      <c r="B4856" s="78">
        <v>44179</v>
      </c>
      <c r="C4856" s="78" t="s">
        <v>836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 x14ac:dyDescent="0.25">
      <c r="A4857" s="77">
        <v>44179</v>
      </c>
      <c r="B4857" s="78">
        <v>44179</v>
      </c>
      <c r="C4857" s="78" t="s">
        <v>835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 x14ac:dyDescent="0.25">
      <c r="A4858" s="77">
        <v>44179</v>
      </c>
      <c r="B4858" s="78">
        <v>44179</v>
      </c>
      <c r="C4858" s="78" t="s">
        <v>787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 x14ac:dyDescent="0.25">
      <c r="A4859" s="77">
        <v>44179</v>
      </c>
      <c r="B4859" s="78">
        <v>44179</v>
      </c>
      <c r="C4859" s="78" t="s">
        <v>793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 x14ac:dyDescent="0.25">
      <c r="A4860" s="77">
        <v>44179</v>
      </c>
      <c r="B4860" s="78">
        <v>44179</v>
      </c>
      <c r="C4860" s="78" t="s">
        <v>844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 x14ac:dyDescent="0.25">
      <c r="A4861" s="77">
        <v>44179</v>
      </c>
      <c r="B4861" s="78">
        <v>44179</v>
      </c>
      <c r="C4861" s="78" t="s">
        <v>906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 x14ac:dyDescent="0.25">
      <c r="A4862" s="77">
        <v>44179</v>
      </c>
      <c r="B4862" s="78">
        <v>44179</v>
      </c>
      <c r="C4862" s="78" t="s">
        <v>822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 x14ac:dyDescent="0.25">
      <c r="A4863" s="77">
        <v>44179</v>
      </c>
      <c r="B4863" s="78">
        <v>44179</v>
      </c>
      <c r="C4863" s="78" t="s">
        <v>943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 x14ac:dyDescent="0.25">
      <c r="A4864" s="77">
        <v>44179</v>
      </c>
      <c r="B4864" s="78">
        <v>44179</v>
      </c>
      <c r="C4864" s="78" t="s">
        <v>827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 x14ac:dyDescent="0.25">
      <c r="A4865" s="77">
        <v>44179</v>
      </c>
      <c r="B4865" s="78">
        <v>44179</v>
      </c>
      <c r="C4865" s="78" t="s">
        <v>808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 x14ac:dyDescent="0.25">
      <c r="A4866" s="77">
        <v>44179</v>
      </c>
      <c r="B4866" s="78">
        <v>44179</v>
      </c>
      <c r="C4866" s="78" t="s">
        <v>812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 x14ac:dyDescent="0.25">
      <c r="A4867" s="50">
        <v>44180</v>
      </c>
      <c r="B4867" s="51">
        <v>44180</v>
      </c>
      <c r="C4867" s="51" t="s">
        <v>778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 x14ac:dyDescent="0.25">
      <c r="A4868" s="50">
        <v>44180</v>
      </c>
      <c r="B4868" s="51">
        <v>44180</v>
      </c>
      <c r="C4868" s="51" t="s">
        <v>789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 x14ac:dyDescent="0.25">
      <c r="A4869" s="50">
        <v>44180</v>
      </c>
      <c r="B4869" s="51">
        <v>44180</v>
      </c>
      <c r="C4869" s="51" t="s">
        <v>773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 x14ac:dyDescent="0.25">
      <c r="A4870" s="50">
        <v>44180</v>
      </c>
      <c r="B4870" s="51">
        <v>44180</v>
      </c>
      <c r="C4870" s="51" t="s">
        <v>777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 x14ac:dyDescent="0.25">
      <c r="A4871" s="50">
        <v>44180</v>
      </c>
      <c r="B4871" s="51">
        <v>44180</v>
      </c>
      <c r="C4871" s="51" t="s">
        <v>786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 x14ac:dyDescent="0.25">
      <c r="A4872" s="50">
        <v>44180</v>
      </c>
      <c r="B4872" s="51">
        <v>44180</v>
      </c>
      <c r="C4872" s="51" t="s">
        <v>792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 x14ac:dyDescent="0.25">
      <c r="A4873" s="50">
        <v>44180</v>
      </c>
      <c r="B4873" s="51">
        <v>44180</v>
      </c>
      <c r="C4873" s="51" t="s">
        <v>814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 x14ac:dyDescent="0.25">
      <c r="A4874" s="50">
        <v>44180</v>
      </c>
      <c r="B4874" s="51">
        <v>44180</v>
      </c>
      <c r="C4874" s="51" t="s">
        <v>775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 x14ac:dyDescent="0.25">
      <c r="A4875" s="50">
        <v>44180</v>
      </c>
      <c r="B4875" s="51">
        <v>44180</v>
      </c>
      <c r="C4875" s="51" t="s">
        <v>790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 x14ac:dyDescent="0.25">
      <c r="A4876" s="50">
        <v>44180</v>
      </c>
      <c r="B4876" s="51">
        <v>44180</v>
      </c>
      <c r="C4876" s="51" t="s">
        <v>794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 x14ac:dyDescent="0.25">
      <c r="A4877" s="50">
        <v>44180</v>
      </c>
      <c r="B4877" s="51">
        <v>44180</v>
      </c>
      <c r="C4877" s="51" t="s">
        <v>782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 x14ac:dyDescent="0.25">
      <c r="A4878" s="50">
        <v>44180</v>
      </c>
      <c r="B4878" s="51">
        <v>44180</v>
      </c>
      <c r="C4878" s="51" t="s">
        <v>787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 x14ac:dyDescent="0.25">
      <c r="A4879" s="50">
        <v>44180</v>
      </c>
      <c r="B4879" s="51">
        <v>44180</v>
      </c>
      <c r="C4879" s="51" t="s">
        <v>809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 x14ac:dyDescent="0.25">
      <c r="A4880" s="50">
        <v>44180</v>
      </c>
      <c r="B4880" s="51">
        <v>44180</v>
      </c>
      <c r="C4880" s="51" t="s">
        <v>799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 x14ac:dyDescent="0.25">
      <c r="A4881" s="50">
        <v>44180</v>
      </c>
      <c r="B4881" s="51">
        <v>44180</v>
      </c>
      <c r="C4881" s="51" t="s">
        <v>791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 x14ac:dyDescent="0.25">
      <c r="A4882" s="50">
        <v>44180</v>
      </c>
      <c r="B4882" s="51">
        <v>44180</v>
      </c>
      <c r="C4882" s="51" t="s">
        <v>779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 x14ac:dyDescent="0.25">
      <c r="A4883" s="50">
        <v>44180</v>
      </c>
      <c r="B4883" s="51">
        <v>44180</v>
      </c>
      <c r="C4883" s="51" t="s">
        <v>824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 x14ac:dyDescent="0.25">
      <c r="A4884" s="50">
        <v>44180</v>
      </c>
      <c r="B4884" s="51">
        <v>44180</v>
      </c>
      <c r="C4884" s="51" t="s">
        <v>836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 x14ac:dyDescent="0.25">
      <c r="A4885" s="50">
        <v>44180</v>
      </c>
      <c r="B4885" s="51">
        <v>44180</v>
      </c>
      <c r="C4885" s="51" t="s">
        <v>819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 x14ac:dyDescent="0.25">
      <c r="A4886" s="50">
        <v>44180</v>
      </c>
      <c r="B4886" s="51">
        <v>44180</v>
      </c>
      <c r="C4886" s="51" t="s">
        <v>817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 x14ac:dyDescent="0.25">
      <c r="A4887" s="50">
        <v>44180</v>
      </c>
      <c r="B4887" s="51">
        <v>44180</v>
      </c>
      <c r="C4887" s="51" t="s">
        <v>829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 x14ac:dyDescent="0.25">
      <c r="A4888" s="50">
        <v>44180</v>
      </c>
      <c r="B4888" s="51">
        <v>44180</v>
      </c>
      <c r="C4888" s="51" t="s">
        <v>808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 x14ac:dyDescent="0.25">
      <c r="A4889" s="50">
        <v>44180</v>
      </c>
      <c r="B4889" s="51">
        <v>44180</v>
      </c>
      <c r="C4889" s="51" t="s">
        <v>781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 x14ac:dyDescent="0.25">
      <c r="A4890" s="50">
        <v>44180</v>
      </c>
      <c r="B4890" s="51">
        <v>44180</v>
      </c>
      <c r="C4890" s="51" t="s">
        <v>774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 x14ac:dyDescent="0.25">
      <c r="A4891" s="50">
        <v>44180</v>
      </c>
      <c r="B4891" s="51">
        <v>44180</v>
      </c>
      <c r="C4891" s="51" t="s">
        <v>804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 x14ac:dyDescent="0.25">
      <c r="A4892" s="50">
        <v>44180</v>
      </c>
      <c r="B4892" s="51">
        <v>44180</v>
      </c>
      <c r="C4892" s="51" t="s">
        <v>818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 x14ac:dyDescent="0.25">
      <c r="A4893" s="50">
        <v>44180</v>
      </c>
      <c r="B4893" s="51">
        <v>44180</v>
      </c>
      <c r="C4893" s="51" t="s">
        <v>785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 x14ac:dyDescent="0.25">
      <c r="A4894" s="50">
        <v>44180</v>
      </c>
      <c r="B4894" s="51">
        <v>44180</v>
      </c>
      <c r="C4894" s="51" t="s">
        <v>784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 x14ac:dyDescent="0.25">
      <c r="A4895" s="50">
        <v>44180</v>
      </c>
      <c r="B4895" s="51">
        <v>44180</v>
      </c>
      <c r="C4895" s="51" t="s">
        <v>812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 x14ac:dyDescent="0.25">
      <c r="A4896" s="50">
        <v>44180</v>
      </c>
      <c r="B4896" s="51">
        <v>44180</v>
      </c>
      <c r="C4896" s="51" t="s">
        <v>803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 x14ac:dyDescent="0.25">
      <c r="A4897" s="50">
        <v>44180</v>
      </c>
      <c r="B4897" s="51">
        <v>44180</v>
      </c>
      <c r="C4897" s="51" t="s">
        <v>793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 x14ac:dyDescent="0.25">
      <c r="A4898" s="50">
        <v>44180</v>
      </c>
      <c r="B4898" s="51">
        <v>44180</v>
      </c>
      <c r="C4898" s="51" t="s">
        <v>821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 x14ac:dyDescent="0.25">
      <c r="A4899" s="50">
        <v>44180</v>
      </c>
      <c r="B4899" s="51">
        <v>44180</v>
      </c>
      <c r="C4899" s="51" t="s">
        <v>806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 x14ac:dyDescent="0.25">
      <c r="A4900" s="50">
        <v>44180</v>
      </c>
      <c r="B4900" s="51">
        <v>44180</v>
      </c>
      <c r="C4900" s="51" t="s">
        <v>876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 x14ac:dyDescent="0.25">
      <c r="A4901" s="50">
        <v>44180</v>
      </c>
      <c r="B4901" s="51">
        <v>44180</v>
      </c>
      <c r="C4901" s="51" t="s">
        <v>940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 x14ac:dyDescent="0.25">
      <c r="A4902" s="50">
        <v>44180</v>
      </c>
      <c r="B4902" s="51">
        <v>44180</v>
      </c>
      <c r="C4902" s="51" t="s">
        <v>822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 x14ac:dyDescent="0.25">
      <c r="A4903" s="50">
        <v>44180</v>
      </c>
      <c r="B4903" s="51">
        <v>44180</v>
      </c>
      <c r="C4903" s="51" t="s">
        <v>801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 x14ac:dyDescent="0.25">
      <c r="A4904" s="50">
        <v>44180</v>
      </c>
      <c r="B4904" s="51">
        <v>44180</v>
      </c>
      <c r="C4904" s="51" t="s">
        <v>780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 x14ac:dyDescent="0.25">
      <c r="A4905" s="50">
        <v>44180</v>
      </c>
      <c r="B4905" s="51">
        <v>44180</v>
      </c>
      <c r="C4905" s="51" t="s">
        <v>783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 x14ac:dyDescent="0.25">
      <c r="A4906" s="50">
        <v>44180</v>
      </c>
      <c r="B4906" s="51">
        <v>44180</v>
      </c>
      <c r="C4906" s="51" t="s">
        <v>828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 x14ac:dyDescent="0.25">
      <c r="A4907" s="50">
        <v>44180</v>
      </c>
      <c r="B4907" s="51">
        <v>44180</v>
      </c>
      <c r="C4907" s="51" t="s">
        <v>810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 x14ac:dyDescent="0.25">
      <c r="A4908" s="50">
        <v>44180</v>
      </c>
      <c r="B4908" s="51">
        <v>44180</v>
      </c>
      <c r="C4908" s="51" t="s">
        <v>820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 x14ac:dyDescent="0.25">
      <c r="A4909" s="50">
        <v>44180</v>
      </c>
      <c r="B4909" s="51">
        <v>44180</v>
      </c>
      <c r="C4909" s="51" t="s">
        <v>974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 x14ac:dyDescent="0.25">
      <c r="A4910" s="50">
        <v>44180</v>
      </c>
      <c r="B4910" s="51">
        <v>44180</v>
      </c>
      <c r="C4910" s="51" t="s">
        <v>795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 x14ac:dyDescent="0.25">
      <c r="A4911" s="50">
        <v>44180</v>
      </c>
      <c r="B4911" s="51">
        <v>44180</v>
      </c>
      <c r="C4911" s="51" t="s">
        <v>765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 x14ac:dyDescent="0.25">
      <c r="A4912" s="50">
        <v>44180</v>
      </c>
      <c r="B4912" s="51">
        <v>44180</v>
      </c>
      <c r="C4912" s="51" t="s">
        <v>946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 x14ac:dyDescent="0.25">
      <c r="A4913" s="50">
        <v>44180</v>
      </c>
      <c r="B4913" s="51">
        <v>44180</v>
      </c>
      <c r="C4913" s="51" t="s">
        <v>776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 x14ac:dyDescent="0.25">
      <c r="A4914" s="50">
        <v>44180</v>
      </c>
      <c r="B4914" s="51">
        <v>44180</v>
      </c>
      <c r="C4914" s="51" t="s">
        <v>811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 x14ac:dyDescent="0.25">
      <c r="A4915" s="50">
        <v>44180</v>
      </c>
      <c r="B4915" s="51">
        <v>44180</v>
      </c>
      <c r="C4915" s="51" t="s">
        <v>798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 x14ac:dyDescent="0.25">
      <c r="A4916" s="53">
        <v>44181</v>
      </c>
      <c r="B4916" s="54">
        <v>44181</v>
      </c>
      <c r="C4916" s="54" t="s">
        <v>775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 x14ac:dyDescent="0.25">
      <c r="A4917" s="53">
        <v>44181</v>
      </c>
      <c r="B4917" s="54">
        <v>44181</v>
      </c>
      <c r="C4917" s="54" t="s">
        <v>773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 x14ac:dyDescent="0.25">
      <c r="A4918" s="53">
        <v>44181</v>
      </c>
      <c r="B4918" s="54">
        <v>44181</v>
      </c>
      <c r="C4918" s="54" t="s">
        <v>786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 x14ac:dyDescent="0.25">
      <c r="A4919" s="53">
        <v>44181</v>
      </c>
      <c r="B4919" s="54">
        <v>44181</v>
      </c>
      <c r="C4919" s="54" t="s">
        <v>783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 x14ac:dyDescent="0.25">
      <c r="A4920" s="53">
        <v>44181</v>
      </c>
      <c r="B4920" s="54">
        <v>44181</v>
      </c>
      <c r="C4920" s="54" t="s">
        <v>789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 x14ac:dyDescent="0.25">
      <c r="A4921" s="53">
        <v>44181</v>
      </c>
      <c r="B4921" s="54">
        <v>44181</v>
      </c>
      <c r="C4921" s="54" t="s">
        <v>778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 x14ac:dyDescent="0.25">
      <c r="A4922" s="53">
        <v>44181</v>
      </c>
      <c r="B4922" s="54">
        <v>44181</v>
      </c>
      <c r="C4922" s="54" t="s">
        <v>804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 x14ac:dyDescent="0.25">
      <c r="A4923" s="53">
        <v>44181</v>
      </c>
      <c r="B4923" s="54">
        <v>44181</v>
      </c>
      <c r="C4923" s="54" t="s">
        <v>817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 x14ac:dyDescent="0.25">
      <c r="A4924" s="53">
        <v>44181</v>
      </c>
      <c r="B4924" s="54">
        <v>44181</v>
      </c>
      <c r="C4924" s="54" t="s">
        <v>777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 x14ac:dyDescent="0.25">
      <c r="A4925" s="53">
        <v>44181</v>
      </c>
      <c r="B4925" s="54">
        <v>44181</v>
      </c>
      <c r="C4925" s="54" t="s">
        <v>814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 x14ac:dyDescent="0.25">
      <c r="A4926" s="53">
        <v>44181</v>
      </c>
      <c r="B4926" s="54">
        <v>44181</v>
      </c>
      <c r="C4926" s="54" t="s">
        <v>1008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 x14ac:dyDescent="0.25">
      <c r="A4927" s="53">
        <v>44181</v>
      </c>
      <c r="B4927" s="54">
        <v>44181</v>
      </c>
      <c r="C4927" s="54" t="s">
        <v>794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 x14ac:dyDescent="0.25">
      <c r="A4928" s="53">
        <v>44181</v>
      </c>
      <c r="B4928" s="54">
        <v>44181</v>
      </c>
      <c r="C4928" s="54" t="s">
        <v>784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 x14ac:dyDescent="0.25">
      <c r="A4929" s="53">
        <v>44181</v>
      </c>
      <c r="B4929" s="54">
        <v>44181</v>
      </c>
      <c r="C4929" s="54" t="s">
        <v>782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 x14ac:dyDescent="0.25">
      <c r="A4930" s="53">
        <v>44181</v>
      </c>
      <c r="B4930" s="54">
        <v>44181</v>
      </c>
      <c r="C4930" s="54" t="s">
        <v>806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 x14ac:dyDescent="0.25">
      <c r="A4931" s="53">
        <v>44181</v>
      </c>
      <c r="B4931" s="54">
        <v>44181</v>
      </c>
      <c r="C4931" s="54" t="s">
        <v>819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 x14ac:dyDescent="0.25">
      <c r="A4932" s="53">
        <v>44181</v>
      </c>
      <c r="B4932" s="54">
        <v>44181</v>
      </c>
      <c r="C4932" s="54" t="s">
        <v>779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 x14ac:dyDescent="0.25">
      <c r="A4933" s="53">
        <v>44181</v>
      </c>
      <c r="B4933" s="54">
        <v>44181</v>
      </c>
      <c r="C4933" s="54" t="s">
        <v>818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 x14ac:dyDescent="0.25">
      <c r="A4934" s="53">
        <v>44181</v>
      </c>
      <c r="B4934" s="54">
        <v>44181</v>
      </c>
      <c r="C4934" s="54" t="s">
        <v>787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 x14ac:dyDescent="0.25">
      <c r="A4935" s="53">
        <v>44181</v>
      </c>
      <c r="B4935" s="54">
        <v>44181</v>
      </c>
      <c r="C4935" s="54" t="s">
        <v>808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 x14ac:dyDescent="0.25">
      <c r="A4936" s="53">
        <v>44181</v>
      </c>
      <c r="B4936" s="54">
        <v>44181</v>
      </c>
      <c r="C4936" s="54" t="s">
        <v>780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 x14ac:dyDescent="0.25">
      <c r="A4937" s="53">
        <v>44181</v>
      </c>
      <c r="B4937" s="54">
        <v>44181</v>
      </c>
      <c r="C4937" s="54" t="s">
        <v>799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 x14ac:dyDescent="0.25">
      <c r="A4938" s="53">
        <v>44181</v>
      </c>
      <c r="B4938" s="54">
        <v>44181</v>
      </c>
      <c r="C4938" s="54" t="s">
        <v>790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 x14ac:dyDescent="0.25">
      <c r="A4939" s="53">
        <v>44181</v>
      </c>
      <c r="B4939" s="54">
        <v>44181</v>
      </c>
      <c r="C4939" s="54" t="s">
        <v>809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 x14ac:dyDescent="0.25">
      <c r="A4940" s="53">
        <v>44181</v>
      </c>
      <c r="B4940" s="54">
        <v>44181</v>
      </c>
      <c r="C4940" s="54" t="s">
        <v>792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 x14ac:dyDescent="0.25">
      <c r="A4941" s="53">
        <v>44181</v>
      </c>
      <c r="B4941" s="54">
        <v>44181</v>
      </c>
      <c r="C4941" s="54" t="s">
        <v>825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 x14ac:dyDescent="0.25">
      <c r="A4942" s="53">
        <v>44181</v>
      </c>
      <c r="B4942" s="54">
        <v>44181</v>
      </c>
      <c r="C4942" s="54" t="s">
        <v>824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 x14ac:dyDescent="0.25">
      <c r="A4943" s="53">
        <v>44181</v>
      </c>
      <c r="B4943" s="54">
        <v>44181</v>
      </c>
      <c r="C4943" s="54" t="s">
        <v>774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 x14ac:dyDescent="0.25">
      <c r="A4944" s="53">
        <v>44181</v>
      </c>
      <c r="B4944" s="54">
        <v>44181</v>
      </c>
      <c r="C4944" s="54" t="s">
        <v>793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 x14ac:dyDescent="0.25">
      <c r="A4945" s="53">
        <v>44181</v>
      </c>
      <c r="B4945" s="54">
        <v>44181</v>
      </c>
      <c r="C4945" s="54" t="s">
        <v>791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 x14ac:dyDescent="0.25">
      <c r="A4946" s="53">
        <v>44181</v>
      </c>
      <c r="B4946" s="54">
        <v>44181</v>
      </c>
      <c r="C4946" s="54" t="s">
        <v>788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 x14ac:dyDescent="0.25">
      <c r="A4947" s="53">
        <v>44181</v>
      </c>
      <c r="B4947" s="54">
        <v>44181</v>
      </c>
      <c r="C4947" s="54" t="s">
        <v>836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 x14ac:dyDescent="0.25">
      <c r="A4948" s="53">
        <v>44181</v>
      </c>
      <c r="B4948" s="54">
        <v>44181</v>
      </c>
      <c r="C4948" s="54" t="s">
        <v>829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 x14ac:dyDescent="0.25">
      <c r="A4949" s="53">
        <v>44181</v>
      </c>
      <c r="B4949" s="54">
        <v>44181</v>
      </c>
      <c r="C4949" s="54" t="s">
        <v>795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 x14ac:dyDescent="0.25">
      <c r="A4950" s="53">
        <v>44181</v>
      </c>
      <c r="B4950" s="54">
        <v>44181</v>
      </c>
      <c r="C4950" s="54" t="s">
        <v>776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 x14ac:dyDescent="0.25">
      <c r="A4951" s="53">
        <v>44181</v>
      </c>
      <c r="B4951" s="54">
        <v>44181</v>
      </c>
      <c r="C4951" s="54" t="s">
        <v>821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 x14ac:dyDescent="0.25">
      <c r="A4952" s="53">
        <v>44181</v>
      </c>
      <c r="B4952" s="54">
        <v>44181</v>
      </c>
      <c r="C4952" s="54" t="s">
        <v>785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 x14ac:dyDescent="0.25">
      <c r="A4953" s="53">
        <v>44181</v>
      </c>
      <c r="B4953" s="54">
        <v>44181</v>
      </c>
      <c r="C4953" s="54" t="s">
        <v>822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 x14ac:dyDescent="0.25">
      <c r="A4954" s="53">
        <v>44181</v>
      </c>
      <c r="B4954" s="54">
        <v>44181</v>
      </c>
      <c r="C4954" s="54" t="s">
        <v>801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 x14ac:dyDescent="0.25">
      <c r="A4955" s="53">
        <v>44181</v>
      </c>
      <c r="B4955" s="54">
        <v>44181</v>
      </c>
      <c r="C4955" s="54" t="s">
        <v>828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 x14ac:dyDescent="0.25">
      <c r="A4956" s="53">
        <v>44181</v>
      </c>
      <c r="B4956" s="54">
        <v>44181</v>
      </c>
      <c r="C4956" s="54" t="s">
        <v>812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 x14ac:dyDescent="0.25">
      <c r="A4957" s="53">
        <v>44181</v>
      </c>
      <c r="B4957" s="54">
        <v>44181</v>
      </c>
      <c r="C4957" s="54" t="s">
        <v>803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 x14ac:dyDescent="0.25">
      <c r="A4958" s="53">
        <v>44181</v>
      </c>
      <c r="B4958" s="54">
        <v>44181</v>
      </c>
      <c r="C4958" s="54" t="s">
        <v>811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 x14ac:dyDescent="0.25">
      <c r="A4959" s="53">
        <v>44181</v>
      </c>
      <c r="B4959" s="54">
        <v>44181</v>
      </c>
      <c r="C4959" s="54" t="s">
        <v>802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 x14ac:dyDescent="0.25">
      <c r="A4960" s="53">
        <v>44181</v>
      </c>
      <c r="B4960" s="54">
        <v>44181</v>
      </c>
      <c r="C4960" s="54" t="s">
        <v>820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 x14ac:dyDescent="0.25">
      <c r="A4961" s="53">
        <v>44181</v>
      </c>
      <c r="B4961" s="54">
        <v>44181</v>
      </c>
      <c r="C4961" s="54" t="s">
        <v>835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 x14ac:dyDescent="0.25">
      <c r="A4962" s="53">
        <v>44181</v>
      </c>
      <c r="B4962" s="54">
        <v>44181</v>
      </c>
      <c r="C4962" s="54" t="s">
        <v>765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 x14ac:dyDescent="0.25">
      <c r="A4963" s="53">
        <v>44181</v>
      </c>
      <c r="B4963" s="54">
        <v>44181</v>
      </c>
      <c r="C4963" s="54" t="s">
        <v>876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 x14ac:dyDescent="0.25">
      <c r="A4964" s="53">
        <v>44181</v>
      </c>
      <c r="B4964" s="54">
        <v>44181</v>
      </c>
      <c r="C4964" s="54" t="s">
        <v>852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 x14ac:dyDescent="0.25">
      <c r="A4965" s="53">
        <v>44181</v>
      </c>
      <c r="B4965" s="54">
        <v>44181</v>
      </c>
      <c r="C4965" s="54" t="s">
        <v>882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 x14ac:dyDescent="0.25">
      <c r="A4966" s="53">
        <v>44181</v>
      </c>
      <c r="B4966" s="54">
        <v>44181</v>
      </c>
      <c r="C4966" s="54" t="s">
        <v>911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 x14ac:dyDescent="0.25">
      <c r="A4967" s="53">
        <v>44181</v>
      </c>
      <c r="B4967" s="54">
        <v>44181</v>
      </c>
      <c r="C4967" s="54" t="s">
        <v>841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 x14ac:dyDescent="0.25">
      <c r="A4968" s="53">
        <v>44181</v>
      </c>
      <c r="B4968" s="54">
        <v>44181</v>
      </c>
      <c r="C4968" s="54" t="s">
        <v>810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 x14ac:dyDescent="0.25">
      <c r="A4969" s="53">
        <v>44181</v>
      </c>
      <c r="B4969" s="54">
        <v>44181</v>
      </c>
      <c r="C4969" s="54" t="s">
        <v>906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 x14ac:dyDescent="0.25">
      <c r="A4970" s="53">
        <v>44181</v>
      </c>
      <c r="B4970" s="54">
        <v>44181</v>
      </c>
      <c r="C4970" s="54" t="s">
        <v>1009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 x14ac:dyDescent="0.25">
      <c r="A4971" s="53">
        <v>44181</v>
      </c>
      <c r="B4971" s="54">
        <v>44181</v>
      </c>
      <c r="C4971" s="54" t="s">
        <v>892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 x14ac:dyDescent="0.25">
      <c r="A4972" s="53">
        <v>44181</v>
      </c>
      <c r="B4972" s="54">
        <v>44181</v>
      </c>
      <c r="C4972" s="54" t="s">
        <v>844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 x14ac:dyDescent="0.25">
      <c r="A4973" s="53">
        <v>44181</v>
      </c>
      <c r="B4973" s="54">
        <v>44181</v>
      </c>
      <c r="C4973" s="54" t="s">
        <v>1001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 x14ac:dyDescent="0.25">
      <c r="A4974" s="83">
        <v>44182</v>
      </c>
      <c r="B4974" s="84">
        <v>44182</v>
      </c>
      <c r="C4974" s="84" t="s">
        <v>814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 x14ac:dyDescent="0.25">
      <c r="A4975" s="83">
        <v>44182</v>
      </c>
      <c r="B4975" s="84">
        <v>44182</v>
      </c>
      <c r="C4975" s="84" t="s">
        <v>789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 x14ac:dyDescent="0.25">
      <c r="A4976" s="83">
        <v>44182</v>
      </c>
      <c r="B4976" s="84">
        <v>44182</v>
      </c>
      <c r="C4976" s="84" t="s">
        <v>1010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 x14ac:dyDescent="0.25">
      <c r="A4977" s="83">
        <v>44182</v>
      </c>
      <c r="B4977" s="84">
        <v>44182</v>
      </c>
      <c r="C4977" s="84" t="s">
        <v>786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 x14ac:dyDescent="0.25">
      <c r="A4978" s="83">
        <v>44182</v>
      </c>
      <c r="B4978" s="84">
        <v>44182</v>
      </c>
      <c r="C4978" s="84" t="s">
        <v>778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 x14ac:dyDescent="0.25">
      <c r="A4979" s="83">
        <v>44182</v>
      </c>
      <c r="B4979" s="84">
        <v>44182</v>
      </c>
      <c r="C4979" s="84" t="s">
        <v>819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 x14ac:dyDescent="0.25">
      <c r="A4980" s="83">
        <v>44182</v>
      </c>
      <c r="B4980" s="84">
        <v>44182</v>
      </c>
      <c r="C4980" s="84" t="s">
        <v>777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 x14ac:dyDescent="0.25">
      <c r="A4981" s="83">
        <v>44182</v>
      </c>
      <c r="B4981" s="84">
        <v>44182</v>
      </c>
      <c r="C4981" s="84" t="s">
        <v>844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 x14ac:dyDescent="0.25">
      <c r="A4982" s="83">
        <v>44182</v>
      </c>
      <c r="B4982" s="84">
        <v>44182</v>
      </c>
      <c r="C4982" s="84" t="s">
        <v>784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 x14ac:dyDescent="0.25">
      <c r="A4983" s="83">
        <v>44182</v>
      </c>
      <c r="B4983" s="84">
        <v>44182</v>
      </c>
      <c r="C4983" s="84" t="s">
        <v>824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 x14ac:dyDescent="0.25">
      <c r="A4984" s="83">
        <v>44182</v>
      </c>
      <c r="B4984" s="84">
        <v>44182</v>
      </c>
      <c r="C4984" s="84" t="s">
        <v>794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 x14ac:dyDescent="0.25">
      <c r="A4985" s="83">
        <v>44182</v>
      </c>
      <c r="B4985" s="84">
        <v>44182</v>
      </c>
      <c r="C4985" s="84" t="s">
        <v>781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 x14ac:dyDescent="0.25">
      <c r="A4986" s="83">
        <v>44182</v>
      </c>
      <c r="B4986" s="84">
        <v>44182</v>
      </c>
      <c r="C4986" s="84" t="s">
        <v>773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 x14ac:dyDescent="0.25">
      <c r="A4987" s="83">
        <v>44182</v>
      </c>
      <c r="B4987" s="84">
        <v>44182</v>
      </c>
      <c r="C4987" s="84" t="s">
        <v>782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 x14ac:dyDescent="0.25">
      <c r="A4988" s="83">
        <v>44182</v>
      </c>
      <c r="B4988" s="84">
        <v>44182</v>
      </c>
      <c r="C4988" s="84" t="s">
        <v>809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 x14ac:dyDescent="0.25">
      <c r="A4989" s="83">
        <v>44182</v>
      </c>
      <c r="B4989" s="84">
        <v>44182</v>
      </c>
      <c r="C4989" s="84" t="s">
        <v>783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 x14ac:dyDescent="0.25">
      <c r="A4990" s="83">
        <v>44182</v>
      </c>
      <c r="B4990" s="84">
        <v>44182</v>
      </c>
      <c r="C4990" s="84" t="s">
        <v>806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 x14ac:dyDescent="0.25">
      <c r="A4991" s="83">
        <v>44182</v>
      </c>
      <c r="B4991" s="84">
        <v>44182</v>
      </c>
      <c r="C4991" s="84" t="s">
        <v>818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 x14ac:dyDescent="0.25">
      <c r="A4992" s="83">
        <v>44182</v>
      </c>
      <c r="B4992" s="84">
        <v>44182</v>
      </c>
      <c r="C4992" s="84" t="s">
        <v>792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 x14ac:dyDescent="0.25">
      <c r="A4993" s="83">
        <v>44182</v>
      </c>
      <c r="B4993" s="84">
        <v>44182</v>
      </c>
      <c r="C4993" s="84" t="s">
        <v>790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 x14ac:dyDescent="0.25">
      <c r="A4994" s="83">
        <v>44182</v>
      </c>
      <c r="B4994" s="84">
        <v>44182</v>
      </c>
      <c r="C4994" s="84" t="s">
        <v>804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 x14ac:dyDescent="0.25">
      <c r="A4995" s="83">
        <v>44182</v>
      </c>
      <c r="B4995" s="84">
        <v>44182</v>
      </c>
      <c r="C4995" s="84" t="s">
        <v>785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 x14ac:dyDescent="0.25">
      <c r="A4996" s="83">
        <v>44182</v>
      </c>
      <c r="B4996" s="84">
        <v>44182</v>
      </c>
      <c r="C4996" s="84" t="s">
        <v>774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 x14ac:dyDescent="0.25">
      <c r="A4997" s="83">
        <v>44182</v>
      </c>
      <c r="B4997" s="84">
        <v>44182</v>
      </c>
      <c r="C4997" s="84" t="s">
        <v>808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 x14ac:dyDescent="0.25">
      <c r="A4998" s="83">
        <v>44182</v>
      </c>
      <c r="B4998" s="84">
        <v>44182</v>
      </c>
      <c r="C4998" s="84" t="s">
        <v>779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 x14ac:dyDescent="0.25">
      <c r="A4999" s="83">
        <v>44182</v>
      </c>
      <c r="B4999" s="84">
        <v>44182</v>
      </c>
      <c r="C4999" s="84" t="s">
        <v>803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 x14ac:dyDescent="0.25">
      <c r="A5000" s="83">
        <v>44182</v>
      </c>
      <c r="B5000" s="84">
        <v>44182</v>
      </c>
      <c r="C5000" s="84" t="s">
        <v>802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 x14ac:dyDescent="0.25">
      <c r="A5001" s="83">
        <v>44182</v>
      </c>
      <c r="B5001" s="84">
        <v>44182</v>
      </c>
      <c r="C5001" s="84" t="s">
        <v>780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 x14ac:dyDescent="0.25">
      <c r="A5002" s="83">
        <v>44182</v>
      </c>
      <c r="B5002" s="84">
        <v>44182</v>
      </c>
      <c r="C5002" s="84" t="s">
        <v>799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 x14ac:dyDescent="0.25">
      <c r="A5003" s="83">
        <v>44182</v>
      </c>
      <c r="B5003" s="84">
        <v>44182</v>
      </c>
      <c r="C5003" s="84" t="s">
        <v>787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 x14ac:dyDescent="0.25">
      <c r="A5004" s="83">
        <v>44182</v>
      </c>
      <c r="B5004" s="84">
        <v>44182</v>
      </c>
      <c r="C5004" s="84" t="s">
        <v>817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 x14ac:dyDescent="0.25">
      <c r="A5005" s="83">
        <v>44182</v>
      </c>
      <c r="B5005" s="84">
        <v>44182</v>
      </c>
      <c r="C5005" s="84" t="s">
        <v>825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 x14ac:dyDescent="0.25">
      <c r="A5006" s="83">
        <v>44182</v>
      </c>
      <c r="B5006" s="84">
        <v>44182</v>
      </c>
      <c r="C5006" s="84" t="s">
        <v>821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 x14ac:dyDescent="0.25">
      <c r="A5007" s="83">
        <v>44182</v>
      </c>
      <c r="B5007" s="84">
        <v>44182</v>
      </c>
      <c r="C5007" s="84" t="s">
        <v>793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 x14ac:dyDescent="0.25">
      <c r="A5008" s="83">
        <v>44182</v>
      </c>
      <c r="B5008" s="84">
        <v>44182</v>
      </c>
      <c r="C5008" s="84" t="s">
        <v>791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 x14ac:dyDescent="0.25">
      <c r="A5009" s="83">
        <v>44182</v>
      </c>
      <c r="B5009" s="84">
        <v>44182</v>
      </c>
      <c r="C5009" s="84" t="s">
        <v>829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 x14ac:dyDescent="0.25">
      <c r="A5010" s="83">
        <v>44182</v>
      </c>
      <c r="B5010" s="84">
        <v>44182</v>
      </c>
      <c r="C5010" s="84" t="s">
        <v>812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 x14ac:dyDescent="0.25">
      <c r="A5011" s="83">
        <v>44182</v>
      </c>
      <c r="B5011" s="84">
        <v>44182</v>
      </c>
      <c r="C5011" s="84" t="s">
        <v>811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 x14ac:dyDescent="0.25">
      <c r="A5012" s="83">
        <v>44182</v>
      </c>
      <c r="B5012" s="84">
        <v>44182</v>
      </c>
      <c r="C5012" s="84" t="s">
        <v>835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 x14ac:dyDescent="0.25">
      <c r="A5013" s="83">
        <v>44182</v>
      </c>
      <c r="B5013" s="84">
        <v>44182</v>
      </c>
      <c r="C5013" s="84" t="s">
        <v>822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 x14ac:dyDescent="0.25">
      <c r="A5014" s="83">
        <v>44182</v>
      </c>
      <c r="B5014" s="84">
        <v>44182</v>
      </c>
      <c r="C5014" s="84" t="s">
        <v>836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 x14ac:dyDescent="0.25">
      <c r="A5015" s="83">
        <v>44182</v>
      </c>
      <c r="B5015" s="84">
        <v>44182</v>
      </c>
      <c r="C5015" s="84" t="s">
        <v>1011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 x14ac:dyDescent="0.25">
      <c r="A5016" s="83">
        <v>44182</v>
      </c>
      <c r="B5016" s="84">
        <v>44182</v>
      </c>
      <c r="C5016" s="84" t="s">
        <v>788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 x14ac:dyDescent="0.25">
      <c r="A5017" s="83">
        <v>44182</v>
      </c>
      <c r="B5017" s="84">
        <v>44182</v>
      </c>
      <c r="C5017" s="84" t="s">
        <v>820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 x14ac:dyDescent="0.25">
      <c r="A5018" s="83">
        <v>44182</v>
      </c>
      <c r="B5018" s="84">
        <v>44182</v>
      </c>
      <c r="C5018" s="84" t="s">
        <v>795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 x14ac:dyDescent="0.25">
      <c r="A5019" s="83">
        <v>44182</v>
      </c>
      <c r="B5019" s="84">
        <v>44182</v>
      </c>
      <c r="C5019" s="84" t="s">
        <v>828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 x14ac:dyDescent="0.25">
      <c r="A5020" s="83">
        <v>44182</v>
      </c>
      <c r="B5020" s="84">
        <v>44182</v>
      </c>
      <c r="C5020" s="84" t="s">
        <v>810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 x14ac:dyDescent="0.25">
      <c r="A5021" s="83">
        <v>44182</v>
      </c>
      <c r="B5021" s="84">
        <v>44182</v>
      </c>
      <c r="C5021" s="84" t="s">
        <v>974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 x14ac:dyDescent="0.25">
      <c r="A5022" s="83">
        <v>44182</v>
      </c>
      <c r="B5022" s="84">
        <v>44182</v>
      </c>
      <c r="C5022" s="84" t="s">
        <v>1009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 x14ac:dyDescent="0.25">
      <c r="A5023" s="83">
        <v>44182</v>
      </c>
      <c r="B5023" s="84">
        <v>44182</v>
      </c>
      <c r="C5023" s="84" t="s">
        <v>863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 x14ac:dyDescent="0.25">
      <c r="A5024" s="83">
        <v>44182</v>
      </c>
      <c r="B5024" s="84">
        <v>44182</v>
      </c>
      <c r="C5024" s="84" t="s">
        <v>1012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 x14ac:dyDescent="0.25">
      <c r="A5025" s="83">
        <v>44182</v>
      </c>
      <c r="B5025" s="84">
        <v>44182</v>
      </c>
      <c r="C5025" s="84" t="s">
        <v>827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 x14ac:dyDescent="0.25">
      <c r="A5026" s="83">
        <v>44182</v>
      </c>
      <c r="B5026" s="84">
        <v>44182</v>
      </c>
      <c r="C5026" s="84" t="s">
        <v>914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 x14ac:dyDescent="0.25">
      <c r="A5027" s="83">
        <v>44182</v>
      </c>
      <c r="B5027" s="84">
        <v>44182</v>
      </c>
      <c r="C5027" s="84" t="s">
        <v>849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 x14ac:dyDescent="0.25">
      <c r="A5028" s="83">
        <v>44182</v>
      </c>
      <c r="B5028" s="84">
        <v>44182</v>
      </c>
      <c r="C5028" s="84" t="s">
        <v>1013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 x14ac:dyDescent="0.25">
      <c r="A5029" s="83">
        <v>44182</v>
      </c>
      <c r="B5029" s="84">
        <v>44182</v>
      </c>
      <c r="C5029" s="84" t="s">
        <v>935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 x14ac:dyDescent="0.25">
      <c r="A5030" s="83">
        <v>44182</v>
      </c>
      <c r="B5030" s="84">
        <v>44182</v>
      </c>
      <c r="C5030" s="84" t="s">
        <v>898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 x14ac:dyDescent="0.25">
      <c r="A5031" s="83">
        <v>44182</v>
      </c>
      <c r="B5031" s="84">
        <v>44182</v>
      </c>
      <c r="C5031" s="84" t="s">
        <v>816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 x14ac:dyDescent="0.25">
      <c r="A5032" s="83">
        <v>44182</v>
      </c>
      <c r="B5032" s="84">
        <v>44182</v>
      </c>
      <c r="C5032" s="84" t="s">
        <v>1014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 x14ac:dyDescent="0.25">
      <c r="A5033" s="83">
        <v>44182</v>
      </c>
      <c r="B5033" s="84">
        <v>44182</v>
      </c>
      <c r="C5033" s="84" t="s">
        <v>1015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 x14ac:dyDescent="0.25">
      <c r="A5034" s="83">
        <v>44182</v>
      </c>
      <c r="B5034" s="84">
        <v>44182</v>
      </c>
      <c r="C5034" s="84" t="s">
        <v>841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 x14ac:dyDescent="0.25">
      <c r="A5035" s="83">
        <v>44182</v>
      </c>
      <c r="B5035" s="84">
        <v>44182</v>
      </c>
      <c r="C5035" s="84" t="s">
        <v>1003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 x14ac:dyDescent="0.25">
      <c r="A5036" s="83">
        <v>44182</v>
      </c>
      <c r="B5036" s="84">
        <v>44182</v>
      </c>
      <c r="C5036" s="84" t="s">
        <v>1016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 x14ac:dyDescent="0.25">
      <c r="A5037" s="83">
        <v>44182</v>
      </c>
      <c r="B5037" s="84">
        <v>44182</v>
      </c>
      <c r="C5037" s="84" t="s">
        <v>1001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 x14ac:dyDescent="0.25">
      <c r="A5038" s="83">
        <v>44182</v>
      </c>
      <c r="B5038" s="84">
        <v>44182</v>
      </c>
      <c r="C5038" s="84" t="s">
        <v>855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 x14ac:dyDescent="0.25">
      <c r="A5039" s="83">
        <v>44182</v>
      </c>
      <c r="B5039" s="84">
        <v>44182</v>
      </c>
      <c r="C5039" s="84" t="s">
        <v>876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 x14ac:dyDescent="0.25">
      <c r="A5040" s="83">
        <v>44182</v>
      </c>
      <c r="B5040" s="84">
        <v>44182</v>
      </c>
      <c r="C5040" s="84" t="s">
        <v>796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 x14ac:dyDescent="0.25">
      <c r="A5041" s="59">
        <v>44183</v>
      </c>
      <c r="B5041" s="60">
        <v>44183</v>
      </c>
      <c r="C5041" s="60" t="s">
        <v>814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 x14ac:dyDescent="0.25">
      <c r="A5042" s="59">
        <v>44183</v>
      </c>
      <c r="B5042" s="60">
        <v>44183</v>
      </c>
      <c r="C5042" s="60" t="s">
        <v>786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 x14ac:dyDescent="0.25">
      <c r="A5043" s="59">
        <v>44183</v>
      </c>
      <c r="B5043" s="60">
        <v>44183</v>
      </c>
      <c r="C5043" s="60" t="s">
        <v>773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 x14ac:dyDescent="0.25">
      <c r="A5044" s="59">
        <v>44183</v>
      </c>
      <c r="B5044" s="60">
        <v>44183</v>
      </c>
      <c r="C5044" s="60" t="s">
        <v>789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 x14ac:dyDescent="0.25">
      <c r="A5045" s="59">
        <v>44183</v>
      </c>
      <c r="B5045" s="60">
        <v>44183</v>
      </c>
      <c r="C5045" s="60" t="s">
        <v>775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 x14ac:dyDescent="0.25">
      <c r="A5046" s="59">
        <v>44183</v>
      </c>
      <c r="B5046" s="60">
        <v>44183</v>
      </c>
      <c r="C5046" s="60" t="s">
        <v>778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 x14ac:dyDescent="0.25">
      <c r="A5047" s="59">
        <v>44183</v>
      </c>
      <c r="B5047" s="60">
        <v>44183</v>
      </c>
      <c r="C5047" s="60" t="s">
        <v>809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 x14ac:dyDescent="0.25">
      <c r="A5048" s="59">
        <v>44183</v>
      </c>
      <c r="B5048" s="60">
        <v>44183</v>
      </c>
      <c r="C5048" s="60" t="s">
        <v>783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 x14ac:dyDescent="0.25">
      <c r="A5049" s="59">
        <v>44183</v>
      </c>
      <c r="B5049" s="60">
        <v>44183</v>
      </c>
      <c r="C5049" s="60" t="s">
        <v>781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 x14ac:dyDescent="0.25">
      <c r="A5050" s="59">
        <v>44183</v>
      </c>
      <c r="B5050" s="60">
        <v>44183</v>
      </c>
      <c r="C5050" s="60" t="s">
        <v>782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 x14ac:dyDescent="0.25">
      <c r="A5051" s="59">
        <v>44183</v>
      </c>
      <c r="B5051" s="60">
        <v>44183</v>
      </c>
      <c r="C5051" s="60" t="s">
        <v>794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 x14ac:dyDescent="0.25">
      <c r="A5052" s="59">
        <v>44183</v>
      </c>
      <c r="B5052" s="60">
        <v>44183</v>
      </c>
      <c r="C5052" s="60" t="s">
        <v>779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 x14ac:dyDescent="0.25">
      <c r="A5053" s="59">
        <v>44183</v>
      </c>
      <c r="B5053" s="60">
        <v>44183</v>
      </c>
      <c r="C5053" s="60" t="s">
        <v>777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 x14ac:dyDescent="0.25">
      <c r="A5054" s="59">
        <v>44183</v>
      </c>
      <c r="B5054" s="60">
        <v>44183</v>
      </c>
      <c r="C5054" s="60" t="s">
        <v>774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 x14ac:dyDescent="0.25">
      <c r="A5055" s="59">
        <v>44183</v>
      </c>
      <c r="B5055" s="60">
        <v>44183</v>
      </c>
      <c r="C5055" s="60" t="s">
        <v>804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 x14ac:dyDescent="0.25">
      <c r="A5056" s="59">
        <v>44183</v>
      </c>
      <c r="B5056" s="60">
        <v>44183</v>
      </c>
      <c r="C5056" s="60" t="s">
        <v>784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 x14ac:dyDescent="0.25">
      <c r="A5057" s="59">
        <v>44183</v>
      </c>
      <c r="B5057" s="60">
        <v>44183</v>
      </c>
      <c r="C5057" s="60" t="s">
        <v>806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 x14ac:dyDescent="0.25">
      <c r="A5058" s="59">
        <v>44183</v>
      </c>
      <c r="B5058" s="60">
        <v>44183</v>
      </c>
      <c r="C5058" s="60" t="s">
        <v>792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 x14ac:dyDescent="0.25">
      <c r="A5059" s="59">
        <v>44183</v>
      </c>
      <c r="B5059" s="60">
        <v>44183</v>
      </c>
      <c r="C5059" s="60" t="s">
        <v>818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 x14ac:dyDescent="0.25">
      <c r="A5060" s="59">
        <v>44183</v>
      </c>
      <c r="B5060" s="60">
        <v>44183</v>
      </c>
      <c r="C5060" s="60" t="s">
        <v>799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 x14ac:dyDescent="0.25">
      <c r="A5061" s="59">
        <v>44183</v>
      </c>
      <c r="B5061" s="60">
        <v>44183</v>
      </c>
      <c r="C5061" s="60" t="s">
        <v>824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 x14ac:dyDescent="0.25">
      <c r="A5062" s="59">
        <v>44183</v>
      </c>
      <c r="B5062" s="60">
        <v>44183</v>
      </c>
      <c r="C5062" s="60" t="s">
        <v>819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 x14ac:dyDescent="0.25">
      <c r="A5063" s="59">
        <v>44183</v>
      </c>
      <c r="B5063" s="60">
        <v>44183</v>
      </c>
      <c r="C5063" s="60" t="s">
        <v>785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 x14ac:dyDescent="0.25">
      <c r="A5064" s="59">
        <v>44183</v>
      </c>
      <c r="B5064" s="60">
        <v>44183</v>
      </c>
      <c r="C5064" s="60" t="s">
        <v>1017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 x14ac:dyDescent="0.25">
      <c r="A5065" s="59">
        <v>44183</v>
      </c>
      <c r="B5065" s="60">
        <v>44183</v>
      </c>
      <c r="C5065" s="60" t="s">
        <v>817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 x14ac:dyDescent="0.25">
      <c r="A5066" s="59">
        <v>44183</v>
      </c>
      <c r="B5066" s="60">
        <v>44183</v>
      </c>
      <c r="C5066" s="60" t="s">
        <v>790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 x14ac:dyDescent="0.25">
      <c r="A5067" s="59">
        <v>44183</v>
      </c>
      <c r="B5067" s="60">
        <v>44183</v>
      </c>
      <c r="C5067" s="60" t="s">
        <v>829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 x14ac:dyDescent="0.25">
      <c r="A5068" s="59">
        <v>44183</v>
      </c>
      <c r="B5068" s="60">
        <v>44183</v>
      </c>
      <c r="C5068" s="60" t="s">
        <v>787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 x14ac:dyDescent="0.25">
      <c r="A5069" s="59">
        <v>44183</v>
      </c>
      <c r="B5069" s="60">
        <v>44183</v>
      </c>
      <c r="C5069" s="60" t="s">
        <v>793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 x14ac:dyDescent="0.25">
      <c r="A5070" s="59">
        <v>44183</v>
      </c>
      <c r="B5070" s="60">
        <v>44183</v>
      </c>
      <c r="C5070" s="60" t="s">
        <v>808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 x14ac:dyDescent="0.25">
      <c r="A5071" s="59">
        <v>44183</v>
      </c>
      <c r="B5071" s="60">
        <v>44183</v>
      </c>
      <c r="C5071" s="60" t="s">
        <v>780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 x14ac:dyDescent="0.25">
      <c r="A5072" s="59">
        <v>44183</v>
      </c>
      <c r="B5072" s="60">
        <v>44183</v>
      </c>
      <c r="C5072" s="60" t="s">
        <v>812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 x14ac:dyDescent="0.25">
      <c r="A5073" s="59">
        <v>44183</v>
      </c>
      <c r="B5073" s="60">
        <v>44183</v>
      </c>
      <c r="C5073" s="60" t="s">
        <v>791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 x14ac:dyDescent="0.25">
      <c r="A5074" s="59">
        <v>44183</v>
      </c>
      <c r="B5074" s="60">
        <v>44183</v>
      </c>
      <c r="C5074" s="60" t="s">
        <v>803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 x14ac:dyDescent="0.25">
      <c r="A5075" s="59">
        <v>44183</v>
      </c>
      <c r="B5075" s="60">
        <v>44183</v>
      </c>
      <c r="C5075" s="60" t="s">
        <v>825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 x14ac:dyDescent="0.25">
      <c r="A5076" s="59">
        <v>44183</v>
      </c>
      <c r="B5076" s="60">
        <v>44183</v>
      </c>
      <c r="C5076" s="60" t="s">
        <v>943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 x14ac:dyDescent="0.25">
      <c r="A5077" s="59">
        <v>44183</v>
      </c>
      <c r="B5077" s="60">
        <v>44183</v>
      </c>
      <c r="C5077" s="60" t="s">
        <v>836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 x14ac:dyDescent="0.25">
      <c r="A5078" s="59">
        <v>44183</v>
      </c>
      <c r="B5078" s="60">
        <v>44183</v>
      </c>
      <c r="C5078" s="60" t="s">
        <v>811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 x14ac:dyDescent="0.25">
      <c r="A5079" s="59">
        <v>44183</v>
      </c>
      <c r="B5079" s="60">
        <v>44183</v>
      </c>
      <c r="C5079" s="60" t="s">
        <v>981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 x14ac:dyDescent="0.25">
      <c r="A5080" s="59">
        <v>44183</v>
      </c>
      <c r="B5080" s="60">
        <v>44183</v>
      </c>
      <c r="C5080" s="60" t="s">
        <v>821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 x14ac:dyDescent="0.25">
      <c r="A5081" s="59">
        <v>44183</v>
      </c>
      <c r="B5081" s="60">
        <v>44183</v>
      </c>
      <c r="C5081" s="60" t="s">
        <v>820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 x14ac:dyDescent="0.25">
      <c r="A5082" s="59">
        <v>44183</v>
      </c>
      <c r="B5082" s="60">
        <v>44183</v>
      </c>
      <c r="C5082" s="60" t="s">
        <v>810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 x14ac:dyDescent="0.25">
      <c r="A5083" s="59">
        <v>44183</v>
      </c>
      <c r="B5083" s="60">
        <v>44183</v>
      </c>
      <c r="C5083" s="60" t="s">
        <v>802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 x14ac:dyDescent="0.25">
      <c r="A5084" s="59">
        <v>44183</v>
      </c>
      <c r="B5084" s="60">
        <v>44183</v>
      </c>
      <c r="C5084" s="60" t="s">
        <v>796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 x14ac:dyDescent="0.25">
      <c r="A5085" s="59">
        <v>44183</v>
      </c>
      <c r="B5085" s="60">
        <v>44183</v>
      </c>
      <c r="C5085" s="60" t="s">
        <v>906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 x14ac:dyDescent="0.25">
      <c r="A5086" s="59">
        <v>44183</v>
      </c>
      <c r="B5086" s="60">
        <v>44183</v>
      </c>
      <c r="C5086" s="60" t="s">
        <v>876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 x14ac:dyDescent="0.25">
      <c r="A5087" s="59">
        <v>44183</v>
      </c>
      <c r="B5087" s="60">
        <v>44183</v>
      </c>
      <c r="C5087" s="60" t="s">
        <v>1018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 x14ac:dyDescent="0.25">
      <c r="A5088" s="59">
        <v>44183</v>
      </c>
      <c r="B5088" s="60">
        <v>44183</v>
      </c>
      <c r="C5088" s="60" t="s">
        <v>765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 x14ac:dyDescent="0.25">
      <c r="A5089" s="59">
        <v>44183</v>
      </c>
      <c r="B5089" s="60">
        <v>44183</v>
      </c>
      <c r="C5089" s="60" t="s">
        <v>788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 x14ac:dyDescent="0.25">
      <c r="A5090" s="59">
        <v>44183</v>
      </c>
      <c r="B5090" s="60">
        <v>44183</v>
      </c>
      <c r="C5090" s="60" t="s">
        <v>1019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 x14ac:dyDescent="0.25">
      <c r="A5091" s="59">
        <v>44183</v>
      </c>
      <c r="B5091" s="60">
        <v>44183</v>
      </c>
      <c r="C5091" s="60" t="s">
        <v>776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 x14ac:dyDescent="0.25">
      <c r="A5092" s="59">
        <v>44183</v>
      </c>
      <c r="B5092" s="60">
        <v>44183</v>
      </c>
      <c r="C5092" s="60" t="s">
        <v>799</v>
      </c>
      <c r="D5092" s="60">
        <v>40607</v>
      </c>
      <c r="E5092" s="60">
        <v>19</v>
      </c>
      <c r="F5092">
        <v>1</v>
      </c>
    </row>
    <row r="5093" spans="1:6" x14ac:dyDescent="0.25">
      <c r="A5093" s="59">
        <v>44183</v>
      </c>
      <c r="B5093" s="60">
        <v>44183</v>
      </c>
      <c r="C5093" s="60" t="s">
        <v>795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 x14ac:dyDescent="0.25">
      <c r="A5094" s="59">
        <v>44183</v>
      </c>
      <c r="B5094" s="60">
        <v>44183</v>
      </c>
      <c r="C5094" s="60" t="s">
        <v>852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 x14ac:dyDescent="0.25">
      <c r="A5095" s="59">
        <v>44183</v>
      </c>
      <c r="B5095" s="60">
        <v>44183</v>
      </c>
      <c r="C5095" s="60" t="s">
        <v>835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 x14ac:dyDescent="0.25">
      <c r="A5096" s="59">
        <v>44183</v>
      </c>
      <c r="B5096" s="60">
        <v>44183</v>
      </c>
      <c r="C5096" s="60" t="s">
        <v>822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 x14ac:dyDescent="0.25">
      <c r="A5097" s="59">
        <v>44183</v>
      </c>
      <c r="B5097" s="60">
        <v>44183</v>
      </c>
      <c r="C5097" s="60" t="s">
        <v>816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 x14ac:dyDescent="0.25">
      <c r="A5098" s="59">
        <v>44183</v>
      </c>
      <c r="B5098" s="60">
        <v>44183</v>
      </c>
      <c r="C5098" s="60" t="s">
        <v>848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 x14ac:dyDescent="0.25">
      <c r="A5099" s="59">
        <v>44183</v>
      </c>
      <c r="B5099" s="60">
        <v>44183</v>
      </c>
      <c r="C5099" s="60" t="s">
        <v>828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 x14ac:dyDescent="0.25">
      <c r="A5100" s="59">
        <v>44183</v>
      </c>
      <c r="B5100" s="60">
        <v>44183</v>
      </c>
      <c r="C5100" s="60" t="s">
        <v>935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 x14ac:dyDescent="0.25">
      <c r="A5101" s="59">
        <v>44183</v>
      </c>
      <c r="B5101" s="60">
        <v>44183</v>
      </c>
      <c r="C5101" s="60" t="s">
        <v>1020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 x14ac:dyDescent="0.25">
      <c r="A5102" s="59">
        <v>44183</v>
      </c>
      <c r="B5102" s="60">
        <v>44183</v>
      </c>
      <c r="C5102" s="60" t="s">
        <v>798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 x14ac:dyDescent="0.25">
      <c r="A5103" s="22">
        <v>44184</v>
      </c>
      <c r="B5103">
        <v>44184</v>
      </c>
      <c r="C5103" t="s">
        <v>814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 x14ac:dyDescent="0.25">
      <c r="A5104" s="86">
        <v>44184</v>
      </c>
      <c r="B5104" s="87">
        <v>44184</v>
      </c>
      <c r="C5104" s="87" t="s">
        <v>1021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 x14ac:dyDescent="0.25">
      <c r="A5105" s="86">
        <v>44184</v>
      </c>
      <c r="B5105" s="87">
        <v>44184</v>
      </c>
      <c r="C5105" s="87" t="s">
        <v>786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 x14ac:dyDescent="0.25">
      <c r="A5106" s="86">
        <v>44184</v>
      </c>
      <c r="B5106" s="87">
        <v>44184</v>
      </c>
      <c r="C5106" s="87" t="s">
        <v>778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 x14ac:dyDescent="0.25">
      <c r="A5107" s="86">
        <v>44184</v>
      </c>
      <c r="B5107" s="87">
        <v>44184</v>
      </c>
      <c r="C5107" s="87" t="s">
        <v>775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 x14ac:dyDescent="0.25">
      <c r="A5108" s="86">
        <v>44184</v>
      </c>
      <c r="B5108" s="87">
        <v>44184</v>
      </c>
      <c r="C5108" s="87" t="s">
        <v>773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 x14ac:dyDescent="0.25">
      <c r="A5109" s="86">
        <v>44184</v>
      </c>
      <c r="B5109" s="87">
        <v>44184</v>
      </c>
      <c r="C5109" s="87" t="s">
        <v>782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 x14ac:dyDescent="0.25">
      <c r="A5110" s="86">
        <v>44184</v>
      </c>
      <c r="B5110" s="87">
        <v>44184</v>
      </c>
      <c r="C5110" s="87" t="s">
        <v>783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 x14ac:dyDescent="0.25">
      <c r="A5111" s="86">
        <v>44184</v>
      </c>
      <c r="B5111" s="87">
        <v>44184</v>
      </c>
      <c r="C5111" s="87" t="s">
        <v>1022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 x14ac:dyDescent="0.25">
      <c r="A5112" s="86">
        <v>44184</v>
      </c>
      <c r="B5112" s="87">
        <v>44184</v>
      </c>
      <c r="C5112" s="87" t="s">
        <v>1023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 x14ac:dyDescent="0.25">
      <c r="A5113" s="86">
        <v>44184</v>
      </c>
      <c r="B5113" s="87">
        <v>44184</v>
      </c>
      <c r="C5113" s="87" t="s">
        <v>794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 x14ac:dyDescent="0.25">
      <c r="A5114" s="86">
        <v>44184</v>
      </c>
      <c r="B5114" s="87">
        <v>44184</v>
      </c>
      <c r="C5114" s="87" t="s">
        <v>809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 x14ac:dyDescent="0.25">
      <c r="A5115" s="86">
        <v>44184</v>
      </c>
      <c r="B5115" s="87">
        <v>44184</v>
      </c>
      <c r="C5115" s="87" t="s">
        <v>817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 x14ac:dyDescent="0.25">
      <c r="A5116" s="86">
        <v>44184</v>
      </c>
      <c r="B5116" s="87">
        <v>44184</v>
      </c>
      <c r="C5116" s="87" t="s">
        <v>792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 x14ac:dyDescent="0.25">
      <c r="A5117" s="86">
        <v>44184</v>
      </c>
      <c r="B5117" s="87">
        <v>44184</v>
      </c>
      <c r="C5117" s="87" t="s">
        <v>804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 x14ac:dyDescent="0.25">
      <c r="A5118" s="86">
        <v>44184</v>
      </c>
      <c r="B5118" s="87">
        <v>44184</v>
      </c>
      <c r="C5118" s="87" t="s">
        <v>829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 x14ac:dyDescent="0.25">
      <c r="A5119" s="86">
        <v>44184</v>
      </c>
      <c r="B5119" s="87">
        <v>44184</v>
      </c>
      <c r="C5119" s="87" t="s">
        <v>819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 x14ac:dyDescent="0.25">
      <c r="A5120" s="86">
        <v>44184</v>
      </c>
      <c r="B5120" s="87">
        <v>44184</v>
      </c>
      <c r="C5120" s="87" t="s">
        <v>777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 x14ac:dyDescent="0.25">
      <c r="A5121" s="86">
        <v>44184</v>
      </c>
      <c r="B5121" s="87">
        <v>44184</v>
      </c>
      <c r="C5121" s="87" t="s">
        <v>824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 x14ac:dyDescent="0.25">
      <c r="A5122" s="86">
        <v>44184</v>
      </c>
      <c r="B5122" s="87">
        <v>44184</v>
      </c>
      <c r="C5122" s="87" t="s">
        <v>803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 x14ac:dyDescent="0.25">
      <c r="A5123" s="86">
        <v>44184</v>
      </c>
      <c r="B5123" s="87">
        <v>44184</v>
      </c>
      <c r="C5123" s="87" t="s">
        <v>1024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 x14ac:dyDescent="0.25">
      <c r="A5124" s="86">
        <v>44184</v>
      </c>
      <c r="B5124" s="87">
        <v>44184</v>
      </c>
      <c r="C5124" s="87" t="s">
        <v>785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 x14ac:dyDescent="0.25">
      <c r="A5125" s="86">
        <v>44184</v>
      </c>
      <c r="B5125" s="87">
        <v>44184</v>
      </c>
      <c r="C5125" s="87" t="s">
        <v>787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 x14ac:dyDescent="0.25">
      <c r="A5126" s="86">
        <v>44184</v>
      </c>
      <c r="B5126" s="87">
        <v>44184</v>
      </c>
      <c r="C5126" s="87" t="s">
        <v>774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 x14ac:dyDescent="0.25">
      <c r="A5127" s="86">
        <v>44184</v>
      </c>
      <c r="B5127" s="87">
        <v>44184</v>
      </c>
      <c r="C5127" s="87" t="s">
        <v>1025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 x14ac:dyDescent="0.25">
      <c r="A5128" s="86">
        <v>44184</v>
      </c>
      <c r="B5128" s="87">
        <v>44184</v>
      </c>
      <c r="C5128" s="87" t="s">
        <v>836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 x14ac:dyDescent="0.25">
      <c r="A5129" s="86">
        <v>44184</v>
      </c>
      <c r="B5129" s="87">
        <v>44184</v>
      </c>
      <c r="C5129" s="87" t="s">
        <v>802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 x14ac:dyDescent="0.25">
      <c r="A5130" s="86">
        <v>44184</v>
      </c>
      <c r="B5130" s="87">
        <v>44184</v>
      </c>
      <c r="C5130" s="87" t="s">
        <v>818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 x14ac:dyDescent="0.25">
      <c r="A5131" s="86">
        <v>44184</v>
      </c>
      <c r="B5131" s="87">
        <v>44184</v>
      </c>
      <c r="C5131" s="87" t="s">
        <v>825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 x14ac:dyDescent="0.25">
      <c r="A5132" s="86">
        <v>44184</v>
      </c>
      <c r="B5132" s="87">
        <v>44184</v>
      </c>
      <c r="C5132" s="87" t="s">
        <v>799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 x14ac:dyDescent="0.25">
      <c r="A5133" s="86">
        <v>44184</v>
      </c>
      <c r="B5133" s="87">
        <v>44184</v>
      </c>
      <c r="C5133" s="87" t="s">
        <v>808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 x14ac:dyDescent="0.25">
      <c r="A5134" s="86">
        <v>44184</v>
      </c>
      <c r="B5134" s="87">
        <v>44184</v>
      </c>
      <c r="C5134" s="87" t="s">
        <v>806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 x14ac:dyDescent="0.25">
      <c r="A5135" s="86">
        <v>44184</v>
      </c>
      <c r="B5135" s="87">
        <v>44184</v>
      </c>
      <c r="C5135" s="87" t="s">
        <v>776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 x14ac:dyDescent="0.25">
      <c r="A5136" s="86">
        <v>44184</v>
      </c>
      <c r="B5136" s="87">
        <v>44184</v>
      </c>
      <c r="C5136" s="87" t="s">
        <v>821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 x14ac:dyDescent="0.25">
      <c r="A5137" s="86">
        <v>44184</v>
      </c>
      <c r="B5137" s="87">
        <v>44184</v>
      </c>
      <c r="C5137" s="87" t="s">
        <v>780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 x14ac:dyDescent="0.25">
      <c r="A5138" s="86">
        <v>44184</v>
      </c>
      <c r="B5138" s="87">
        <v>44184</v>
      </c>
      <c r="C5138" s="87" t="s">
        <v>968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 x14ac:dyDescent="0.25">
      <c r="A5139" s="86">
        <v>44184</v>
      </c>
      <c r="B5139" s="87">
        <v>44184</v>
      </c>
      <c r="C5139" s="87" t="s">
        <v>844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 x14ac:dyDescent="0.25">
      <c r="A5140" s="86">
        <v>44184</v>
      </c>
      <c r="B5140" s="87">
        <v>44184</v>
      </c>
      <c r="C5140" s="87" t="s">
        <v>811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 x14ac:dyDescent="0.25">
      <c r="A5141" s="86">
        <v>44184</v>
      </c>
      <c r="B5141" s="87">
        <v>44184</v>
      </c>
      <c r="C5141" s="87" t="s">
        <v>812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 x14ac:dyDescent="0.25">
      <c r="A5142" s="86">
        <v>44184</v>
      </c>
      <c r="B5142" s="87">
        <v>44184</v>
      </c>
      <c r="C5142" s="87" t="s">
        <v>791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 x14ac:dyDescent="0.25">
      <c r="A5143" s="86">
        <v>44184</v>
      </c>
      <c r="B5143" s="87">
        <v>44184</v>
      </c>
      <c r="C5143" s="87" t="s">
        <v>788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 x14ac:dyDescent="0.25">
      <c r="A5144" s="86">
        <v>44184</v>
      </c>
      <c r="B5144" s="87">
        <v>44184</v>
      </c>
      <c r="C5144" s="87" t="s">
        <v>810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 x14ac:dyDescent="0.25">
      <c r="A5145" s="86">
        <v>44184</v>
      </c>
      <c r="B5145" s="87">
        <v>44184</v>
      </c>
      <c r="C5145" s="87" t="s">
        <v>848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 x14ac:dyDescent="0.25">
      <c r="A5146" s="86">
        <v>44184</v>
      </c>
      <c r="B5146" s="87">
        <v>44184</v>
      </c>
      <c r="C5146" s="87" t="s">
        <v>795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 x14ac:dyDescent="0.25">
      <c r="A5147" s="86">
        <v>44184</v>
      </c>
      <c r="B5147" s="87">
        <v>44184</v>
      </c>
      <c r="C5147" s="87" t="s">
        <v>974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 x14ac:dyDescent="0.25">
      <c r="A5148" s="86">
        <v>44184</v>
      </c>
      <c r="B5148" s="87">
        <v>44184</v>
      </c>
      <c r="C5148" s="87" t="s">
        <v>1026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 x14ac:dyDescent="0.25">
      <c r="A5149" s="86">
        <v>44184</v>
      </c>
      <c r="B5149" s="87">
        <v>44184</v>
      </c>
      <c r="C5149" s="87" t="s">
        <v>1027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 x14ac:dyDescent="0.25">
      <c r="A5150" s="86">
        <v>44184</v>
      </c>
      <c r="B5150" s="87">
        <v>44184</v>
      </c>
      <c r="C5150" s="87" t="s">
        <v>1028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 x14ac:dyDescent="0.25">
      <c r="A5151" s="86">
        <v>44184</v>
      </c>
      <c r="B5151" s="87">
        <v>44184</v>
      </c>
      <c r="C5151" s="87" t="s">
        <v>1012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 x14ac:dyDescent="0.25">
      <c r="A5152" s="86">
        <v>44184</v>
      </c>
      <c r="B5152" s="87">
        <v>44184</v>
      </c>
      <c r="C5152" s="87" t="s">
        <v>852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 x14ac:dyDescent="0.25">
      <c r="A5153" s="86">
        <v>44184</v>
      </c>
      <c r="B5153" s="87">
        <v>44184</v>
      </c>
      <c r="C5153" s="87" t="s">
        <v>940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 x14ac:dyDescent="0.25">
      <c r="A5154" s="86">
        <v>44184</v>
      </c>
      <c r="B5154" s="87">
        <v>44184</v>
      </c>
      <c r="C5154" s="87" t="s">
        <v>1029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 x14ac:dyDescent="0.25">
      <c r="A5155" s="86">
        <v>44184</v>
      </c>
      <c r="B5155" s="87">
        <v>44184</v>
      </c>
      <c r="C5155" s="87" t="s">
        <v>828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 x14ac:dyDescent="0.25">
      <c r="A5156" s="86">
        <v>44184</v>
      </c>
      <c r="B5156" s="87">
        <v>44184</v>
      </c>
      <c r="C5156" s="87" t="s">
        <v>993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 x14ac:dyDescent="0.25">
      <c r="A5157" s="86">
        <v>44184</v>
      </c>
      <c r="B5157" s="87">
        <v>44184</v>
      </c>
      <c r="C5157" s="87" t="s">
        <v>835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 x14ac:dyDescent="0.25">
      <c r="A5158" s="86">
        <v>44184</v>
      </c>
      <c r="B5158" s="87">
        <v>44184</v>
      </c>
      <c r="C5158" s="87" t="s">
        <v>833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 x14ac:dyDescent="0.25">
      <c r="A5159" s="86">
        <v>44184</v>
      </c>
      <c r="B5159" s="87">
        <v>44184</v>
      </c>
      <c r="C5159" s="87" t="s">
        <v>807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 x14ac:dyDescent="0.25">
      <c r="A5160" s="86">
        <v>44184</v>
      </c>
      <c r="B5160" s="87">
        <v>44184</v>
      </c>
      <c r="C5160" s="87" t="s">
        <v>820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 x14ac:dyDescent="0.25">
      <c r="A5161" s="86">
        <v>44184</v>
      </c>
      <c r="B5161" s="87">
        <v>44184</v>
      </c>
      <c r="C5161" s="87" t="s">
        <v>841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 x14ac:dyDescent="0.25">
      <c r="A5162" s="86">
        <v>44184</v>
      </c>
      <c r="B5162" s="87">
        <v>44184</v>
      </c>
      <c r="C5162" s="87" t="s">
        <v>1030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 x14ac:dyDescent="0.25">
      <c r="A5163" s="86">
        <v>44184</v>
      </c>
      <c r="B5163" s="87">
        <v>44184</v>
      </c>
      <c r="C5163" s="87" t="s">
        <v>796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 x14ac:dyDescent="0.25">
      <c r="A5164" s="86">
        <v>44184</v>
      </c>
      <c r="B5164" s="87">
        <v>44184</v>
      </c>
      <c r="C5164" s="87" t="s">
        <v>981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 x14ac:dyDescent="0.25">
      <c r="A5165" s="50">
        <v>44185</v>
      </c>
      <c r="B5165" s="51">
        <v>44185</v>
      </c>
      <c r="C5165" s="51" t="s">
        <v>775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 x14ac:dyDescent="0.25">
      <c r="A5166" s="50">
        <v>44185</v>
      </c>
      <c r="B5166" s="51">
        <v>44185</v>
      </c>
      <c r="C5166" s="51" t="s">
        <v>786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 x14ac:dyDescent="0.25">
      <c r="A5167" s="50">
        <v>44185</v>
      </c>
      <c r="B5167" s="51">
        <v>44185</v>
      </c>
      <c r="C5167" s="51" t="s">
        <v>789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 x14ac:dyDescent="0.25">
      <c r="A5168" s="50">
        <v>44185</v>
      </c>
      <c r="B5168" s="51">
        <v>44185</v>
      </c>
      <c r="C5168" s="51" t="s">
        <v>814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 x14ac:dyDescent="0.25">
      <c r="A5169" s="50">
        <v>44185</v>
      </c>
      <c r="B5169" s="51">
        <v>44185</v>
      </c>
      <c r="C5169" s="51" t="s">
        <v>773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 x14ac:dyDescent="0.25">
      <c r="A5170" s="50">
        <v>44185</v>
      </c>
      <c r="B5170" s="51">
        <v>44185</v>
      </c>
      <c r="C5170" s="51" t="s">
        <v>1025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 x14ac:dyDescent="0.25">
      <c r="A5171" s="50">
        <v>44185</v>
      </c>
      <c r="B5171" s="51">
        <v>44185</v>
      </c>
      <c r="C5171" s="51" t="s">
        <v>777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 x14ac:dyDescent="0.25">
      <c r="A5172" s="50">
        <v>44185</v>
      </c>
      <c r="B5172" s="51">
        <v>44185</v>
      </c>
      <c r="C5172" s="51" t="s">
        <v>1031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 x14ac:dyDescent="0.25">
      <c r="A5173" s="50">
        <v>44185</v>
      </c>
      <c r="B5173" s="51">
        <v>44185</v>
      </c>
      <c r="C5173" s="51" t="s">
        <v>1032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 x14ac:dyDescent="0.25">
      <c r="A5174" s="50">
        <v>44185</v>
      </c>
      <c r="B5174" s="51">
        <v>44185</v>
      </c>
      <c r="C5174" s="51" t="s">
        <v>1033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 x14ac:dyDescent="0.25">
      <c r="A5175" s="50">
        <v>44185</v>
      </c>
      <c r="B5175" s="51">
        <v>44185</v>
      </c>
      <c r="C5175" s="51" t="s">
        <v>867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 x14ac:dyDescent="0.25">
      <c r="A5176" s="50">
        <v>44185</v>
      </c>
      <c r="B5176" s="51">
        <v>44185</v>
      </c>
      <c r="C5176" s="51" t="s">
        <v>1034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 x14ac:dyDescent="0.25">
      <c r="A5177" s="50">
        <v>44185</v>
      </c>
      <c r="B5177" s="51">
        <v>44185</v>
      </c>
      <c r="C5177" s="51" t="s">
        <v>1035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 x14ac:dyDescent="0.25">
      <c r="A5178" s="50">
        <v>44185</v>
      </c>
      <c r="B5178" s="51">
        <v>44185</v>
      </c>
      <c r="C5178" s="51" t="s">
        <v>1036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 x14ac:dyDescent="0.25">
      <c r="A5179" s="50">
        <v>44185</v>
      </c>
      <c r="B5179" s="51">
        <v>44185</v>
      </c>
      <c r="C5179" s="51" t="s">
        <v>1037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 x14ac:dyDescent="0.25">
      <c r="A5180" s="50">
        <v>44185</v>
      </c>
      <c r="B5180" s="51">
        <v>44185</v>
      </c>
      <c r="C5180" s="51" t="s">
        <v>1038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 x14ac:dyDescent="0.25">
      <c r="A5181" s="50">
        <v>44185</v>
      </c>
      <c r="B5181" s="51">
        <v>44185</v>
      </c>
      <c r="C5181" s="51" t="s">
        <v>1039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 x14ac:dyDescent="0.25">
      <c r="A5182" s="50">
        <v>44185</v>
      </c>
      <c r="B5182" s="51">
        <v>44185</v>
      </c>
      <c r="C5182" s="51" t="s">
        <v>1040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 x14ac:dyDescent="0.25">
      <c r="A5183" s="50">
        <v>44185</v>
      </c>
      <c r="B5183" s="51">
        <v>44185</v>
      </c>
      <c r="C5183" s="51" t="s">
        <v>1041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 x14ac:dyDescent="0.25">
      <c r="A5184" s="50">
        <v>44185</v>
      </c>
      <c r="B5184" s="51">
        <v>44185</v>
      </c>
      <c r="C5184" s="51" t="s">
        <v>1042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 x14ac:dyDescent="0.25">
      <c r="A5185" s="50">
        <v>44185</v>
      </c>
      <c r="B5185" s="51">
        <v>44185</v>
      </c>
      <c r="C5185" s="51" t="s">
        <v>818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 x14ac:dyDescent="0.25">
      <c r="A5186" s="50">
        <v>44185</v>
      </c>
      <c r="B5186" s="51">
        <v>44185</v>
      </c>
      <c r="C5186" s="51" t="s">
        <v>1043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 x14ac:dyDescent="0.25">
      <c r="A5187" s="50">
        <v>44185</v>
      </c>
      <c r="B5187" s="51">
        <v>44185</v>
      </c>
      <c r="C5187" s="51" t="s">
        <v>812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 x14ac:dyDescent="0.25">
      <c r="A5188" s="50">
        <v>44185</v>
      </c>
      <c r="B5188" s="51">
        <v>44185</v>
      </c>
      <c r="C5188" s="51" t="s">
        <v>1044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 x14ac:dyDescent="0.25">
      <c r="A5189" s="50">
        <v>44185</v>
      </c>
      <c r="B5189" s="51">
        <v>44185</v>
      </c>
      <c r="C5189" s="51" t="s">
        <v>791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 x14ac:dyDescent="0.25">
      <c r="A5190" s="50">
        <v>44185</v>
      </c>
      <c r="B5190" s="51">
        <v>44185</v>
      </c>
      <c r="C5190" s="51" t="s">
        <v>780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 x14ac:dyDescent="0.25">
      <c r="A5191" s="50">
        <v>44185</v>
      </c>
      <c r="B5191" s="51">
        <v>44185</v>
      </c>
      <c r="C5191" s="51" t="s">
        <v>802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 x14ac:dyDescent="0.25">
      <c r="A5192" s="50">
        <v>44185</v>
      </c>
      <c r="B5192" s="51">
        <v>44185</v>
      </c>
      <c r="C5192" s="51" t="s">
        <v>1045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 x14ac:dyDescent="0.25">
      <c r="A5193" s="50">
        <v>44185</v>
      </c>
      <c r="B5193" s="51">
        <v>44185</v>
      </c>
      <c r="C5193" s="51" t="s">
        <v>1026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 x14ac:dyDescent="0.25">
      <c r="A5194" s="50">
        <v>44185</v>
      </c>
      <c r="B5194" s="51">
        <v>44185</v>
      </c>
      <c r="C5194" s="51" t="s">
        <v>1046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 x14ac:dyDescent="0.25">
      <c r="A5195" s="50">
        <v>44185</v>
      </c>
      <c r="B5195" s="51">
        <v>44185</v>
      </c>
      <c r="C5195" s="51" t="s">
        <v>1047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 x14ac:dyDescent="0.25">
      <c r="A5196" s="50">
        <v>44185</v>
      </c>
      <c r="B5196" s="51">
        <v>44185</v>
      </c>
      <c r="C5196" s="51" t="s">
        <v>1048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 x14ac:dyDescent="0.25">
      <c r="A5197" s="50">
        <v>44185</v>
      </c>
      <c r="B5197" s="51">
        <v>44185</v>
      </c>
      <c r="C5197" s="51" t="s">
        <v>1049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 x14ac:dyDescent="0.25">
      <c r="A5198" s="50">
        <v>44185</v>
      </c>
      <c r="B5198" s="51">
        <v>44185</v>
      </c>
      <c r="C5198" s="51" t="s">
        <v>1050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 x14ac:dyDescent="0.25">
      <c r="A5199" s="50">
        <v>44185</v>
      </c>
      <c r="B5199" s="51">
        <v>44185</v>
      </c>
      <c r="C5199" s="51" t="s">
        <v>1051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 x14ac:dyDescent="0.25">
      <c r="A5200" s="50">
        <v>44185</v>
      </c>
      <c r="B5200" s="51">
        <v>44185</v>
      </c>
      <c r="C5200" s="51" t="s">
        <v>1052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 x14ac:dyDescent="0.25">
      <c r="A5201" s="50">
        <v>44185</v>
      </c>
      <c r="B5201" s="51">
        <v>44185</v>
      </c>
      <c r="C5201" s="51" t="s">
        <v>1053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 x14ac:dyDescent="0.25">
      <c r="A5202" s="50">
        <v>44185</v>
      </c>
      <c r="B5202" s="51">
        <v>44185</v>
      </c>
      <c r="C5202" s="51" t="s">
        <v>1054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 x14ac:dyDescent="0.25">
      <c r="A5203" s="50">
        <v>44185</v>
      </c>
      <c r="B5203" s="51">
        <v>44185</v>
      </c>
      <c r="C5203" s="51" t="s">
        <v>1055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 x14ac:dyDescent="0.25">
      <c r="A5204" s="50">
        <v>44185</v>
      </c>
      <c r="B5204" s="51">
        <v>44185</v>
      </c>
      <c r="C5204" s="51" t="s">
        <v>1056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 x14ac:dyDescent="0.25">
      <c r="A5205" s="50">
        <v>44185</v>
      </c>
      <c r="B5205" s="51">
        <v>44185</v>
      </c>
      <c r="C5205" s="51" t="s">
        <v>1057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 x14ac:dyDescent="0.25">
      <c r="A5206" s="50">
        <v>44185</v>
      </c>
      <c r="B5206" s="51">
        <v>44185</v>
      </c>
      <c r="C5206" s="51" t="s">
        <v>1058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 x14ac:dyDescent="0.25">
      <c r="A5207" s="50">
        <v>44185</v>
      </c>
      <c r="B5207" s="51">
        <v>44185</v>
      </c>
      <c r="C5207" s="51" t="s">
        <v>1046</v>
      </c>
      <c r="D5207" s="51">
        <v>40607</v>
      </c>
      <c r="E5207" s="51">
        <v>19</v>
      </c>
      <c r="F5207">
        <v>1</v>
      </c>
    </row>
    <row r="5208" spans="1:6" x14ac:dyDescent="0.25">
      <c r="A5208" s="50">
        <v>44185</v>
      </c>
      <c r="B5208" s="51">
        <v>44185</v>
      </c>
      <c r="C5208" s="51" t="s">
        <v>1059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 x14ac:dyDescent="0.25">
      <c r="A5209" s="50">
        <v>44185</v>
      </c>
      <c r="B5209" s="51">
        <v>44185</v>
      </c>
      <c r="C5209" s="51" t="s">
        <v>835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 x14ac:dyDescent="0.25">
      <c r="A5210" s="50">
        <v>44185</v>
      </c>
      <c r="B5210" s="51">
        <v>44185</v>
      </c>
      <c r="C5210" s="51" t="s">
        <v>993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 x14ac:dyDescent="0.25">
      <c r="A5211" s="50">
        <v>44185</v>
      </c>
      <c r="B5211" s="51">
        <v>44185</v>
      </c>
      <c r="C5211" s="51" t="s">
        <v>1060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 x14ac:dyDescent="0.25">
      <c r="A5212" s="50">
        <v>44185</v>
      </c>
      <c r="B5212" s="51">
        <v>44185</v>
      </c>
      <c r="C5212" s="51" t="s">
        <v>1061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 x14ac:dyDescent="0.25">
      <c r="A5213" s="50">
        <v>44185</v>
      </c>
      <c r="B5213" s="51">
        <v>44185</v>
      </c>
      <c r="C5213" s="51" t="s">
        <v>841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 x14ac:dyDescent="0.25">
      <c r="A5214" s="50">
        <v>44185</v>
      </c>
      <c r="B5214" s="51">
        <v>44185</v>
      </c>
      <c r="C5214" s="51" t="s">
        <v>1062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 x14ac:dyDescent="0.25">
      <c r="A5215" s="50">
        <v>44185</v>
      </c>
      <c r="B5215" s="51">
        <v>44185</v>
      </c>
      <c r="C5215" s="51" t="s">
        <v>828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 x14ac:dyDescent="0.25">
      <c r="A5216" s="50">
        <v>44185</v>
      </c>
      <c r="B5216" s="51">
        <v>44185</v>
      </c>
      <c r="C5216" s="51" t="s">
        <v>1063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 x14ac:dyDescent="0.25">
      <c r="A5217" s="50">
        <v>44185</v>
      </c>
      <c r="B5217" s="51">
        <v>44185</v>
      </c>
      <c r="C5217" s="51" t="s">
        <v>1064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 x14ac:dyDescent="0.25">
      <c r="A5218" s="50">
        <v>44185</v>
      </c>
      <c r="B5218" s="51">
        <v>44185</v>
      </c>
      <c r="C5218" s="51" t="s">
        <v>1065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 x14ac:dyDescent="0.25">
      <c r="A5219" s="50">
        <v>44185</v>
      </c>
      <c r="B5219" s="51">
        <v>44185</v>
      </c>
      <c r="C5219" s="51" t="s">
        <v>1066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 x14ac:dyDescent="0.25">
      <c r="A5220" s="50">
        <v>44185</v>
      </c>
      <c r="B5220" s="51">
        <v>44185</v>
      </c>
      <c r="C5220" s="51" t="s">
        <v>1067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 x14ac:dyDescent="0.25">
      <c r="A5221" s="50">
        <v>44185</v>
      </c>
      <c r="B5221" s="51">
        <v>44185</v>
      </c>
      <c r="C5221" s="51" t="s">
        <v>1068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 x14ac:dyDescent="0.25">
      <c r="A5222" s="50">
        <v>44185</v>
      </c>
      <c r="B5222" s="51">
        <v>44185</v>
      </c>
      <c r="C5222" s="51" t="s">
        <v>820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 x14ac:dyDescent="0.25">
      <c r="A5223" s="50">
        <v>44185</v>
      </c>
      <c r="B5223" s="51">
        <v>44185</v>
      </c>
      <c r="C5223" s="51" t="s">
        <v>1069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 x14ac:dyDescent="0.25">
      <c r="A5224" s="50">
        <v>44185</v>
      </c>
      <c r="B5224" s="51">
        <v>44185</v>
      </c>
      <c r="C5224" s="51" t="s">
        <v>1070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 x14ac:dyDescent="0.25">
      <c r="A5225" s="50">
        <v>44185</v>
      </c>
      <c r="B5225" s="51">
        <v>44185</v>
      </c>
      <c r="C5225" s="51" t="s">
        <v>1071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 x14ac:dyDescent="0.25">
      <c r="A5226" s="50">
        <v>44185</v>
      </c>
      <c r="B5226" s="51">
        <v>44185</v>
      </c>
      <c r="C5226" s="51" t="s">
        <v>1072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 x14ac:dyDescent="0.25">
      <c r="A5227" s="53">
        <v>44186</v>
      </c>
      <c r="B5227" s="54">
        <v>44186</v>
      </c>
      <c r="C5227" s="54" t="s">
        <v>773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 x14ac:dyDescent="0.25">
      <c r="A5228" s="53">
        <v>44186</v>
      </c>
      <c r="B5228" s="54">
        <v>44186</v>
      </c>
      <c r="C5228" s="54" t="s">
        <v>814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 x14ac:dyDescent="0.25">
      <c r="A5229" s="53">
        <v>44186</v>
      </c>
      <c r="B5229" s="54">
        <v>44186</v>
      </c>
      <c r="C5229" s="54" t="s">
        <v>959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 x14ac:dyDescent="0.25">
      <c r="A5230" s="53">
        <v>44186</v>
      </c>
      <c r="B5230" s="54">
        <v>44186</v>
      </c>
      <c r="C5230" s="54" t="s">
        <v>786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 x14ac:dyDescent="0.25">
      <c r="A5231" s="53">
        <v>44186</v>
      </c>
      <c r="B5231" s="54">
        <v>44186</v>
      </c>
      <c r="C5231" s="54" t="s">
        <v>779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 x14ac:dyDescent="0.25">
      <c r="A5232" s="53">
        <v>44186</v>
      </c>
      <c r="B5232" s="54">
        <v>44186</v>
      </c>
      <c r="C5232" s="54" t="s">
        <v>775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 x14ac:dyDescent="0.25">
      <c r="A5233" s="53">
        <v>44186</v>
      </c>
      <c r="B5233" s="54">
        <v>44186</v>
      </c>
      <c r="C5233" s="54" t="s">
        <v>1043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 x14ac:dyDescent="0.25">
      <c r="A5234" s="53">
        <v>44186</v>
      </c>
      <c r="B5234" s="54">
        <v>44186</v>
      </c>
      <c r="C5234" s="54" t="s">
        <v>780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 x14ac:dyDescent="0.25">
      <c r="A5235" s="53">
        <v>44186</v>
      </c>
      <c r="B5235" s="54">
        <v>44186</v>
      </c>
      <c r="C5235" s="54" t="s">
        <v>778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 x14ac:dyDescent="0.25">
      <c r="A5236" s="53">
        <v>44186</v>
      </c>
      <c r="B5236" s="54">
        <v>44186</v>
      </c>
      <c r="C5236" s="54" t="s">
        <v>1049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 x14ac:dyDescent="0.25">
      <c r="A5237" s="53">
        <v>44186</v>
      </c>
      <c r="B5237" s="54">
        <v>44186</v>
      </c>
      <c r="C5237" s="54" t="s">
        <v>1073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 x14ac:dyDescent="0.25">
      <c r="A5238" s="53">
        <v>44186</v>
      </c>
      <c r="B5238" s="54">
        <v>44186</v>
      </c>
      <c r="C5238" s="54" t="s">
        <v>1053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 x14ac:dyDescent="0.25">
      <c r="A5239" s="53">
        <v>44186</v>
      </c>
      <c r="B5239" s="54">
        <v>44186</v>
      </c>
      <c r="C5239" s="54" t="s">
        <v>794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 x14ac:dyDescent="0.25">
      <c r="A5240" s="53">
        <v>44186</v>
      </c>
      <c r="B5240" s="54">
        <v>44186</v>
      </c>
      <c r="C5240" s="54" t="s">
        <v>1042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 x14ac:dyDescent="0.25">
      <c r="A5241" s="53">
        <v>44186</v>
      </c>
      <c r="B5241" s="54">
        <v>44186</v>
      </c>
      <c r="C5241" s="54" t="s">
        <v>784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 x14ac:dyDescent="0.25">
      <c r="A5242" s="53">
        <v>44186</v>
      </c>
      <c r="B5242" s="54">
        <v>44186</v>
      </c>
      <c r="C5242" s="54" t="s">
        <v>782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 x14ac:dyDescent="0.25">
      <c r="A5243" s="53">
        <v>44186</v>
      </c>
      <c r="B5243" s="54">
        <v>44186</v>
      </c>
      <c r="C5243" s="54" t="s">
        <v>781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 x14ac:dyDescent="0.25">
      <c r="A5244" s="53">
        <v>44186</v>
      </c>
      <c r="B5244" s="54">
        <v>44186</v>
      </c>
      <c r="C5244" s="54" t="s">
        <v>777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 x14ac:dyDescent="0.25">
      <c r="A5245" s="53">
        <v>44186</v>
      </c>
      <c r="B5245" s="54">
        <v>44186</v>
      </c>
      <c r="C5245" s="54" t="s">
        <v>819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 x14ac:dyDescent="0.25">
      <c r="A5246" s="53">
        <v>44186</v>
      </c>
      <c r="B5246" s="54">
        <v>44186</v>
      </c>
      <c r="C5246" s="54" t="s">
        <v>792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 x14ac:dyDescent="0.25">
      <c r="A5247" s="53">
        <v>44186</v>
      </c>
      <c r="B5247" s="54">
        <v>44186</v>
      </c>
      <c r="C5247" s="54" t="s">
        <v>1051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 x14ac:dyDescent="0.25">
      <c r="A5248" s="53">
        <v>44186</v>
      </c>
      <c r="B5248" s="54">
        <v>44186</v>
      </c>
      <c r="C5248" s="54" t="s">
        <v>1054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 x14ac:dyDescent="0.25">
      <c r="A5249" s="53">
        <v>44186</v>
      </c>
      <c r="B5249" s="54">
        <v>44186</v>
      </c>
      <c r="C5249" s="54" t="s">
        <v>818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 x14ac:dyDescent="0.25">
      <c r="A5250" s="53">
        <v>44186</v>
      </c>
      <c r="B5250" s="54">
        <v>44186</v>
      </c>
      <c r="C5250" s="54" t="s">
        <v>1074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 x14ac:dyDescent="0.25">
      <c r="A5251" s="53">
        <v>44186</v>
      </c>
      <c r="B5251" s="54">
        <v>44186</v>
      </c>
      <c r="C5251" s="54" t="s">
        <v>892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 x14ac:dyDescent="0.25">
      <c r="A5252" s="53">
        <v>44186</v>
      </c>
      <c r="B5252" s="54">
        <v>44186</v>
      </c>
      <c r="C5252" s="54" t="s">
        <v>1047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 x14ac:dyDescent="0.25">
      <c r="A5253" s="53">
        <v>44186</v>
      </c>
      <c r="B5253" s="54">
        <v>44186</v>
      </c>
      <c r="C5253" s="54" t="s">
        <v>824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 x14ac:dyDescent="0.25">
      <c r="A5254" s="53">
        <v>44186</v>
      </c>
      <c r="B5254" s="54">
        <v>44186</v>
      </c>
      <c r="C5254" s="54" t="s">
        <v>1045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 x14ac:dyDescent="0.25">
      <c r="A5255" s="53">
        <v>44186</v>
      </c>
      <c r="B5255" s="54">
        <v>44186</v>
      </c>
      <c r="C5255" s="54" t="s">
        <v>1046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 x14ac:dyDescent="0.25">
      <c r="A5256" s="53">
        <v>44186</v>
      </c>
      <c r="B5256" s="54">
        <v>44186</v>
      </c>
      <c r="C5256" s="54" t="s">
        <v>820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 x14ac:dyDescent="0.25">
      <c r="A5257" s="53">
        <v>44186</v>
      </c>
      <c r="B5257" s="54">
        <v>44186</v>
      </c>
      <c r="C5257" s="54" t="s">
        <v>1075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 x14ac:dyDescent="0.25">
      <c r="A5258" s="53">
        <v>44186</v>
      </c>
      <c r="B5258" s="54">
        <v>44186</v>
      </c>
      <c r="C5258" s="54" t="s">
        <v>1076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 x14ac:dyDescent="0.25">
      <c r="A5259" s="53">
        <v>44186</v>
      </c>
      <c r="B5259" s="54">
        <v>44186</v>
      </c>
      <c r="C5259" s="54" t="s">
        <v>1077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 x14ac:dyDescent="0.25">
      <c r="A5260" s="53">
        <v>44186</v>
      </c>
      <c r="B5260" s="54">
        <v>44186</v>
      </c>
      <c r="C5260" s="54" t="s">
        <v>1078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 x14ac:dyDescent="0.25">
      <c r="A5261" s="53">
        <v>44186</v>
      </c>
      <c r="B5261" s="54">
        <v>44186</v>
      </c>
      <c r="C5261" s="54" t="s">
        <v>859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 x14ac:dyDescent="0.25">
      <c r="A5262" s="53">
        <v>44186</v>
      </c>
      <c r="B5262" s="54">
        <v>44186</v>
      </c>
      <c r="C5262" s="54" t="s">
        <v>825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 x14ac:dyDescent="0.25">
      <c r="A5263" s="53">
        <v>44186</v>
      </c>
      <c r="B5263" s="54">
        <v>44186</v>
      </c>
      <c r="C5263" s="54" t="s">
        <v>935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 x14ac:dyDescent="0.25">
      <c r="A5264" s="53">
        <v>44186</v>
      </c>
      <c r="B5264" s="54">
        <v>44186</v>
      </c>
      <c r="C5264" s="54" t="s">
        <v>844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 x14ac:dyDescent="0.25">
      <c r="A5265" s="53">
        <v>44186</v>
      </c>
      <c r="B5265" s="54">
        <v>44186</v>
      </c>
      <c r="C5265" s="54" t="s">
        <v>1079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 x14ac:dyDescent="0.25">
      <c r="A5266" s="53">
        <v>44186</v>
      </c>
      <c r="B5266" s="54">
        <v>44186</v>
      </c>
      <c r="C5266" s="54" t="s">
        <v>1019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 x14ac:dyDescent="0.25">
      <c r="A5267" s="53">
        <v>44186</v>
      </c>
      <c r="B5267" s="54">
        <v>44186</v>
      </c>
      <c r="C5267" s="54" t="s">
        <v>876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 x14ac:dyDescent="0.25">
      <c r="A5268" s="53">
        <v>44186</v>
      </c>
      <c r="B5268" s="54">
        <v>44186</v>
      </c>
      <c r="C5268" s="54" t="s">
        <v>943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 x14ac:dyDescent="0.25">
      <c r="A5269" s="53">
        <v>44186</v>
      </c>
      <c r="B5269" s="54">
        <v>44186</v>
      </c>
      <c r="C5269" s="54" t="s">
        <v>788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 x14ac:dyDescent="0.25">
      <c r="A5270" s="53">
        <v>44186</v>
      </c>
      <c r="B5270" s="54">
        <v>44186</v>
      </c>
      <c r="C5270" s="54" t="s">
        <v>993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 x14ac:dyDescent="0.25">
      <c r="A5271" s="53">
        <v>44186</v>
      </c>
      <c r="B5271" s="54">
        <v>44186</v>
      </c>
      <c r="C5271" s="54" t="s">
        <v>801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 x14ac:dyDescent="0.25">
      <c r="A5272" s="53">
        <v>44186</v>
      </c>
      <c r="B5272" s="54">
        <v>44186</v>
      </c>
      <c r="C5272" s="54" t="s">
        <v>1062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 x14ac:dyDescent="0.25">
      <c r="A5273" s="53">
        <v>44186</v>
      </c>
      <c r="B5273" s="54">
        <v>44186</v>
      </c>
      <c r="C5273" s="54" t="s">
        <v>905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 x14ac:dyDescent="0.25">
      <c r="A5274" s="62">
        <v>44187</v>
      </c>
      <c r="B5274" s="63">
        <v>44187</v>
      </c>
      <c r="C5274" s="63" t="s">
        <v>814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 x14ac:dyDescent="0.25">
      <c r="A5275" s="62">
        <v>44187</v>
      </c>
      <c r="B5275" s="63">
        <v>44187</v>
      </c>
      <c r="C5275" s="63" t="s">
        <v>777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 x14ac:dyDescent="0.25">
      <c r="A5276" s="62">
        <v>44187</v>
      </c>
      <c r="B5276" s="63">
        <v>44187</v>
      </c>
      <c r="C5276" s="63" t="s">
        <v>786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 x14ac:dyDescent="0.25">
      <c r="A5277" s="62">
        <v>44187</v>
      </c>
      <c r="B5277" s="63">
        <v>44187</v>
      </c>
      <c r="C5277" s="63" t="s">
        <v>789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 x14ac:dyDescent="0.25">
      <c r="A5278" s="62">
        <v>44187</v>
      </c>
      <c r="B5278" s="63">
        <v>44187</v>
      </c>
      <c r="C5278" s="63" t="s">
        <v>784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 x14ac:dyDescent="0.25">
      <c r="A5279" s="62">
        <v>44187</v>
      </c>
      <c r="B5279" s="63">
        <v>44187</v>
      </c>
      <c r="C5279" s="63" t="s">
        <v>785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 x14ac:dyDescent="0.25">
      <c r="A5280" s="62">
        <v>44187</v>
      </c>
      <c r="B5280" s="63">
        <v>44187</v>
      </c>
      <c r="C5280" s="63" t="s">
        <v>803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 x14ac:dyDescent="0.25">
      <c r="A5281" s="62">
        <v>44187</v>
      </c>
      <c r="B5281" s="63">
        <v>44187</v>
      </c>
      <c r="C5281" s="63" t="s">
        <v>781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 x14ac:dyDescent="0.25">
      <c r="A5282" s="62">
        <v>44187</v>
      </c>
      <c r="B5282" s="63">
        <v>44187</v>
      </c>
      <c r="C5282" s="63" t="s">
        <v>778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 x14ac:dyDescent="0.25">
      <c r="A5283" s="62">
        <v>44187</v>
      </c>
      <c r="B5283" s="63">
        <v>44187</v>
      </c>
      <c r="C5283" s="63" t="s">
        <v>1080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 x14ac:dyDescent="0.25">
      <c r="A5284" s="62">
        <v>44187</v>
      </c>
      <c r="B5284" s="63">
        <v>44187</v>
      </c>
      <c r="C5284" s="63" t="s">
        <v>799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 x14ac:dyDescent="0.25">
      <c r="A5285" s="62">
        <v>44187</v>
      </c>
      <c r="B5285" s="63">
        <v>44187</v>
      </c>
      <c r="C5285" s="63" t="s">
        <v>794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 x14ac:dyDescent="0.25">
      <c r="A5286" s="62">
        <v>44187</v>
      </c>
      <c r="B5286" s="63">
        <v>44187</v>
      </c>
      <c r="C5286" s="63" t="s">
        <v>1081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 x14ac:dyDescent="0.25">
      <c r="A5287" s="62">
        <v>44187</v>
      </c>
      <c r="B5287" s="63">
        <v>44187</v>
      </c>
      <c r="C5287" s="63" t="s">
        <v>792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 x14ac:dyDescent="0.25">
      <c r="A5288" s="62">
        <v>44187</v>
      </c>
      <c r="B5288" s="63">
        <v>44187</v>
      </c>
      <c r="C5288" s="63" t="s">
        <v>818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 x14ac:dyDescent="0.25">
      <c r="A5289" s="62">
        <v>44187</v>
      </c>
      <c r="B5289" s="63">
        <v>44187</v>
      </c>
      <c r="C5289" s="63" t="s">
        <v>819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 x14ac:dyDescent="0.25">
      <c r="A5290" s="62">
        <v>44187</v>
      </c>
      <c r="B5290" s="63">
        <v>44187</v>
      </c>
      <c r="C5290" s="63" t="s">
        <v>782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 x14ac:dyDescent="0.25">
      <c r="A5291" s="62">
        <v>44187</v>
      </c>
      <c r="B5291" s="63">
        <v>44187</v>
      </c>
      <c r="C5291" s="63" t="s">
        <v>1082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 x14ac:dyDescent="0.25">
      <c r="A5292" s="62">
        <v>44187</v>
      </c>
      <c r="B5292" s="63">
        <v>44187</v>
      </c>
      <c r="C5292" s="63" t="s">
        <v>808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 x14ac:dyDescent="0.25">
      <c r="A5293" s="62">
        <v>44187</v>
      </c>
      <c r="B5293" s="63">
        <v>44187</v>
      </c>
      <c r="C5293" s="63" t="s">
        <v>1083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 x14ac:dyDescent="0.25">
      <c r="A5294" s="62">
        <v>44187</v>
      </c>
      <c r="B5294" s="63">
        <v>44187</v>
      </c>
      <c r="C5294" s="63" t="s">
        <v>775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 x14ac:dyDescent="0.25">
      <c r="A5295" s="62">
        <v>44187</v>
      </c>
      <c r="B5295" s="63">
        <v>44187</v>
      </c>
      <c r="C5295" s="63" t="s">
        <v>1079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 x14ac:dyDescent="0.25">
      <c r="A5296" s="62">
        <v>44187</v>
      </c>
      <c r="B5296" s="63">
        <v>44187</v>
      </c>
      <c r="C5296" s="63" t="s">
        <v>1084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 x14ac:dyDescent="0.25">
      <c r="A5297" s="62">
        <v>44187</v>
      </c>
      <c r="B5297" s="63">
        <v>44187</v>
      </c>
      <c r="C5297" s="63" t="s">
        <v>774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 x14ac:dyDescent="0.25">
      <c r="A5298" s="62">
        <v>44187</v>
      </c>
      <c r="B5298" s="63">
        <v>44187</v>
      </c>
      <c r="C5298" s="63" t="s">
        <v>790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 x14ac:dyDescent="0.25">
      <c r="A5299" s="62">
        <v>44187</v>
      </c>
      <c r="B5299" s="63">
        <v>44187</v>
      </c>
      <c r="C5299" s="63" t="s">
        <v>824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 x14ac:dyDescent="0.25">
      <c r="A5300" s="62">
        <v>44187</v>
      </c>
      <c r="B5300" s="63">
        <v>44187</v>
      </c>
      <c r="C5300" s="63" t="s">
        <v>780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 x14ac:dyDescent="0.25">
      <c r="A5301" s="62">
        <v>44187</v>
      </c>
      <c r="B5301" s="63">
        <v>44187</v>
      </c>
      <c r="C5301" s="63" t="s">
        <v>844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 x14ac:dyDescent="0.25">
      <c r="A5302" s="62">
        <v>44187</v>
      </c>
      <c r="B5302" s="63">
        <v>44187</v>
      </c>
      <c r="C5302" s="63" t="s">
        <v>821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 x14ac:dyDescent="0.25">
      <c r="A5303" s="62">
        <v>44187</v>
      </c>
      <c r="B5303" s="63">
        <v>44187</v>
      </c>
      <c r="C5303" s="63" t="s">
        <v>1085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 x14ac:dyDescent="0.25">
      <c r="A5304" s="62">
        <v>44187</v>
      </c>
      <c r="B5304" s="63">
        <v>44187</v>
      </c>
      <c r="C5304" s="63" t="s">
        <v>988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 x14ac:dyDescent="0.25">
      <c r="A5305" s="62">
        <v>44187</v>
      </c>
      <c r="B5305" s="63">
        <v>44187</v>
      </c>
      <c r="C5305" s="63" t="s">
        <v>936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 x14ac:dyDescent="0.25">
      <c r="A5306" s="62">
        <v>44187</v>
      </c>
      <c r="B5306" s="63">
        <v>44187</v>
      </c>
      <c r="C5306" s="63" t="s">
        <v>1052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 x14ac:dyDescent="0.25">
      <c r="A5307" s="62">
        <v>44187</v>
      </c>
      <c r="B5307" s="63">
        <v>44187</v>
      </c>
      <c r="C5307" s="63" t="s">
        <v>1050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 x14ac:dyDescent="0.25">
      <c r="A5308" s="62">
        <v>44187</v>
      </c>
      <c r="B5308" s="63">
        <v>44187</v>
      </c>
      <c r="C5308" s="63" t="s">
        <v>1086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 x14ac:dyDescent="0.25">
      <c r="A5309" s="62">
        <v>44187</v>
      </c>
      <c r="B5309" s="63">
        <v>44187</v>
      </c>
      <c r="C5309" s="63" t="s">
        <v>1087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 x14ac:dyDescent="0.25">
      <c r="A5310" s="62">
        <v>44187</v>
      </c>
      <c r="B5310" s="63">
        <v>44187</v>
      </c>
      <c r="C5310" s="63" t="s">
        <v>1088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 x14ac:dyDescent="0.25">
      <c r="A5311" s="62">
        <v>44187</v>
      </c>
      <c r="B5311" s="63">
        <v>44187</v>
      </c>
      <c r="C5311" s="63" t="s">
        <v>1062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 x14ac:dyDescent="0.25">
      <c r="A5312" s="62">
        <v>44187</v>
      </c>
      <c r="B5312" s="63">
        <v>44187</v>
      </c>
      <c r="C5312" s="63" t="s">
        <v>1089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 x14ac:dyDescent="0.25">
      <c r="A5313" s="62">
        <v>44187</v>
      </c>
      <c r="B5313" s="63">
        <v>44187</v>
      </c>
      <c r="C5313" s="63" t="s">
        <v>1045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 x14ac:dyDescent="0.25">
      <c r="A5314" s="62">
        <v>44187</v>
      </c>
      <c r="B5314" s="63">
        <v>44187</v>
      </c>
      <c r="C5314" s="63" t="s">
        <v>1090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 x14ac:dyDescent="0.25">
      <c r="A5315" s="62">
        <v>44187</v>
      </c>
      <c r="B5315" s="63">
        <v>44187</v>
      </c>
      <c r="C5315" s="63" t="s">
        <v>1041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 x14ac:dyDescent="0.25">
      <c r="A5316" s="62">
        <v>44187</v>
      </c>
      <c r="B5316" s="63">
        <v>44187</v>
      </c>
      <c r="C5316" s="63" t="s">
        <v>1091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 x14ac:dyDescent="0.25">
      <c r="A5317" s="62">
        <v>44187</v>
      </c>
      <c r="B5317" s="63">
        <v>44187</v>
      </c>
      <c r="C5317" s="63" t="s">
        <v>1066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 x14ac:dyDescent="0.25">
      <c r="A5318" s="62">
        <v>44187</v>
      </c>
      <c r="B5318" s="63">
        <v>44187</v>
      </c>
      <c r="C5318" s="63" t="s">
        <v>1072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 x14ac:dyDescent="0.25">
      <c r="A5319" s="62">
        <v>44187</v>
      </c>
      <c r="B5319" s="63">
        <v>44187</v>
      </c>
      <c r="C5319" s="63" t="s">
        <v>1092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 x14ac:dyDescent="0.25">
      <c r="A5320" s="62">
        <v>44187</v>
      </c>
      <c r="B5320" s="63">
        <v>44187</v>
      </c>
      <c r="C5320" s="63" t="s">
        <v>1093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 x14ac:dyDescent="0.25">
      <c r="A5321" s="62">
        <v>44187</v>
      </c>
      <c r="B5321" s="63">
        <v>44187</v>
      </c>
      <c r="C5321" s="63" t="s">
        <v>1055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 x14ac:dyDescent="0.25">
      <c r="A5322" s="62">
        <v>44187</v>
      </c>
      <c r="B5322" s="63">
        <v>44187</v>
      </c>
      <c r="C5322" s="63" t="s">
        <v>1065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 x14ac:dyDescent="0.25">
      <c r="A5323" s="62">
        <v>44187</v>
      </c>
      <c r="B5323" s="63">
        <v>44187</v>
      </c>
      <c r="C5323" s="63" t="s">
        <v>1094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 x14ac:dyDescent="0.25">
      <c r="A5324" s="62">
        <v>44187</v>
      </c>
      <c r="B5324" s="63">
        <v>44187</v>
      </c>
      <c r="C5324" s="63" t="s">
        <v>1095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 x14ac:dyDescent="0.25">
      <c r="A5325" s="62">
        <v>44187</v>
      </c>
      <c r="B5325" s="63">
        <v>44187</v>
      </c>
      <c r="C5325" s="63" t="s">
        <v>1053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 x14ac:dyDescent="0.25">
      <c r="A5326" s="62">
        <v>44187</v>
      </c>
      <c r="B5326" s="63">
        <v>44187</v>
      </c>
      <c r="C5326" s="63" t="s">
        <v>1096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 x14ac:dyDescent="0.25">
      <c r="A5327" s="62">
        <v>44187</v>
      </c>
      <c r="B5327" s="63">
        <v>44187</v>
      </c>
      <c r="C5327" s="63" t="s">
        <v>1064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 x14ac:dyDescent="0.25">
      <c r="A5328" s="62">
        <v>44187</v>
      </c>
      <c r="B5328" s="63">
        <v>44187</v>
      </c>
      <c r="C5328" s="63" t="s">
        <v>1097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 x14ac:dyDescent="0.25">
      <c r="A5329" s="62">
        <v>44187</v>
      </c>
      <c r="B5329" s="63">
        <v>44187</v>
      </c>
      <c r="C5329" s="63" t="s">
        <v>1098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 x14ac:dyDescent="0.25">
      <c r="A5330" s="62">
        <v>44187</v>
      </c>
      <c r="B5330" s="63">
        <v>44187</v>
      </c>
      <c r="C5330" s="63" t="s">
        <v>1099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 x14ac:dyDescent="0.25">
      <c r="A5331" s="62">
        <v>44187</v>
      </c>
      <c r="B5331" s="63">
        <v>44187</v>
      </c>
      <c r="C5331" s="63" t="s">
        <v>1100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 x14ac:dyDescent="0.25">
      <c r="A5332" s="62">
        <v>44187</v>
      </c>
      <c r="B5332" s="63">
        <v>44187</v>
      </c>
      <c r="C5332" s="63" t="s">
        <v>1101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 x14ac:dyDescent="0.25">
      <c r="A5333" s="62">
        <v>44187</v>
      </c>
      <c r="B5333" s="63">
        <v>44187</v>
      </c>
      <c r="C5333" s="63" t="s">
        <v>1102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 x14ac:dyDescent="0.25">
      <c r="A5334" s="62">
        <v>44187</v>
      </c>
      <c r="B5334" s="63">
        <v>44187</v>
      </c>
      <c r="C5334" s="63" t="s">
        <v>1103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 x14ac:dyDescent="0.25">
      <c r="A5335" s="62">
        <v>44187</v>
      </c>
      <c r="B5335" s="63">
        <v>44187</v>
      </c>
      <c r="C5335" s="63" t="s">
        <v>1046</v>
      </c>
      <c r="D5335" s="63">
        <v>40607</v>
      </c>
      <c r="E5335" s="63">
        <v>11</v>
      </c>
      <c r="F5335">
        <v>1</v>
      </c>
    </row>
    <row r="5336" spans="1:6" x14ac:dyDescent="0.25">
      <c r="A5336" s="62">
        <v>44187</v>
      </c>
      <c r="B5336" s="63">
        <v>44187</v>
      </c>
      <c r="C5336" s="63" t="s">
        <v>1070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 x14ac:dyDescent="0.25">
      <c r="A5337" s="62">
        <v>44187</v>
      </c>
      <c r="B5337" s="63">
        <v>44187</v>
      </c>
      <c r="C5337" s="63" t="s">
        <v>1104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 x14ac:dyDescent="0.25">
      <c r="A5338" s="62">
        <v>44187</v>
      </c>
      <c r="B5338" s="63">
        <v>44187</v>
      </c>
      <c r="C5338" s="63" t="s">
        <v>1105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 x14ac:dyDescent="0.25">
      <c r="A5339" s="59">
        <v>44188</v>
      </c>
      <c r="B5339" s="60">
        <v>44188</v>
      </c>
      <c r="C5339" s="60" t="s">
        <v>789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 x14ac:dyDescent="0.25">
      <c r="A5340" s="59">
        <v>44188</v>
      </c>
      <c r="B5340" s="60">
        <v>44188</v>
      </c>
      <c r="C5340" s="60" t="s">
        <v>1106</v>
      </c>
      <c r="D5340" s="61">
        <f>VLOOKUP(Pag_Inicio_Corr_mas_casos[[#This Row],[Corregimiento]],Hoja3!$A$2:$D$676,4,0)</f>
        <v>80809</v>
      </c>
      <c r="E5340" s="60">
        <v>92</v>
      </c>
    </row>
    <row r="5341" spans="1:6" x14ac:dyDescent="0.25">
      <c r="A5341" s="59">
        <v>44188</v>
      </c>
      <c r="B5341" s="60">
        <v>44188</v>
      </c>
      <c r="C5341" s="60" t="s">
        <v>1107</v>
      </c>
      <c r="D5341" s="61">
        <f>VLOOKUP(Pag_Inicio_Corr_mas_casos[[#This Row],[Corregimiento]],Hoja3!$A$2:$D$676,4,0)</f>
        <v>80819</v>
      </c>
      <c r="E5341" s="60">
        <v>89</v>
      </c>
    </row>
    <row r="5342" spans="1:6" x14ac:dyDescent="0.25">
      <c r="A5342" s="59">
        <v>44188</v>
      </c>
      <c r="B5342" s="60">
        <v>44188</v>
      </c>
      <c r="C5342" s="60" t="s">
        <v>1108</v>
      </c>
      <c r="D5342" s="61">
        <f>VLOOKUP(Pag_Inicio_Corr_mas_casos[[#This Row],[Corregimiento]],Hoja3!$A$2:$D$676,4,0)</f>
        <v>130106</v>
      </c>
      <c r="E5342" s="60">
        <v>82</v>
      </c>
    </row>
    <row r="5343" spans="1:6" x14ac:dyDescent="0.25">
      <c r="A5343" s="59">
        <v>44188</v>
      </c>
      <c r="B5343" s="60">
        <v>44188</v>
      </c>
      <c r="C5343" s="60" t="s">
        <v>1109</v>
      </c>
      <c r="D5343" s="61">
        <f>VLOOKUP(Pag_Inicio_Corr_mas_casos[[#This Row],[Corregimiento]],Hoja3!$A$2:$D$676,4,0)</f>
        <v>130101</v>
      </c>
      <c r="E5343" s="60">
        <v>80</v>
      </c>
    </row>
    <row r="5344" spans="1:6" x14ac:dyDescent="0.25">
      <c r="A5344" s="59">
        <v>44188</v>
      </c>
      <c r="B5344" s="60">
        <v>44188</v>
      </c>
      <c r="C5344" s="60" t="s">
        <v>1048</v>
      </c>
      <c r="D5344" s="61">
        <f>VLOOKUP(Pag_Inicio_Corr_mas_casos[[#This Row],[Corregimiento]],Hoja3!$A$2:$D$676,4,0)</f>
        <v>80817</v>
      </c>
      <c r="E5344" s="60">
        <v>78</v>
      </c>
    </row>
    <row r="5345" spans="1:5" x14ac:dyDescent="0.25">
      <c r="A5345" s="59">
        <v>44188</v>
      </c>
      <c r="B5345" s="60">
        <v>44188</v>
      </c>
      <c r="C5345" s="60" t="s">
        <v>867</v>
      </c>
      <c r="D5345" s="61">
        <f>VLOOKUP(Pag_Inicio_Corr_mas_casos[[#This Row],[Corregimiento]],Hoja3!$A$2:$D$676,4,0)</f>
        <v>80821</v>
      </c>
      <c r="E5345" s="60">
        <v>75</v>
      </c>
    </row>
    <row r="5346" spans="1:5" x14ac:dyDescent="0.25">
      <c r="A5346" s="59">
        <v>44188</v>
      </c>
      <c r="B5346" s="60">
        <v>44188</v>
      </c>
      <c r="C5346" s="60" t="s">
        <v>1032</v>
      </c>
      <c r="D5346" s="61">
        <f>VLOOKUP(Pag_Inicio_Corr_mas_casos[[#This Row],[Corregimiento]],Hoja3!$A$2:$D$676,4,0)</f>
        <v>80810</v>
      </c>
      <c r="E5346" s="60">
        <v>69</v>
      </c>
    </row>
    <row r="5347" spans="1:5" x14ac:dyDescent="0.25">
      <c r="A5347" s="59">
        <v>44188</v>
      </c>
      <c r="B5347" s="60">
        <v>44188</v>
      </c>
      <c r="C5347" s="60" t="s">
        <v>1049</v>
      </c>
      <c r="D5347" s="61">
        <f>VLOOKUP(Pag_Inicio_Corr_mas_casos[[#This Row],[Corregimiento]],Hoja3!$A$2:$D$676,4,0)</f>
        <v>80822</v>
      </c>
      <c r="E5347" s="60">
        <v>66</v>
      </c>
    </row>
    <row r="5348" spans="1:5" x14ac:dyDescent="0.25">
      <c r="A5348" s="59">
        <v>44188</v>
      </c>
      <c r="B5348" s="60">
        <v>44188</v>
      </c>
      <c r="C5348" s="60" t="s">
        <v>1047</v>
      </c>
      <c r="D5348" s="61">
        <f>VLOOKUP(Pag_Inicio_Corr_mas_casos[[#This Row],[Corregimiento]],Hoja3!$A$2:$D$676,4,0)</f>
        <v>80820</v>
      </c>
      <c r="E5348" s="60">
        <v>64</v>
      </c>
    </row>
    <row r="5349" spans="1:5" x14ac:dyDescent="0.25">
      <c r="A5349" s="59">
        <v>44188</v>
      </c>
      <c r="B5349" s="60">
        <v>44188</v>
      </c>
      <c r="C5349" s="60" t="s">
        <v>1043</v>
      </c>
      <c r="D5349" s="61">
        <f>VLOOKUP(Pag_Inicio_Corr_mas_casos[[#This Row],[Corregimiento]],Hoja3!$A$2:$D$676,4,0)</f>
        <v>80811</v>
      </c>
      <c r="E5349" s="60">
        <v>60</v>
      </c>
    </row>
    <row r="5350" spans="1:5" x14ac:dyDescent="0.25">
      <c r="A5350" s="59">
        <v>44188</v>
      </c>
      <c r="B5350" s="60">
        <v>44188</v>
      </c>
      <c r="C5350" s="60" t="s">
        <v>1035</v>
      </c>
      <c r="D5350" s="61">
        <f>VLOOKUP(Pag_Inicio_Corr_mas_casos[[#This Row],[Corregimiento]],Hoja3!$A$2:$D$676,4,0)</f>
        <v>80806</v>
      </c>
      <c r="E5350" s="60">
        <v>57</v>
      </c>
    </row>
    <row r="5351" spans="1:5" x14ac:dyDescent="0.25">
      <c r="A5351" s="59">
        <v>44188</v>
      </c>
      <c r="B5351" s="60">
        <v>44188</v>
      </c>
      <c r="C5351" s="60" t="s">
        <v>1110</v>
      </c>
      <c r="D5351" s="61">
        <f>VLOOKUP(Pag_Inicio_Corr_mas_casos[[#This Row],[Corregimiento]],Hoja3!$A$2:$D$676,4,0)</f>
        <v>130702</v>
      </c>
      <c r="E5351" s="60">
        <v>56</v>
      </c>
    </row>
    <row r="5352" spans="1:5" x14ac:dyDescent="0.25">
      <c r="A5352" s="59">
        <v>44188</v>
      </c>
      <c r="B5352" s="60">
        <v>44188</v>
      </c>
      <c r="C5352" s="60" t="s">
        <v>1111</v>
      </c>
      <c r="D5352" s="61">
        <f>VLOOKUP(Pag_Inicio_Corr_mas_casos[[#This Row],[Corregimiento]],Hoja3!$A$2:$D$676,4,0)</f>
        <v>80807</v>
      </c>
      <c r="E5352" s="60">
        <v>55</v>
      </c>
    </row>
    <row r="5353" spans="1:5" x14ac:dyDescent="0.25">
      <c r="A5353" s="59">
        <v>44188</v>
      </c>
      <c r="B5353" s="60">
        <v>44188</v>
      </c>
      <c r="C5353" s="60" t="s">
        <v>1041</v>
      </c>
      <c r="D5353" s="61">
        <f>VLOOKUP(Pag_Inicio_Corr_mas_casos[[#This Row],[Corregimiento]],Hoja3!$A$2:$D$676,4,0)</f>
        <v>80814</v>
      </c>
      <c r="E5353" s="60">
        <v>54</v>
      </c>
    </row>
    <row r="5354" spans="1:5" x14ac:dyDescent="0.25">
      <c r="A5354" s="59">
        <v>44188</v>
      </c>
      <c r="B5354" s="60">
        <v>44188</v>
      </c>
      <c r="C5354" s="60" t="s">
        <v>1112</v>
      </c>
      <c r="D5354" s="61">
        <f>VLOOKUP(Pag_Inicio_Corr_mas_casos[[#This Row],[Corregimiento]],Hoja3!$A$2:$D$676,4,0)</f>
        <v>130102</v>
      </c>
      <c r="E5354" s="60">
        <v>53</v>
      </c>
    </row>
    <row r="5355" spans="1:5" x14ac:dyDescent="0.25">
      <c r="A5355" s="59">
        <v>44188</v>
      </c>
      <c r="B5355" s="60">
        <v>44188</v>
      </c>
      <c r="C5355" s="60" t="s">
        <v>1113</v>
      </c>
      <c r="D5355" s="61">
        <f>VLOOKUP(Pag_Inicio_Corr_mas_casos[[#This Row],[Corregimiento]],Hoja3!$A$2:$D$676,4,0)</f>
        <v>81008</v>
      </c>
      <c r="E5355" s="60">
        <v>52</v>
      </c>
    </row>
    <row r="5356" spans="1:5" x14ac:dyDescent="0.25">
      <c r="A5356" s="59">
        <v>44188</v>
      </c>
      <c r="B5356" s="60">
        <v>44188</v>
      </c>
      <c r="C5356" s="60" t="s">
        <v>1042</v>
      </c>
      <c r="D5356" s="61">
        <f>VLOOKUP(Pag_Inicio_Corr_mas_casos[[#This Row],[Corregimiento]],Hoja3!$A$2:$D$676,4,0)</f>
        <v>80826</v>
      </c>
      <c r="E5356" s="60">
        <v>52</v>
      </c>
    </row>
    <row r="5357" spans="1:5" x14ac:dyDescent="0.25">
      <c r="A5357" s="59">
        <v>44188</v>
      </c>
      <c r="B5357" s="60">
        <v>44188</v>
      </c>
      <c r="C5357" s="60" t="s">
        <v>1051</v>
      </c>
      <c r="D5357" s="61">
        <f>VLOOKUP(Pag_Inicio_Corr_mas_casos[[#This Row],[Corregimiento]],Hoja3!$A$2:$D$676,4,0)</f>
        <v>80815</v>
      </c>
      <c r="E5357" s="60">
        <v>63</v>
      </c>
    </row>
    <row r="5358" spans="1:5" x14ac:dyDescent="0.25">
      <c r="A5358" s="59">
        <v>44188</v>
      </c>
      <c r="B5358" s="60">
        <v>44188</v>
      </c>
      <c r="C5358" s="60" t="s">
        <v>1114</v>
      </c>
      <c r="D5358" s="61">
        <f>VLOOKUP(Pag_Inicio_Corr_mas_casos[[#This Row],[Corregimiento]],Hoja3!$A$2:$D$676,4,0)</f>
        <v>81001</v>
      </c>
      <c r="E5358" s="60">
        <v>49</v>
      </c>
    </row>
    <row r="5359" spans="1:5" x14ac:dyDescent="0.25">
      <c r="A5359" s="59">
        <v>44188</v>
      </c>
      <c r="B5359" s="60">
        <v>44188</v>
      </c>
      <c r="C5359" s="60" t="s">
        <v>1036</v>
      </c>
      <c r="D5359" s="61">
        <f>VLOOKUP(Pag_Inicio_Corr_mas_casos[[#This Row],[Corregimiento]],Hoja3!$A$2:$D$676,4,0)</f>
        <v>80823</v>
      </c>
      <c r="E5359" s="60">
        <v>49</v>
      </c>
    </row>
    <row r="5360" spans="1:5" x14ac:dyDescent="0.25">
      <c r="A5360" s="59">
        <v>44188</v>
      </c>
      <c r="B5360" s="60">
        <v>44188</v>
      </c>
      <c r="C5360" s="60" t="s">
        <v>1115</v>
      </c>
      <c r="D5360" s="61">
        <f>VLOOKUP(Pag_Inicio_Corr_mas_casos[[#This Row],[Corregimiento]],Hoja3!$A$2:$D$676,4,0)</f>
        <v>81002</v>
      </c>
      <c r="E5360" s="60">
        <v>46</v>
      </c>
    </row>
    <row r="5361" spans="1:5" x14ac:dyDescent="0.25">
      <c r="A5361" s="59">
        <v>44188</v>
      </c>
      <c r="B5361" s="60">
        <v>44188</v>
      </c>
      <c r="C5361" s="60" t="s">
        <v>1038</v>
      </c>
      <c r="D5361" s="61">
        <f>VLOOKUP(Pag_Inicio_Corr_mas_casos[[#This Row],[Corregimiento]],Hoja3!$A$2:$D$676,4,0)</f>
        <v>80816</v>
      </c>
      <c r="E5361" s="60">
        <v>45</v>
      </c>
    </row>
    <row r="5362" spans="1:5" x14ac:dyDescent="0.25">
      <c r="A5362" s="59">
        <v>44188</v>
      </c>
      <c r="B5362" s="60">
        <v>44188</v>
      </c>
      <c r="C5362" s="60" t="s">
        <v>1072</v>
      </c>
      <c r="D5362" s="61">
        <f>VLOOKUP(Pag_Inicio_Corr_mas_casos[[#This Row],[Corregimiento]],Hoja3!$A$2:$D$676,4,0)</f>
        <v>80803</v>
      </c>
      <c r="E5362" s="60">
        <v>43</v>
      </c>
    </row>
    <row r="5363" spans="1:5" x14ac:dyDescent="0.25">
      <c r="A5363" s="59">
        <v>44188</v>
      </c>
      <c r="B5363" s="60">
        <v>44188</v>
      </c>
      <c r="C5363" s="60" t="s">
        <v>1040</v>
      </c>
      <c r="D5363" s="61">
        <f>VLOOKUP(Pag_Inicio_Corr_mas_casos[[#This Row],[Corregimiento]],Hoja3!$A$2:$D$676,4,0)</f>
        <v>81007</v>
      </c>
      <c r="E5363" s="60">
        <v>42</v>
      </c>
    </row>
    <row r="5364" spans="1:5" x14ac:dyDescent="0.25">
      <c r="A5364" s="59">
        <v>44188</v>
      </c>
      <c r="B5364" s="60">
        <v>44188</v>
      </c>
      <c r="C5364" s="60" t="s">
        <v>1034</v>
      </c>
      <c r="D5364" s="61">
        <f>VLOOKUP(Pag_Inicio_Corr_mas_casos[[#This Row],[Corregimiento]],Hoja3!$A$2:$D$676,4,0)</f>
        <v>81009</v>
      </c>
      <c r="E5364" s="60">
        <v>41</v>
      </c>
    </row>
    <row r="5365" spans="1:5" x14ac:dyDescent="0.25">
      <c r="A5365" s="59">
        <v>44188</v>
      </c>
      <c r="B5365" s="60">
        <v>44188</v>
      </c>
      <c r="C5365" s="60" t="s">
        <v>1039</v>
      </c>
      <c r="D5365" s="61">
        <f>VLOOKUP(Pag_Inicio_Corr_mas_casos[[#This Row],[Corregimiento]],Hoja3!$A$2:$D$676,4,0)</f>
        <v>130708</v>
      </c>
      <c r="E5365" s="60">
        <v>41</v>
      </c>
    </row>
    <row r="5366" spans="1:5" x14ac:dyDescent="0.25">
      <c r="A5366" s="59">
        <v>44188</v>
      </c>
      <c r="B5366" s="60">
        <v>44188</v>
      </c>
      <c r="C5366" s="60" t="s">
        <v>1116</v>
      </c>
      <c r="D5366" s="61">
        <f>VLOOKUP(Pag_Inicio_Corr_mas_casos[[#This Row],[Corregimiento]],Hoja3!$A$2:$D$676,4,0)</f>
        <v>81003</v>
      </c>
      <c r="E5366" s="60">
        <v>40</v>
      </c>
    </row>
    <row r="5367" spans="1:5" x14ac:dyDescent="0.25">
      <c r="A5367" s="59">
        <v>44188</v>
      </c>
      <c r="B5367" s="60">
        <v>44188</v>
      </c>
      <c r="C5367" s="60" t="s">
        <v>1046</v>
      </c>
      <c r="D5367" s="61">
        <f>VLOOKUP(Pag_Inicio_Corr_mas_casos[[#This Row],[Corregimiento]],Hoja3!$A$2:$D$676,4,0)</f>
        <v>80813</v>
      </c>
      <c r="E5367" s="60">
        <v>38</v>
      </c>
    </row>
    <row r="5368" spans="1:5" x14ac:dyDescent="0.25">
      <c r="A5368" s="59">
        <v>44188</v>
      </c>
      <c r="B5368" s="60">
        <v>44188</v>
      </c>
      <c r="C5368" s="60" t="s">
        <v>1117</v>
      </c>
      <c r="D5368" s="61">
        <f>VLOOKUP(Pag_Inicio_Corr_mas_casos[[#This Row],[Corregimiento]],Hoja3!$A$2:$D$676,4,0)</f>
        <v>91001</v>
      </c>
      <c r="E5368" s="60">
        <v>36</v>
      </c>
    </row>
    <row r="5369" spans="1:5" x14ac:dyDescent="0.25">
      <c r="A5369" s="59">
        <v>44188</v>
      </c>
      <c r="B5369" s="60">
        <v>44188</v>
      </c>
      <c r="C5369" s="60" t="s">
        <v>1088</v>
      </c>
      <c r="D5369" s="61">
        <f>VLOOKUP(Pag_Inicio_Corr_mas_casos[[#This Row],[Corregimiento]],Hoja3!$A$2:$D$676,4,0)</f>
        <v>130108</v>
      </c>
      <c r="E5369" s="60">
        <v>35</v>
      </c>
    </row>
    <row r="5370" spans="1:5" x14ac:dyDescent="0.25">
      <c r="A5370" s="59">
        <v>44188</v>
      </c>
      <c r="B5370" s="60">
        <v>44188</v>
      </c>
      <c r="C5370" s="60" t="s">
        <v>1086</v>
      </c>
      <c r="D5370" s="61">
        <f>VLOOKUP(Pag_Inicio_Corr_mas_casos[[#This Row],[Corregimiento]],Hoja3!$A$2:$D$676,4,0)</f>
        <v>130706</v>
      </c>
      <c r="E5370" s="60">
        <v>33</v>
      </c>
    </row>
    <row r="5371" spans="1:5" x14ac:dyDescent="0.25">
      <c r="A5371" s="59">
        <v>44188</v>
      </c>
      <c r="B5371" s="60">
        <v>44188</v>
      </c>
      <c r="C5371" s="60" t="s">
        <v>1091</v>
      </c>
      <c r="D5371" s="61">
        <f>VLOOKUP(Pag_Inicio_Corr_mas_casos[[#This Row],[Corregimiento]],Hoja3!$A$2:$D$676,4,0)</f>
        <v>80802</v>
      </c>
      <c r="E5371" s="60">
        <v>27</v>
      </c>
    </row>
    <row r="5372" spans="1:5" x14ac:dyDescent="0.25">
      <c r="A5372" s="59">
        <v>44188</v>
      </c>
      <c r="B5372" s="60">
        <v>44188</v>
      </c>
      <c r="C5372" s="60" t="s">
        <v>1050</v>
      </c>
      <c r="D5372" s="61">
        <f>VLOOKUP(Pag_Inicio_Corr_mas_casos[[#This Row],[Corregimiento]],Hoja3!$A$2:$D$676,4,0)</f>
        <v>80501</v>
      </c>
      <c r="E5372" s="60">
        <v>27</v>
      </c>
    </row>
    <row r="5373" spans="1:5" x14ac:dyDescent="0.25">
      <c r="A5373" s="59">
        <v>44188</v>
      </c>
      <c r="B5373" s="60">
        <v>44188</v>
      </c>
      <c r="C5373" s="60" t="s">
        <v>1064</v>
      </c>
      <c r="D5373" s="61">
        <f>VLOOKUP(Pag_Inicio_Corr_mas_casos[[#This Row],[Corregimiento]],Hoja3!$A$2:$D$676,4,0)</f>
        <v>130709</v>
      </c>
      <c r="E5373" s="60">
        <v>26</v>
      </c>
    </row>
    <row r="5374" spans="1:5" x14ac:dyDescent="0.25">
      <c r="A5374" s="59">
        <v>44188</v>
      </c>
      <c r="B5374" s="60">
        <v>44188</v>
      </c>
      <c r="C5374" s="60" t="s">
        <v>1087</v>
      </c>
      <c r="D5374" s="61">
        <f>VLOOKUP(Pag_Inicio_Corr_mas_casos[[#This Row],[Corregimiento]],Hoja3!$A$2:$D$676,4,0)</f>
        <v>80808</v>
      </c>
      <c r="E5374" s="60">
        <v>25</v>
      </c>
    </row>
    <row r="5375" spans="1:5" x14ac:dyDescent="0.25">
      <c r="A5375" s="59">
        <v>44188</v>
      </c>
      <c r="B5375" s="60">
        <v>44188</v>
      </c>
      <c r="C5375" s="60" t="s">
        <v>1096</v>
      </c>
      <c r="D5375" s="61">
        <f>VLOOKUP(Pag_Inicio_Corr_mas_casos[[#This Row],[Corregimiento]],Hoja3!$A$2:$D$676,4,0)</f>
        <v>40501</v>
      </c>
      <c r="E5375" s="60">
        <v>23</v>
      </c>
    </row>
    <row r="5376" spans="1:5" x14ac:dyDescent="0.25">
      <c r="A5376" s="59">
        <v>44188</v>
      </c>
      <c r="B5376" s="60">
        <v>44188</v>
      </c>
      <c r="C5376" s="60" t="s">
        <v>1053</v>
      </c>
      <c r="D5376" s="61">
        <f>VLOOKUP(Pag_Inicio_Corr_mas_casos[[#This Row],[Corregimiento]],Hoja3!$A$2:$D$676,4,0)</f>
        <v>50208</v>
      </c>
      <c r="E5376" s="60">
        <v>23</v>
      </c>
    </row>
    <row r="5377" spans="1:5" x14ac:dyDescent="0.25">
      <c r="A5377" s="59">
        <v>44188</v>
      </c>
      <c r="B5377" s="60">
        <v>44188</v>
      </c>
      <c r="C5377" s="60" t="s">
        <v>1118</v>
      </c>
      <c r="D5377" s="61">
        <f>VLOOKUP(Pag_Inicio_Corr_mas_casos[[#This Row],[Corregimiento]],Hoja3!$A$2:$D$676,4,0)</f>
        <v>30111</v>
      </c>
      <c r="E5377" s="60">
        <v>22</v>
      </c>
    </row>
    <row r="5378" spans="1:5" x14ac:dyDescent="0.25">
      <c r="A5378" s="59">
        <v>44188</v>
      </c>
      <c r="B5378" s="60">
        <v>44188</v>
      </c>
      <c r="C5378" s="60" t="s">
        <v>1089</v>
      </c>
      <c r="D5378" s="61">
        <f>VLOOKUP(Pag_Inicio_Corr_mas_casos[[#This Row],[Corregimiento]],Hoja3!$A$2:$D$676,4,0)</f>
        <v>130105</v>
      </c>
      <c r="E5378" s="60">
        <v>22</v>
      </c>
    </row>
    <row r="5379" spans="1:5" x14ac:dyDescent="0.25">
      <c r="A5379" s="59">
        <v>44188</v>
      </c>
      <c r="B5379" s="60">
        <v>44188</v>
      </c>
      <c r="C5379" s="60" t="s">
        <v>1045</v>
      </c>
      <c r="D5379" s="61">
        <f>VLOOKUP(Pag_Inicio_Corr_mas_casos[[#This Row],[Corregimiento]],Hoja3!$A$2:$D$676,4,0)</f>
        <v>130107</v>
      </c>
      <c r="E5379" s="60">
        <v>18</v>
      </c>
    </row>
    <row r="5380" spans="1:5" x14ac:dyDescent="0.25">
      <c r="A5380" s="59">
        <v>44188</v>
      </c>
      <c r="B5380" s="60">
        <v>44188</v>
      </c>
      <c r="C5380" s="60" t="s">
        <v>1119</v>
      </c>
      <c r="D5380" s="61">
        <f>VLOOKUP(Pag_Inicio_Corr_mas_casos[[#This Row],[Corregimiento]],Hoja3!$A$2:$D$676,4,0)</f>
        <v>60704</v>
      </c>
      <c r="E5380" s="60">
        <v>18</v>
      </c>
    </row>
    <row r="5381" spans="1:5" x14ac:dyDescent="0.25">
      <c r="A5381" s="59">
        <v>44188</v>
      </c>
      <c r="B5381" s="60">
        <v>44188</v>
      </c>
      <c r="C5381" s="60" t="s">
        <v>1054</v>
      </c>
      <c r="D5381" s="61">
        <f>VLOOKUP(Pag_Inicio_Corr_mas_casos[[#This Row],[Corregimiento]],Hoja3!$A$2:$D$676,4,0)</f>
        <v>130701</v>
      </c>
      <c r="E5381" s="60">
        <v>17</v>
      </c>
    </row>
    <row r="5382" spans="1:5" x14ac:dyDescent="0.25">
      <c r="A5382" s="59">
        <v>44188</v>
      </c>
      <c r="B5382" s="60">
        <v>44188</v>
      </c>
      <c r="C5382" s="60" t="s">
        <v>1120</v>
      </c>
      <c r="D5382" s="61">
        <f>VLOOKUP(Pag_Inicio_Corr_mas_casos[[#This Row],[Corregimiento]],Hoja3!$A$2:$D$676,4,0)</f>
        <v>20601</v>
      </c>
      <c r="E5382" s="60">
        <v>17</v>
      </c>
    </row>
    <row r="5383" spans="1:5" x14ac:dyDescent="0.25">
      <c r="A5383" s="59">
        <v>44188</v>
      </c>
      <c r="B5383" s="60">
        <v>44188</v>
      </c>
      <c r="C5383" s="60" t="s">
        <v>788</v>
      </c>
      <c r="D5383" s="61">
        <f>VLOOKUP(Pag_Inicio_Corr_mas_casos[[#This Row],[Corregimiento]],Hoja3!$A$2:$D$676,4,0)</f>
        <v>81006</v>
      </c>
      <c r="E5383" s="60">
        <v>16</v>
      </c>
    </row>
    <row r="5384" spans="1:5" x14ac:dyDescent="0.25">
      <c r="A5384" s="59">
        <v>44188</v>
      </c>
      <c r="B5384" s="60">
        <v>44188</v>
      </c>
      <c r="C5384" s="60" t="s">
        <v>1100</v>
      </c>
      <c r="D5384" s="61">
        <f>VLOOKUP(Pag_Inicio_Corr_mas_casos[[#This Row],[Corregimiento]],Hoja3!$A$2:$D$676,4,0)</f>
        <v>60103</v>
      </c>
      <c r="E5384" s="60">
        <v>16</v>
      </c>
    </row>
    <row r="5385" spans="1:5" x14ac:dyDescent="0.25">
      <c r="A5385" s="59">
        <v>44188</v>
      </c>
      <c r="B5385" s="60">
        <v>44188</v>
      </c>
      <c r="C5385" s="60" t="s">
        <v>1121</v>
      </c>
      <c r="D5385" s="61">
        <f>VLOOKUP(Pag_Inicio_Corr_mas_casos[[#This Row],[Corregimiento]],Hoja3!$A$2:$D$676,4,0)</f>
        <v>91101</v>
      </c>
      <c r="E5385" s="60">
        <v>15</v>
      </c>
    </row>
    <row r="5386" spans="1:5" x14ac:dyDescent="0.25">
      <c r="A5386" s="59">
        <v>44188</v>
      </c>
      <c r="B5386" s="60">
        <v>44188</v>
      </c>
      <c r="C5386" s="60" t="s">
        <v>1102</v>
      </c>
      <c r="D5386" s="61">
        <f>VLOOKUP(Pag_Inicio_Corr_mas_casos[[#This Row],[Corregimiento]],Hoja3!$A$2:$D$676,4,0)</f>
        <v>40612</v>
      </c>
      <c r="E5386" s="60">
        <v>15</v>
      </c>
    </row>
    <row r="5387" spans="1:5" x14ac:dyDescent="0.25">
      <c r="A5387" s="59">
        <v>44188</v>
      </c>
      <c r="B5387" s="60">
        <v>44188</v>
      </c>
      <c r="C5387" s="60" t="s">
        <v>1101</v>
      </c>
      <c r="D5387" s="61">
        <f>VLOOKUP(Pag_Inicio_Corr_mas_casos[[#This Row],[Corregimiento]],Hoja3!$A$2:$D$676,4,0)</f>
        <v>60101</v>
      </c>
      <c r="E5387" s="60">
        <v>15</v>
      </c>
    </row>
    <row r="5388" spans="1:5" x14ac:dyDescent="0.25">
      <c r="A5388" s="59">
        <v>44188</v>
      </c>
      <c r="B5388" s="60">
        <v>44188</v>
      </c>
      <c r="C5388" s="60" t="s">
        <v>1071</v>
      </c>
      <c r="D5388" s="61">
        <f>VLOOKUP(Pag_Inicio_Corr_mas_casos[[#This Row],[Corregimiento]],Hoja3!$A$2:$D$676,4,0)</f>
        <v>60105</v>
      </c>
      <c r="E5388" s="60">
        <v>14</v>
      </c>
    </row>
    <row r="5389" spans="1:5" x14ac:dyDescent="0.25">
      <c r="A5389" s="59">
        <v>44188</v>
      </c>
      <c r="B5389" s="60">
        <v>44188</v>
      </c>
      <c r="C5389" s="60" t="s">
        <v>1090</v>
      </c>
      <c r="D5389" s="61">
        <f>VLOOKUP(Pag_Inicio_Corr_mas_casos[[#This Row],[Corregimiento]],Hoja3!$A$2:$D$676,4,0)</f>
        <v>81005</v>
      </c>
      <c r="E5389" s="60">
        <v>14</v>
      </c>
    </row>
    <row r="5390" spans="1:5" x14ac:dyDescent="0.25">
      <c r="A5390" s="59">
        <v>44188</v>
      </c>
      <c r="B5390" s="60">
        <v>44188</v>
      </c>
      <c r="C5390" s="60" t="s">
        <v>1122</v>
      </c>
      <c r="D5390" s="61">
        <f>VLOOKUP(Pag_Inicio_Corr_mas_casos[[#This Row],[Corregimiento]],Hoja3!$A$2:$D$676,4,0)</f>
        <v>30103</v>
      </c>
      <c r="E5390" s="60">
        <v>13</v>
      </c>
    </row>
    <row r="5391" spans="1:5" x14ac:dyDescent="0.25">
      <c r="A5391" s="59">
        <v>44188</v>
      </c>
      <c r="B5391" s="60">
        <v>44188</v>
      </c>
      <c r="C5391" s="60" t="s">
        <v>1123</v>
      </c>
      <c r="D5391" s="61">
        <f>VLOOKUP(Pag_Inicio_Corr_mas_casos[[#This Row],[Corregimiento]],Hoja3!$A$2:$D$676,4,0)</f>
        <v>20103</v>
      </c>
      <c r="E5391" s="60">
        <v>13</v>
      </c>
    </row>
    <row r="5392" spans="1:5" x14ac:dyDescent="0.25">
      <c r="A5392" s="59">
        <v>44188</v>
      </c>
      <c r="B5392" s="60">
        <v>44188</v>
      </c>
      <c r="C5392" s="60" t="s">
        <v>1124</v>
      </c>
      <c r="D5392" s="61">
        <f>VLOOKUP(Pag_Inicio_Corr_mas_casos[[#This Row],[Corregimiento]],Hoja3!$A$2:$D$676,4,0)</f>
        <v>20609</v>
      </c>
      <c r="E5392" s="60">
        <v>13</v>
      </c>
    </row>
    <row r="5393" spans="1:6" x14ac:dyDescent="0.25">
      <c r="A5393" s="59">
        <v>44188</v>
      </c>
      <c r="B5393" s="60">
        <v>44188</v>
      </c>
      <c r="C5393" s="60" t="s">
        <v>1125</v>
      </c>
      <c r="D5393" s="61">
        <f>VLOOKUP(Pag_Inicio_Corr_mas_casos[[#This Row],[Corregimiento]],Hoja3!$A$2:$D$676,4,0)</f>
        <v>70401</v>
      </c>
      <c r="E5393" s="60">
        <v>13</v>
      </c>
    </row>
    <row r="5394" spans="1:6" x14ac:dyDescent="0.25">
      <c r="A5394" s="59">
        <v>44188</v>
      </c>
      <c r="B5394" s="60">
        <v>44188</v>
      </c>
      <c r="C5394" s="60" t="s">
        <v>1095</v>
      </c>
      <c r="D5394" s="61">
        <f>VLOOKUP(Pag_Inicio_Corr_mas_casos[[#This Row],[Corregimiento]],Hoja3!$A$2:$D$676,4,0)</f>
        <v>80805</v>
      </c>
      <c r="E5394" s="60">
        <v>13</v>
      </c>
    </row>
    <row r="5395" spans="1:6" x14ac:dyDescent="0.25">
      <c r="A5395" s="59">
        <v>44188</v>
      </c>
      <c r="B5395" s="60">
        <v>44188</v>
      </c>
      <c r="C5395" s="60" t="s">
        <v>1126</v>
      </c>
      <c r="D5395" s="61">
        <f>VLOOKUP(Pag_Inicio_Corr_mas_casos[[#This Row],[Corregimiento]],Hoja3!$A$2:$D$676,4,0)</f>
        <v>60102</v>
      </c>
      <c r="E5395" s="60">
        <v>13</v>
      </c>
    </row>
    <row r="5396" spans="1:6" x14ac:dyDescent="0.25">
      <c r="A5396" s="59">
        <v>44188</v>
      </c>
      <c r="B5396" s="60">
        <v>44188</v>
      </c>
      <c r="C5396" s="60" t="s">
        <v>1070</v>
      </c>
      <c r="D5396" s="61">
        <f>VLOOKUP(Pag_Inicio_Corr_mas_casos[[#This Row],[Corregimiento]],Hoja3!$A$2:$D$676,4,0)</f>
        <v>20207</v>
      </c>
      <c r="E5396" s="60">
        <v>12</v>
      </c>
    </row>
    <row r="5397" spans="1:6" x14ac:dyDescent="0.25">
      <c r="A5397" s="59">
        <v>44188</v>
      </c>
      <c r="B5397" s="60">
        <v>44188</v>
      </c>
      <c r="C5397" s="60" t="s">
        <v>1103</v>
      </c>
      <c r="D5397" s="61">
        <f>VLOOKUP(Pag_Inicio_Corr_mas_casos[[#This Row],[Corregimiento]],Hoja3!$A$2:$D$676,4,0)</f>
        <v>60401</v>
      </c>
      <c r="E5397" s="60">
        <v>12</v>
      </c>
    </row>
    <row r="5398" spans="1:6" x14ac:dyDescent="0.25">
      <c r="A5398" s="59">
        <v>44188</v>
      </c>
      <c r="B5398" s="60">
        <v>44188</v>
      </c>
      <c r="C5398" s="60" t="s">
        <v>1093</v>
      </c>
      <c r="D5398" s="61">
        <f>VLOOKUP(Pag_Inicio_Corr_mas_casos[[#This Row],[Corregimiento]],Hoja3!$A$2:$D$676,4,0)</f>
        <v>81004</v>
      </c>
      <c r="E5398" s="60">
        <v>12</v>
      </c>
    </row>
    <row r="5399" spans="1:6" x14ac:dyDescent="0.25">
      <c r="A5399" s="59">
        <v>44188</v>
      </c>
      <c r="B5399" s="60">
        <v>44188</v>
      </c>
      <c r="C5399" s="60" t="s">
        <v>1052</v>
      </c>
      <c r="D5399" s="61">
        <f>VLOOKUP(Pag_Inicio_Corr_mas_casos[[#This Row],[Corregimiento]],Hoja3!$A$2:$D$676,4,0)</f>
        <v>130716</v>
      </c>
      <c r="E5399" s="60">
        <v>11</v>
      </c>
    </row>
    <row r="5400" spans="1:6" x14ac:dyDescent="0.25">
      <c r="A5400" s="59">
        <v>44188</v>
      </c>
      <c r="B5400" s="60">
        <v>44188</v>
      </c>
      <c r="C5400" s="60" t="s">
        <v>1127</v>
      </c>
      <c r="D5400" s="61">
        <f>VLOOKUP(Pag_Inicio_Corr_mas_casos[[#This Row],[Corregimiento]],Hoja3!$A$2:$D$676,4,0)</f>
        <v>30104</v>
      </c>
      <c r="E5400" s="60">
        <v>11</v>
      </c>
    </row>
    <row r="5401" spans="1:6" x14ac:dyDescent="0.25">
      <c r="A5401" s="59">
        <v>44188</v>
      </c>
      <c r="B5401" s="60">
        <v>44188</v>
      </c>
      <c r="C5401" s="60" t="s">
        <v>1065</v>
      </c>
      <c r="D5401" s="61">
        <f>VLOOKUP(Pag_Inicio_Corr_mas_casos[[#This Row],[Corregimiento]],Hoja3!$A$2:$D$676,4,0)</f>
        <v>40606</v>
      </c>
      <c r="E5401" s="60">
        <v>11</v>
      </c>
    </row>
    <row r="5402" spans="1:6" x14ac:dyDescent="0.25">
      <c r="A5402" s="59">
        <v>44188</v>
      </c>
      <c r="B5402" s="60">
        <v>44188</v>
      </c>
      <c r="C5402" s="60" t="s">
        <v>1066</v>
      </c>
      <c r="D5402" s="61">
        <f>VLOOKUP(Pag_Inicio_Corr_mas_casos[[#This Row],[Corregimiento]],Hoja3!$A$2:$D$676,4,0)</f>
        <v>130103</v>
      </c>
      <c r="E5402" s="60">
        <v>11</v>
      </c>
    </row>
    <row r="5403" spans="1:6" x14ac:dyDescent="0.25">
      <c r="A5403" s="59">
        <v>44188</v>
      </c>
      <c r="B5403" s="60">
        <v>44188</v>
      </c>
      <c r="C5403" s="60" t="s">
        <v>1128</v>
      </c>
      <c r="D5403" s="61">
        <f>VLOOKUP(Pag_Inicio_Corr_mas_casos[[#This Row],[Corregimiento]],Hoja3!$A$2:$D$676,4,0)</f>
        <v>91008</v>
      </c>
      <c r="E5403" s="60">
        <v>11</v>
      </c>
    </row>
    <row r="5404" spans="1:6" x14ac:dyDescent="0.25">
      <c r="A5404" s="77">
        <v>44189</v>
      </c>
      <c r="B5404" s="78">
        <v>44189</v>
      </c>
      <c r="C5404" s="78" t="s">
        <v>786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 x14ac:dyDescent="0.25">
      <c r="A5405" s="77">
        <v>44189</v>
      </c>
      <c r="B5405" s="78">
        <v>44189</v>
      </c>
      <c r="C5405" s="78" t="s">
        <v>789</v>
      </c>
      <c r="D5405" s="79">
        <f>VLOOKUP(Pag_Inicio_Corr_mas_casos[[#This Row],[Corregimiento]],Hoja3!$A$2:$D$676,4,0)</f>
        <v>80812</v>
      </c>
      <c r="E5405" s="78">
        <v>133</v>
      </c>
    </row>
    <row r="5406" spans="1:6" x14ac:dyDescent="0.25">
      <c r="A5406" s="77">
        <v>44189</v>
      </c>
      <c r="B5406" s="78">
        <v>44189</v>
      </c>
      <c r="C5406" s="78" t="s">
        <v>782</v>
      </c>
      <c r="D5406" s="79">
        <f>VLOOKUP(Pag_Inicio_Corr_mas_casos[[#This Row],[Corregimiento]],Hoja3!$A$2:$D$676,4,0)</f>
        <v>80817</v>
      </c>
      <c r="E5406" s="78">
        <v>114</v>
      </c>
    </row>
    <row r="5407" spans="1:6" x14ac:dyDescent="0.25">
      <c r="A5407" s="77">
        <v>44189</v>
      </c>
      <c r="B5407" s="78">
        <v>44189</v>
      </c>
      <c r="C5407" s="78" t="s">
        <v>814</v>
      </c>
      <c r="D5407" s="79">
        <f>VLOOKUP(Pag_Inicio_Corr_mas_casos[[#This Row],[Corregimiento]],Hoja3!$A$2:$D$676,4,0)</f>
        <v>80809</v>
      </c>
      <c r="E5407" s="78">
        <v>102</v>
      </c>
    </row>
    <row r="5408" spans="1:6" x14ac:dyDescent="0.25">
      <c r="A5408" s="77">
        <v>44189</v>
      </c>
      <c r="B5408" s="78">
        <v>44189</v>
      </c>
      <c r="C5408" s="78" t="s">
        <v>1129</v>
      </c>
      <c r="D5408" s="79">
        <f>VLOOKUP(Pag_Inicio_Corr_mas_casos[[#This Row],[Corregimiento]],Hoja3!$A$2:$D$676,4,0)</f>
        <v>80822</v>
      </c>
      <c r="E5408" s="78">
        <v>93</v>
      </c>
    </row>
    <row r="5409" spans="1:5" x14ac:dyDescent="0.25">
      <c r="A5409" s="77">
        <v>44189</v>
      </c>
      <c r="B5409" s="78">
        <v>44189</v>
      </c>
      <c r="C5409" s="78" t="s">
        <v>867</v>
      </c>
      <c r="D5409" s="79">
        <f>VLOOKUP(Pag_Inicio_Corr_mas_casos[[#This Row],[Corregimiento]],Hoja3!$A$2:$D$676,4,0)</f>
        <v>80821</v>
      </c>
      <c r="E5409" s="78">
        <v>89</v>
      </c>
    </row>
    <row r="5410" spans="1:5" x14ac:dyDescent="0.25">
      <c r="A5410" s="77">
        <v>44189</v>
      </c>
      <c r="B5410" s="78">
        <v>44189</v>
      </c>
      <c r="C5410" s="78" t="s">
        <v>1036</v>
      </c>
      <c r="D5410" s="79">
        <f>VLOOKUP(Pag_Inicio_Corr_mas_casos[[#This Row],[Corregimiento]],Hoja3!$A$2:$D$676,4,0)</f>
        <v>80823</v>
      </c>
      <c r="E5410" s="78">
        <v>86</v>
      </c>
    </row>
    <row r="5411" spans="1:5" x14ac:dyDescent="0.25">
      <c r="A5411" s="77">
        <v>44189</v>
      </c>
      <c r="B5411" s="78">
        <v>44189</v>
      </c>
      <c r="C5411" s="78" t="s">
        <v>1046</v>
      </c>
      <c r="D5411" s="79">
        <f>VLOOKUP(Pag_Inicio_Corr_mas_casos[[#This Row],[Corregimiento]],Hoja3!$A$2:$D$676,4,0)</f>
        <v>80813</v>
      </c>
      <c r="E5411" s="78">
        <v>78</v>
      </c>
    </row>
    <row r="5412" spans="1:5" x14ac:dyDescent="0.25">
      <c r="A5412" s="77">
        <v>44189</v>
      </c>
      <c r="B5412" s="78">
        <v>44189</v>
      </c>
      <c r="C5412" s="78" t="s">
        <v>1042</v>
      </c>
      <c r="D5412" s="79">
        <f>VLOOKUP(Pag_Inicio_Corr_mas_casos[[#This Row],[Corregimiento]],Hoja3!$A$2:$D$676,4,0)</f>
        <v>80826</v>
      </c>
      <c r="E5412" s="78">
        <v>74</v>
      </c>
    </row>
    <row r="5413" spans="1:5" x14ac:dyDescent="0.25">
      <c r="A5413" s="77">
        <v>44189</v>
      </c>
      <c r="B5413" s="78">
        <v>44189</v>
      </c>
      <c r="C5413" s="78" t="s">
        <v>1130</v>
      </c>
      <c r="D5413" s="79">
        <f>VLOOKUP(Pag_Inicio_Corr_mas_casos[[#This Row],[Corregimiento]],Hoja3!$A$2:$D$676,4,0)</f>
        <v>130101</v>
      </c>
      <c r="E5413" s="78">
        <v>73</v>
      </c>
    </row>
    <row r="5414" spans="1:5" x14ac:dyDescent="0.25">
      <c r="A5414" s="77">
        <v>44189</v>
      </c>
      <c r="B5414" s="78">
        <v>44189</v>
      </c>
      <c r="C5414" s="78" t="s">
        <v>1032</v>
      </c>
      <c r="D5414" s="79">
        <f>VLOOKUP(Pag_Inicio_Corr_mas_casos[[#This Row],[Corregimiento]],Hoja3!$A$2:$D$676,4,0)</f>
        <v>80810</v>
      </c>
      <c r="E5414" s="78">
        <v>71</v>
      </c>
    </row>
    <row r="5415" spans="1:5" x14ac:dyDescent="0.25">
      <c r="A5415" s="77">
        <v>44189</v>
      </c>
      <c r="B5415" s="78">
        <v>44189</v>
      </c>
      <c r="C5415" s="78" t="s">
        <v>1111</v>
      </c>
      <c r="D5415" s="79">
        <f>VLOOKUP(Pag_Inicio_Corr_mas_casos[[#This Row],[Corregimiento]],Hoja3!$A$2:$D$676,4,0)</f>
        <v>80807</v>
      </c>
      <c r="E5415" s="78">
        <v>68</v>
      </c>
    </row>
    <row r="5416" spans="1:5" x14ac:dyDescent="0.25">
      <c r="A5416" s="77">
        <v>44189</v>
      </c>
      <c r="B5416" s="78">
        <v>44189</v>
      </c>
      <c r="C5416" s="78" t="s">
        <v>1035</v>
      </c>
      <c r="D5416" s="79">
        <f>VLOOKUP(Pag_Inicio_Corr_mas_casos[[#This Row],[Corregimiento]],Hoja3!$A$2:$D$676,4,0)</f>
        <v>80806</v>
      </c>
      <c r="E5416" s="78">
        <v>68</v>
      </c>
    </row>
    <row r="5417" spans="1:5" x14ac:dyDescent="0.25">
      <c r="A5417" s="77">
        <v>44189</v>
      </c>
      <c r="B5417" s="78">
        <v>44189</v>
      </c>
      <c r="C5417" s="78" t="s">
        <v>1040</v>
      </c>
      <c r="D5417" s="79">
        <f>VLOOKUP(Pag_Inicio_Corr_mas_casos[[#This Row],[Corregimiento]],Hoja3!$A$2:$D$676,4,0)</f>
        <v>81007</v>
      </c>
      <c r="E5417" s="78">
        <v>64</v>
      </c>
    </row>
    <row r="5418" spans="1:5" x14ac:dyDescent="0.25">
      <c r="A5418" s="77">
        <v>44189</v>
      </c>
      <c r="B5418" s="78">
        <v>44189</v>
      </c>
      <c r="C5418" s="78" t="s">
        <v>1112</v>
      </c>
      <c r="D5418" s="79">
        <f>VLOOKUP(Pag_Inicio_Corr_mas_casos[[#This Row],[Corregimiento]],Hoja3!$A$2:$D$676,4,0)</f>
        <v>130102</v>
      </c>
      <c r="E5418" s="78">
        <v>61</v>
      </c>
    </row>
    <row r="5419" spans="1:5" x14ac:dyDescent="0.25">
      <c r="A5419" s="77">
        <v>44189</v>
      </c>
      <c r="B5419" s="78">
        <v>44189</v>
      </c>
      <c r="C5419" s="78" t="s">
        <v>1051</v>
      </c>
      <c r="D5419" s="79">
        <f>VLOOKUP(Pag_Inicio_Corr_mas_casos[[#This Row],[Corregimiento]],Hoja3!$A$2:$D$676,4,0)</f>
        <v>80815</v>
      </c>
      <c r="E5419" s="78">
        <v>96</v>
      </c>
    </row>
    <row r="5420" spans="1:5" x14ac:dyDescent="0.25">
      <c r="A5420" s="77">
        <v>44189</v>
      </c>
      <c r="B5420" s="78">
        <v>44189</v>
      </c>
      <c r="C5420" s="78" t="s">
        <v>1043</v>
      </c>
      <c r="D5420" s="79">
        <f>VLOOKUP(Pag_Inicio_Corr_mas_casos[[#This Row],[Corregimiento]],Hoja3!$A$2:$D$676,4,0)</f>
        <v>80811</v>
      </c>
      <c r="E5420" s="78">
        <v>58</v>
      </c>
    </row>
    <row r="5421" spans="1:5" x14ac:dyDescent="0.25">
      <c r="A5421" s="77">
        <v>44189</v>
      </c>
      <c r="B5421" s="78">
        <v>44189</v>
      </c>
      <c r="C5421" s="78" t="s">
        <v>1034</v>
      </c>
      <c r="D5421" s="79">
        <f>VLOOKUP(Pag_Inicio_Corr_mas_casos[[#This Row],[Corregimiento]],Hoja3!$A$2:$D$676,4,0)</f>
        <v>81009</v>
      </c>
      <c r="E5421" s="78">
        <v>55</v>
      </c>
    </row>
    <row r="5422" spans="1:5" x14ac:dyDescent="0.25">
      <c r="A5422" s="77">
        <v>44189</v>
      </c>
      <c r="B5422" s="78">
        <v>44189</v>
      </c>
      <c r="C5422" s="78" t="s">
        <v>1113</v>
      </c>
      <c r="D5422" s="79">
        <f>VLOOKUP(Pag_Inicio_Corr_mas_casos[[#This Row],[Corregimiento]],Hoja3!$A$2:$D$676,4,0)</f>
        <v>81008</v>
      </c>
      <c r="E5422" s="78">
        <v>53</v>
      </c>
    </row>
    <row r="5423" spans="1:5" x14ac:dyDescent="0.25">
      <c r="A5423" s="77">
        <v>44189</v>
      </c>
      <c r="B5423" s="78">
        <v>44189</v>
      </c>
      <c r="C5423" s="78" t="s">
        <v>1033</v>
      </c>
      <c r="D5423" s="79">
        <f>VLOOKUP(Pag_Inicio_Corr_mas_casos[[#This Row],[Corregimiento]],Hoja3!$A$2:$D$676,4,0)</f>
        <v>130717</v>
      </c>
      <c r="E5423" s="78">
        <v>53</v>
      </c>
    </row>
    <row r="5424" spans="1:5" x14ac:dyDescent="0.25">
      <c r="A5424" s="77">
        <v>44189</v>
      </c>
      <c r="B5424" s="78">
        <v>44189</v>
      </c>
      <c r="C5424" s="78" t="s">
        <v>1114</v>
      </c>
      <c r="D5424" s="79">
        <f>VLOOKUP(Pag_Inicio_Corr_mas_casos[[#This Row],[Corregimiento]],Hoja3!$A$2:$D$676,4,0)</f>
        <v>81001</v>
      </c>
      <c r="E5424" s="78">
        <v>52</v>
      </c>
    </row>
    <row r="5425" spans="1:5" x14ac:dyDescent="0.25">
      <c r="A5425" s="77">
        <v>44189</v>
      </c>
      <c r="B5425" s="78">
        <v>44189</v>
      </c>
      <c r="C5425" s="78" t="s">
        <v>1115</v>
      </c>
      <c r="D5425" s="79">
        <f>VLOOKUP(Pag_Inicio_Corr_mas_casos[[#This Row],[Corregimiento]],Hoja3!$A$2:$D$676,4,0)</f>
        <v>81002</v>
      </c>
      <c r="E5425" s="78">
        <v>52</v>
      </c>
    </row>
    <row r="5426" spans="1:5" x14ac:dyDescent="0.25">
      <c r="A5426" s="77">
        <v>44189</v>
      </c>
      <c r="B5426" s="78">
        <v>44189</v>
      </c>
      <c r="C5426" s="78" t="s">
        <v>1041</v>
      </c>
      <c r="D5426" s="79">
        <f>VLOOKUP(Pag_Inicio_Corr_mas_casos[[#This Row],[Corregimiento]],Hoja3!$A$2:$D$676,4,0)</f>
        <v>80814</v>
      </c>
      <c r="E5426" s="78">
        <v>50</v>
      </c>
    </row>
    <row r="5427" spans="1:5" x14ac:dyDescent="0.25">
      <c r="A5427" s="77">
        <v>44189</v>
      </c>
      <c r="B5427" s="78">
        <v>44189</v>
      </c>
      <c r="C5427" s="78" t="s">
        <v>1047</v>
      </c>
      <c r="D5427" s="79">
        <f>VLOOKUP(Pag_Inicio_Corr_mas_casos[[#This Row],[Corregimiento]],Hoja3!$A$2:$D$676,4,0)</f>
        <v>80820</v>
      </c>
      <c r="E5427" s="78">
        <v>48</v>
      </c>
    </row>
    <row r="5428" spans="1:5" x14ac:dyDescent="0.25">
      <c r="A5428" s="77">
        <v>44189</v>
      </c>
      <c r="B5428" s="78">
        <v>44189</v>
      </c>
      <c r="C5428" s="78" t="s">
        <v>1131</v>
      </c>
      <c r="D5428" s="79">
        <f>VLOOKUP(Pag_Inicio_Corr_mas_casos[[#This Row],[Corregimiento]],Hoja3!$A$2:$D$676,4,0)</f>
        <v>130106</v>
      </c>
      <c r="E5428" s="78">
        <v>47</v>
      </c>
    </row>
    <row r="5429" spans="1:5" x14ac:dyDescent="0.25">
      <c r="A5429" s="77">
        <v>44189</v>
      </c>
      <c r="B5429" s="78">
        <v>44189</v>
      </c>
      <c r="C5429" s="78" t="s">
        <v>1132</v>
      </c>
      <c r="D5429" s="79">
        <f>VLOOKUP(Pag_Inicio_Corr_mas_casos[[#This Row],[Corregimiento]],Hoja3!$A$2:$D$676,4,0)</f>
        <v>40601</v>
      </c>
      <c r="E5429" s="78">
        <v>42</v>
      </c>
    </row>
    <row r="5430" spans="1:5" x14ac:dyDescent="0.25">
      <c r="A5430" s="77">
        <v>44189</v>
      </c>
      <c r="B5430" s="78">
        <v>44189</v>
      </c>
      <c r="C5430" s="78" t="s">
        <v>1062</v>
      </c>
      <c r="D5430" s="79">
        <f>VLOOKUP(Pag_Inicio_Corr_mas_casos[[#This Row],[Corregimiento]],Hoja3!$A$2:$D$676,4,0)</f>
        <v>30107</v>
      </c>
      <c r="E5430" s="78">
        <v>40</v>
      </c>
    </row>
    <row r="5431" spans="1:5" x14ac:dyDescent="0.25">
      <c r="A5431" s="77">
        <v>44189</v>
      </c>
      <c r="B5431" s="78">
        <v>44189</v>
      </c>
      <c r="C5431" s="78" t="s">
        <v>1039</v>
      </c>
      <c r="D5431" s="79">
        <f>VLOOKUP(Pag_Inicio_Corr_mas_casos[[#This Row],[Corregimiento]],Hoja3!$A$2:$D$676,4,0)</f>
        <v>130708</v>
      </c>
      <c r="E5431" s="78">
        <v>40</v>
      </c>
    </row>
    <row r="5432" spans="1:5" x14ac:dyDescent="0.25">
      <c r="A5432" s="77">
        <v>44189</v>
      </c>
      <c r="B5432" s="78">
        <v>44189</v>
      </c>
      <c r="C5432" s="78" t="s">
        <v>1087</v>
      </c>
      <c r="D5432" s="79">
        <f>VLOOKUP(Pag_Inicio_Corr_mas_casos[[#This Row],[Corregimiento]],Hoja3!$A$2:$D$676,4,0)</f>
        <v>80808</v>
      </c>
      <c r="E5432" s="78">
        <v>38</v>
      </c>
    </row>
    <row r="5433" spans="1:5" x14ac:dyDescent="0.25">
      <c r="A5433" s="77">
        <v>44189</v>
      </c>
      <c r="B5433" s="78">
        <v>44189</v>
      </c>
      <c r="C5433" s="78" t="s">
        <v>1110</v>
      </c>
      <c r="D5433" s="79">
        <f>VLOOKUP(Pag_Inicio_Corr_mas_casos[[#This Row],[Corregimiento]],Hoja3!$A$2:$D$676,4,0)</f>
        <v>130702</v>
      </c>
      <c r="E5433" s="78">
        <v>34</v>
      </c>
    </row>
    <row r="5434" spans="1:5" x14ac:dyDescent="0.25">
      <c r="A5434" s="77">
        <v>44189</v>
      </c>
      <c r="B5434" s="78">
        <v>44189</v>
      </c>
      <c r="C5434" s="78" t="s">
        <v>1054</v>
      </c>
      <c r="D5434" s="79">
        <f>VLOOKUP(Pag_Inicio_Corr_mas_casos[[#This Row],[Corregimiento]],Hoja3!$A$2:$D$676,4,0)</f>
        <v>130701</v>
      </c>
      <c r="E5434" s="78">
        <v>32</v>
      </c>
    </row>
    <row r="5435" spans="1:5" x14ac:dyDescent="0.25">
      <c r="A5435" s="77">
        <v>44189</v>
      </c>
      <c r="B5435" s="78">
        <v>44189</v>
      </c>
      <c r="C5435" s="78" t="s">
        <v>1117</v>
      </c>
      <c r="D5435" s="79">
        <f>VLOOKUP(Pag_Inicio_Corr_mas_casos[[#This Row],[Corregimiento]],Hoja3!$A$2:$D$676,4,0)</f>
        <v>91001</v>
      </c>
      <c r="E5435" s="78">
        <v>32</v>
      </c>
    </row>
    <row r="5436" spans="1:5" x14ac:dyDescent="0.25">
      <c r="A5436" s="77">
        <v>44189</v>
      </c>
      <c r="B5436" s="78">
        <v>44189</v>
      </c>
      <c r="C5436" s="78" t="s">
        <v>1055</v>
      </c>
      <c r="D5436" s="79">
        <f>VLOOKUP(Pag_Inicio_Corr_mas_casos[[#This Row],[Corregimiento]],Hoja3!$A$2:$D$676,4,0)</f>
        <v>80804</v>
      </c>
      <c r="E5436" s="78">
        <v>31</v>
      </c>
    </row>
    <row r="5437" spans="1:5" x14ac:dyDescent="0.25">
      <c r="A5437" s="77">
        <v>44189</v>
      </c>
      <c r="B5437" s="78">
        <v>44189</v>
      </c>
      <c r="C5437" s="78" t="s">
        <v>1050</v>
      </c>
      <c r="D5437" s="79">
        <f>VLOOKUP(Pag_Inicio_Corr_mas_casos[[#This Row],[Corregimiento]],Hoja3!$A$2:$D$676,4,0)</f>
        <v>80501</v>
      </c>
      <c r="E5437" s="78">
        <v>31</v>
      </c>
    </row>
    <row r="5438" spans="1:5" x14ac:dyDescent="0.25">
      <c r="A5438" s="77">
        <v>44189</v>
      </c>
      <c r="B5438" s="78">
        <v>44189</v>
      </c>
      <c r="C5438" s="78" t="s">
        <v>1072</v>
      </c>
      <c r="D5438" s="79">
        <f>VLOOKUP(Pag_Inicio_Corr_mas_casos[[#This Row],[Corregimiento]],Hoja3!$A$2:$D$676,4,0)</f>
        <v>80803</v>
      </c>
      <c r="E5438" s="78">
        <v>28</v>
      </c>
    </row>
    <row r="5439" spans="1:5" x14ac:dyDescent="0.25">
      <c r="A5439" s="77">
        <v>44189</v>
      </c>
      <c r="B5439" s="78">
        <v>44189</v>
      </c>
      <c r="C5439" s="78" t="s">
        <v>1045</v>
      </c>
      <c r="D5439" s="79">
        <f>VLOOKUP(Pag_Inicio_Corr_mas_casos[[#This Row],[Corregimiento]],Hoja3!$A$2:$D$676,4,0)</f>
        <v>130107</v>
      </c>
      <c r="E5439" s="78">
        <v>27</v>
      </c>
    </row>
    <row r="5440" spans="1:5" x14ac:dyDescent="0.25">
      <c r="A5440" s="77">
        <v>44189</v>
      </c>
      <c r="B5440" s="78">
        <v>44189</v>
      </c>
      <c r="C5440" s="78" t="s">
        <v>1053</v>
      </c>
      <c r="D5440" s="79">
        <f>VLOOKUP(Pag_Inicio_Corr_mas_casos[[#This Row],[Corregimiento]],Hoja3!$A$2:$D$676,4,0)</f>
        <v>50208</v>
      </c>
      <c r="E5440" s="78">
        <v>27</v>
      </c>
    </row>
    <row r="5441" spans="1:5" x14ac:dyDescent="0.25">
      <c r="A5441" s="77">
        <v>44189</v>
      </c>
      <c r="B5441" s="78">
        <v>44189</v>
      </c>
      <c r="C5441" s="78" t="s">
        <v>1089</v>
      </c>
      <c r="D5441" s="79">
        <f>VLOOKUP(Pag_Inicio_Corr_mas_casos[[#This Row],[Corregimiento]],Hoja3!$A$2:$D$676,4,0)</f>
        <v>130105</v>
      </c>
      <c r="E5441" s="78">
        <v>23</v>
      </c>
    </row>
    <row r="5442" spans="1:5" x14ac:dyDescent="0.25">
      <c r="A5442" s="77">
        <v>44189</v>
      </c>
      <c r="B5442" s="78">
        <v>44189</v>
      </c>
      <c r="C5442" s="78" t="s">
        <v>788</v>
      </c>
      <c r="D5442" s="79">
        <f>VLOOKUP(Pag_Inicio_Corr_mas_casos[[#This Row],[Corregimiento]],Hoja3!$A$2:$D$676,4,0)</f>
        <v>81006</v>
      </c>
      <c r="E5442" s="78">
        <v>21</v>
      </c>
    </row>
    <row r="5443" spans="1:5" x14ac:dyDescent="0.25">
      <c r="A5443" s="77">
        <v>44189</v>
      </c>
      <c r="B5443" s="78">
        <v>44189</v>
      </c>
      <c r="C5443" s="78" t="s">
        <v>1122</v>
      </c>
      <c r="D5443" s="79">
        <f>VLOOKUP(Pag_Inicio_Corr_mas_casos[[#This Row],[Corregimiento]],Hoja3!$A$2:$D$676,4,0)</f>
        <v>30103</v>
      </c>
      <c r="E5443" s="78">
        <v>19</v>
      </c>
    </row>
    <row r="5444" spans="1:5" x14ac:dyDescent="0.25">
      <c r="A5444" s="77">
        <v>44189</v>
      </c>
      <c r="B5444" s="78">
        <v>44189</v>
      </c>
      <c r="C5444" s="78" t="s">
        <v>1127</v>
      </c>
      <c r="D5444" s="79">
        <f>VLOOKUP(Pag_Inicio_Corr_mas_casos[[#This Row],[Corregimiento]],Hoja3!$A$2:$D$676,4,0)</f>
        <v>30104</v>
      </c>
      <c r="E5444" s="78">
        <v>18</v>
      </c>
    </row>
    <row r="5445" spans="1:5" x14ac:dyDescent="0.25">
      <c r="A5445" s="77">
        <v>44189</v>
      </c>
      <c r="B5445" s="78">
        <v>44189</v>
      </c>
      <c r="C5445" s="78" t="s">
        <v>1086</v>
      </c>
      <c r="D5445" s="79">
        <f>VLOOKUP(Pag_Inicio_Corr_mas_casos[[#This Row],[Corregimiento]],Hoja3!$A$2:$D$676,4,0)</f>
        <v>130706</v>
      </c>
      <c r="E5445" s="78">
        <v>17</v>
      </c>
    </row>
    <row r="5446" spans="1:5" x14ac:dyDescent="0.25">
      <c r="A5446" s="77">
        <v>44189</v>
      </c>
      <c r="B5446" s="78">
        <v>44189</v>
      </c>
      <c r="C5446" s="78" t="s">
        <v>1052</v>
      </c>
      <c r="D5446" s="79">
        <f>VLOOKUP(Pag_Inicio_Corr_mas_casos[[#This Row],[Corregimiento]],Hoja3!$A$2:$D$676,4,0)</f>
        <v>130716</v>
      </c>
      <c r="E5446" s="78">
        <v>17</v>
      </c>
    </row>
    <row r="5447" spans="1:5" x14ac:dyDescent="0.25">
      <c r="A5447" s="77">
        <v>44189</v>
      </c>
      <c r="B5447" s="78">
        <v>44189</v>
      </c>
      <c r="C5447" s="78" t="s">
        <v>1133</v>
      </c>
      <c r="D5447" s="79">
        <f>VLOOKUP(Pag_Inicio_Corr_mas_casos[[#This Row],[Corregimiento]],Hoja3!$A$2:$D$676,4,0)</f>
        <v>130108</v>
      </c>
      <c r="E5447" s="78">
        <v>16</v>
      </c>
    </row>
    <row r="5448" spans="1:5" x14ac:dyDescent="0.25">
      <c r="A5448" s="77">
        <v>44189</v>
      </c>
      <c r="B5448" s="78">
        <v>44189</v>
      </c>
      <c r="C5448" s="78" t="s">
        <v>1134</v>
      </c>
      <c r="D5448" s="79">
        <f>VLOOKUP(Pag_Inicio_Corr_mas_casos[[#This Row],[Corregimiento]],Hoja3!$A$2:$D$676,4,0)</f>
        <v>60101</v>
      </c>
      <c r="E5448" s="78">
        <v>16</v>
      </c>
    </row>
    <row r="5449" spans="1:5" x14ac:dyDescent="0.25">
      <c r="A5449" s="77">
        <v>44189</v>
      </c>
      <c r="B5449" s="78">
        <v>44189</v>
      </c>
      <c r="C5449" s="78" t="s">
        <v>1071</v>
      </c>
      <c r="D5449" s="79">
        <f>VLOOKUP(Pag_Inicio_Corr_mas_casos[[#This Row],[Corregimiento]],Hoja3!$A$2:$D$676,4,0)</f>
        <v>60105</v>
      </c>
      <c r="E5449" s="78">
        <v>16</v>
      </c>
    </row>
    <row r="5450" spans="1:5" x14ac:dyDescent="0.25">
      <c r="A5450" s="77">
        <v>44189</v>
      </c>
      <c r="B5450" s="78">
        <v>44189</v>
      </c>
      <c r="C5450" s="78" t="s">
        <v>1090</v>
      </c>
      <c r="D5450" s="79">
        <f>VLOOKUP(Pag_Inicio_Corr_mas_casos[[#This Row],[Corregimiento]],Hoja3!$A$2:$D$676,4,0)</f>
        <v>81005</v>
      </c>
      <c r="E5450" s="78">
        <v>16</v>
      </c>
    </row>
    <row r="5451" spans="1:5" x14ac:dyDescent="0.25">
      <c r="A5451" s="77">
        <v>44189</v>
      </c>
      <c r="B5451" s="78">
        <v>44189</v>
      </c>
      <c r="C5451" s="78" t="s">
        <v>1135</v>
      </c>
      <c r="D5451" s="79">
        <f>VLOOKUP(Pag_Inicio_Corr_mas_casos[[#This Row],[Corregimiento]],Hoja3!$A$2:$D$676,4,0)</f>
        <v>50316</v>
      </c>
      <c r="E5451" s="78">
        <v>16</v>
      </c>
    </row>
    <row r="5452" spans="1:5" x14ac:dyDescent="0.25">
      <c r="A5452" s="77">
        <v>44189</v>
      </c>
      <c r="B5452" s="78">
        <v>44189</v>
      </c>
      <c r="C5452" s="78" t="s">
        <v>1103</v>
      </c>
      <c r="D5452" s="79">
        <f>VLOOKUP(Pag_Inicio_Corr_mas_casos[[#This Row],[Corregimiento]],Hoja3!$A$2:$D$676,4,0)</f>
        <v>60401</v>
      </c>
      <c r="E5452" s="78">
        <v>15</v>
      </c>
    </row>
    <row r="5453" spans="1:5" x14ac:dyDescent="0.25">
      <c r="A5453" s="77">
        <v>44189</v>
      </c>
      <c r="B5453" s="78">
        <v>44189</v>
      </c>
      <c r="C5453" s="78" t="s">
        <v>1120</v>
      </c>
      <c r="D5453" s="79">
        <f>VLOOKUP(Pag_Inicio_Corr_mas_casos[[#This Row],[Corregimiento]],Hoja3!$A$2:$D$676,4,0)</f>
        <v>20601</v>
      </c>
      <c r="E5453" s="78">
        <v>15</v>
      </c>
    </row>
    <row r="5454" spans="1:5" x14ac:dyDescent="0.25">
      <c r="A5454" s="77">
        <v>44189</v>
      </c>
      <c r="B5454" s="78">
        <v>44189</v>
      </c>
      <c r="C5454" s="78" t="s">
        <v>1136</v>
      </c>
      <c r="D5454" s="79">
        <f>VLOOKUP(Pag_Inicio_Corr_mas_casos[[#This Row],[Corregimiento]],Hoja3!$A$2:$D$676,4,0)</f>
        <v>70301</v>
      </c>
      <c r="E5454" s="78">
        <v>14</v>
      </c>
    </row>
    <row r="5455" spans="1:5" x14ac:dyDescent="0.25">
      <c r="A5455" s="77">
        <v>44189</v>
      </c>
      <c r="B5455" s="78">
        <v>44189</v>
      </c>
      <c r="C5455" s="78" t="s">
        <v>1095</v>
      </c>
      <c r="D5455" s="79">
        <f>VLOOKUP(Pag_Inicio_Corr_mas_casos[[#This Row],[Corregimiento]],Hoja3!$A$2:$D$676,4,0)</f>
        <v>80805</v>
      </c>
      <c r="E5455" s="78">
        <v>13</v>
      </c>
    </row>
    <row r="5456" spans="1:5" x14ac:dyDescent="0.25">
      <c r="A5456" s="77">
        <v>44189</v>
      </c>
      <c r="B5456" s="78">
        <v>44189</v>
      </c>
      <c r="C5456" s="78" t="s">
        <v>1091</v>
      </c>
      <c r="D5456" s="79">
        <f>VLOOKUP(Pag_Inicio_Corr_mas_casos[[#This Row],[Corregimiento]],Hoja3!$A$2:$D$676,4,0)</f>
        <v>80802</v>
      </c>
      <c r="E5456" s="78">
        <v>13</v>
      </c>
    </row>
    <row r="5457" spans="1:6" x14ac:dyDescent="0.25">
      <c r="A5457" s="77">
        <v>44189</v>
      </c>
      <c r="B5457" s="78">
        <v>44189</v>
      </c>
      <c r="C5457" s="78" t="s">
        <v>1100</v>
      </c>
      <c r="D5457" s="79">
        <f>VLOOKUP(Pag_Inicio_Corr_mas_casos[[#This Row],[Corregimiento]],Hoja3!$A$2:$D$676,4,0)</f>
        <v>60103</v>
      </c>
      <c r="E5457" s="78">
        <v>13</v>
      </c>
    </row>
    <row r="5458" spans="1:6" x14ac:dyDescent="0.25">
      <c r="A5458" s="77">
        <v>44189</v>
      </c>
      <c r="B5458" s="78">
        <v>44189</v>
      </c>
      <c r="C5458" s="78" t="s">
        <v>1118</v>
      </c>
      <c r="D5458" s="79">
        <f>VLOOKUP(Pag_Inicio_Corr_mas_casos[[#This Row],[Corregimiento]],Hoja3!$A$2:$D$676,4,0)</f>
        <v>30111</v>
      </c>
      <c r="E5458" s="78">
        <v>13</v>
      </c>
    </row>
    <row r="5459" spans="1:6" x14ac:dyDescent="0.25">
      <c r="A5459" s="77">
        <v>44189</v>
      </c>
      <c r="B5459" s="78">
        <v>44189</v>
      </c>
      <c r="C5459" s="78" t="s">
        <v>1064</v>
      </c>
      <c r="D5459" s="79">
        <f>VLOOKUP(Pag_Inicio_Corr_mas_casos[[#This Row],[Corregimiento]],Hoja3!$A$2:$D$676,4,0)</f>
        <v>130709</v>
      </c>
      <c r="E5459" s="78">
        <v>12</v>
      </c>
    </row>
    <row r="5460" spans="1:6" x14ac:dyDescent="0.25">
      <c r="A5460" s="77">
        <v>44189</v>
      </c>
      <c r="B5460" s="78">
        <v>44189</v>
      </c>
      <c r="C5460" s="78" t="s">
        <v>1137</v>
      </c>
      <c r="D5460" s="79">
        <f>VLOOKUP(Pag_Inicio_Corr_mas_casos[[#This Row],[Corregimiento]],Hoja3!$A$2:$D$676,4,0)</f>
        <v>20401</v>
      </c>
      <c r="E5460" s="78">
        <v>12</v>
      </c>
    </row>
    <row r="5461" spans="1:6" x14ac:dyDescent="0.25">
      <c r="A5461" s="77">
        <v>44189</v>
      </c>
      <c r="B5461" s="78">
        <v>44189</v>
      </c>
      <c r="C5461" s="78" t="s">
        <v>1059</v>
      </c>
      <c r="D5461" s="79">
        <f>VLOOKUP(Pag_Inicio_Corr_mas_casos[[#This Row],[Corregimiento]],Hoja3!$A$2:$D$676,4,0)</f>
        <v>30113</v>
      </c>
      <c r="E5461" s="78">
        <v>12</v>
      </c>
    </row>
    <row r="5462" spans="1:6" x14ac:dyDescent="0.25">
      <c r="A5462" s="77">
        <v>44189</v>
      </c>
      <c r="B5462" s="78">
        <v>44189</v>
      </c>
      <c r="C5462" s="78" t="s">
        <v>1138</v>
      </c>
      <c r="D5462" s="79">
        <f>VLOOKUP(Pag_Inicio_Corr_mas_casos[[#This Row],[Corregimiento]],Hoja3!$A$2:$D$676,4,0)</f>
        <v>20602</v>
      </c>
      <c r="E5462" s="78">
        <v>11</v>
      </c>
    </row>
    <row r="5463" spans="1:6" x14ac:dyDescent="0.25">
      <c r="A5463" s="77">
        <v>44189</v>
      </c>
      <c r="B5463" s="78">
        <v>44189</v>
      </c>
      <c r="C5463" s="78" t="s">
        <v>1139</v>
      </c>
      <c r="D5463" s="79">
        <f>VLOOKUP(Pag_Inicio_Corr_mas_casos[[#This Row],[Corregimiento]],Hoja3!$A$2:$D$676,4,0)</f>
        <v>90301</v>
      </c>
      <c r="E5463" s="78">
        <v>11</v>
      </c>
    </row>
    <row r="5464" spans="1:6" x14ac:dyDescent="0.25">
      <c r="A5464" s="77">
        <v>44189</v>
      </c>
      <c r="B5464" s="78">
        <v>44189</v>
      </c>
      <c r="C5464" s="78" t="s">
        <v>1098</v>
      </c>
      <c r="D5464" s="79">
        <f>VLOOKUP(Pag_Inicio_Corr_mas_casos[[#This Row],[Corregimiento]],Hoja3!$A$2:$D$676,4,0)</f>
        <v>40611</v>
      </c>
      <c r="E5464" s="78">
        <v>11</v>
      </c>
    </row>
    <row r="5465" spans="1:6" x14ac:dyDescent="0.25">
      <c r="A5465" s="77">
        <v>44189</v>
      </c>
      <c r="B5465" s="78">
        <v>44189</v>
      </c>
      <c r="C5465" s="78" t="s">
        <v>1140</v>
      </c>
      <c r="D5465" s="79">
        <f>VLOOKUP(Pag_Inicio_Corr_mas_casos[[#This Row],[Corregimiento]],Hoja3!$A$2:$D$676,4,0)</f>
        <v>40508</v>
      </c>
      <c r="E5465" s="78">
        <v>11</v>
      </c>
    </row>
    <row r="5466" spans="1:6" x14ac:dyDescent="0.25">
      <c r="A5466" s="50">
        <v>44190</v>
      </c>
      <c r="B5466" s="51">
        <v>44190</v>
      </c>
      <c r="C5466" s="51" t="s">
        <v>1131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 x14ac:dyDescent="0.25">
      <c r="A5467" s="50">
        <v>44190</v>
      </c>
      <c r="B5467" s="51">
        <v>44190</v>
      </c>
      <c r="C5467" s="51" t="s">
        <v>1141</v>
      </c>
      <c r="D5467" s="52">
        <f>VLOOKUP(Pag_Inicio_Corr_mas_casos[[#This Row],[Corregimiento]],Hoja3!$A$2:$D$676,4,0)</f>
        <v>80812</v>
      </c>
      <c r="E5467" s="51">
        <v>90</v>
      </c>
    </row>
    <row r="5468" spans="1:6" x14ac:dyDescent="0.25">
      <c r="A5468" s="50">
        <v>44190</v>
      </c>
      <c r="B5468" s="51">
        <v>44190</v>
      </c>
      <c r="C5468" s="51" t="s">
        <v>1107</v>
      </c>
      <c r="D5468" s="52">
        <f>VLOOKUP(Pag_Inicio_Corr_mas_casos[[#This Row],[Corregimiento]],Hoja3!$A$2:$D$676,4,0)</f>
        <v>80819</v>
      </c>
      <c r="E5468" s="51">
        <v>88</v>
      </c>
    </row>
    <row r="5469" spans="1:6" x14ac:dyDescent="0.25">
      <c r="A5469" s="50">
        <v>44190</v>
      </c>
      <c r="B5469" s="51">
        <v>44190</v>
      </c>
      <c r="C5469" s="51" t="s">
        <v>1130</v>
      </c>
      <c r="D5469" s="52">
        <f>VLOOKUP(Pag_Inicio_Corr_mas_casos[[#This Row],[Corregimiento]],Hoja3!$A$2:$D$676,4,0)</f>
        <v>130101</v>
      </c>
      <c r="E5469" s="51">
        <v>84</v>
      </c>
    </row>
    <row r="5470" spans="1:6" x14ac:dyDescent="0.25">
      <c r="A5470" s="50">
        <v>44190</v>
      </c>
      <c r="B5470" s="51">
        <v>44190</v>
      </c>
      <c r="C5470" s="51" t="s">
        <v>1112</v>
      </c>
      <c r="D5470" s="52">
        <f>VLOOKUP(Pag_Inicio_Corr_mas_casos[[#This Row],[Corregimiento]],Hoja3!$A$2:$D$676,4,0)</f>
        <v>130102</v>
      </c>
      <c r="E5470" s="51">
        <v>74</v>
      </c>
    </row>
    <row r="5471" spans="1:6" x14ac:dyDescent="0.25">
      <c r="A5471" s="50">
        <v>44190</v>
      </c>
      <c r="B5471" s="51">
        <v>44190</v>
      </c>
      <c r="C5471" s="51" t="s">
        <v>1043</v>
      </c>
      <c r="D5471" s="52">
        <f>VLOOKUP(Pag_Inicio_Corr_mas_casos[[#This Row],[Corregimiento]],Hoja3!$A$2:$D$676,4,0)</f>
        <v>80811</v>
      </c>
      <c r="E5471" s="51">
        <v>69</v>
      </c>
    </row>
    <row r="5472" spans="1:6" x14ac:dyDescent="0.25">
      <c r="A5472" s="50">
        <v>44190</v>
      </c>
      <c r="B5472" s="51">
        <v>44190</v>
      </c>
      <c r="C5472" s="51" t="s">
        <v>1036</v>
      </c>
      <c r="D5472" s="52">
        <f>VLOOKUP(Pag_Inicio_Corr_mas_casos[[#This Row],[Corregimiento]],Hoja3!$A$2:$D$676,4,0)</f>
        <v>80823</v>
      </c>
      <c r="E5472" s="51">
        <v>68</v>
      </c>
    </row>
    <row r="5473" spans="1:5" x14ac:dyDescent="0.25">
      <c r="A5473" s="50">
        <v>44190</v>
      </c>
      <c r="B5473" s="51">
        <v>44190</v>
      </c>
      <c r="C5473" s="51" t="s">
        <v>867</v>
      </c>
      <c r="D5473" s="52">
        <f>VLOOKUP(Pag_Inicio_Corr_mas_casos[[#This Row],[Corregimiento]],Hoja3!$A$2:$D$676,4,0)</f>
        <v>80821</v>
      </c>
      <c r="E5473" s="51">
        <v>67</v>
      </c>
    </row>
    <row r="5474" spans="1:5" x14ac:dyDescent="0.25">
      <c r="A5474" s="50">
        <v>44190</v>
      </c>
      <c r="B5474" s="51">
        <v>44190</v>
      </c>
      <c r="C5474" s="51" t="s">
        <v>1046</v>
      </c>
      <c r="D5474" s="52">
        <f>VLOOKUP(Pag_Inicio_Corr_mas_casos[[#This Row],[Corregimiento]],Hoja3!$A$2:$D$676,4,0)</f>
        <v>80813</v>
      </c>
      <c r="E5474" s="51">
        <v>65</v>
      </c>
    </row>
    <row r="5475" spans="1:5" x14ac:dyDescent="0.25">
      <c r="A5475" s="50">
        <v>44190</v>
      </c>
      <c r="B5475" s="51">
        <v>44190</v>
      </c>
      <c r="C5475" s="51" t="s">
        <v>1113</v>
      </c>
      <c r="D5475" s="52">
        <f>VLOOKUP(Pag_Inicio_Corr_mas_casos[[#This Row],[Corregimiento]],Hoja3!$A$2:$D$676,4,0)</f>
        <v>81008</v>
      </c>
      <c r="E5475" s="51">
        <v>64</v>
      </c>
    </row>
    <row r="5476" spans="1:5" x14ac:dyDescent="0.25">
      <c r="A5476" s="50">
        <v>44190</v>
      </c>
      <c r="B5476" s="51">
        <v>44190</v>
      </c>
      <c r="C5476" s="51" t="s">
        <v>1039</v>
      </c>
      <c r="D5476" s="52">
        <f>VLOOKUP(Pag_Inicio_Corr_mas_casos[[#This Row],[Corregimiento]],Hoja3!$A$2:$D$676,4,0)</f>
        <v>130708</v>
      </c>
      <c r="E5476" s="51">
        <v>62</v>
      </c>
    </row>
    <row r="5477" spans="1:5" x14ac:dyDescent="0.25">
      <c r="A5477" s="50">
        <v>44190</v>
      </c>
      <c r="B5477" s="51">
        <v>44190</v>
      </c>
      <c r="C5477" s="51" t="s">
        <v>1032</v>
      </c>
      <c r="D5477" s="52">
        <f>VLOOKUP(Pag_Inicio_Corr_mas_casos[[#This Row],[Corregimiento]],Hoja3!$A$2:$D$676,4,0)</f>
        <v>80810</v>
      </c>
      <c r="E5477" s="51">
        <v>62</v>
      </c>
    </row>
    <row r="5478" spans="1:5" x14ac:dyDescent="0.25">
      <c r="A5478" s="50">
        <v>44190</v>
      </c>
      <c r="B5478" s="51">
        <v>44190</v>
      </c>
      <c r="C5478" s="51" t="s">
        <v>1037</v>
      </c>
      <c r="D5478" s="52">
        <f>VLOOKUP(Pag_Inicio_Corr_mas_casos[[#This Row],[Corregimiento]],Hoja3!$A$2:$D$676,4,0)</f>
        <v>80807</v>
      </c>
      <c r="E5478" s="51">
        <v>61</v>
      </c>
    </row>
    <row r="5479" spans="1:5" x14ac:dyDescent="0.25">
      <c r="A5479" s="50">
        <v>44190</v>
      </c>
      <c r="B5479" s="51">
        <v>44190</v>
      </c>
      <c r="C5479" s="51" t="s">
        <v>1038</v>
      </c>
      <c r="D5479" s="52">
        <f>VLOOKUP(Pag_Inicio_Corr_mas_casos[[#This Row],[Corregimiento]],Hoja3!$A$2:$D$676,4,0)</f>
        <v>80816</v>
      </c>
      <c r="E5479" s="51">
        <v>61</v>
      </c>
    </row>
    <row r="5480" spans="1:5" x14ac:dyDescent="0.25">
      <c r="A5480" s="50">
        <v>44190</v>
      </c>
      <c r="B5480" s="51">
        <v>44190</v>
      </c>
      <c r="C5480" s="51" t="s">
        <v>782</v>
      </c>
      <c r="D5480" s="52">
        <f>VLOOKUP(Pag_Inicio_Corr_mas_casos[[#This Row],[Corregimiento]],Hoja3!$A$2:$D$676,4,0)</f>
        <v>80817</v>
      </c>
      <c r="E5480" s="51">
        <v>60</v>
      </c>
    </row>
    <row r="5481" spans="1:5" x14ac:dyDescent="0.25">
      <c r="A5481" s="50">
        <v>44190</v>
      </c>
      <c r="B5481" s="51">
        <v>44190</v>
      </c>
      <c r="C5481" s="51" t="s">
        <v>1115</v>
      </c>
      <c r="D5481" s="52">
        <f>VLOOKUP(Pag_Inicio_Corr_mas_casos[[#This Row],[Corregimiento]],Hoja3!$A$2:$D$676,4,0)</f>
        <v>81002</v>
      </c>
      <c r="E5481" s="51">
        <v>58</v>
      </c>
    </row>
    <row r="5482" spans="1:5" x14ac:dyDescent="0.25">
      <c r="A5482" s="50">
        <v>44190</v>
      </c>
      <c r="B5482" s="51">
        <v>44190</v>
      </c>
      <c r="C5482" s="51" t="s">
        <v>814</v>
      </c>
      <c r="D5482" s="52">
        <f>VLOOKUP(Pag_Inicio_Corr_mas_casos[[#This Row],[Corregimiento]],Hoja3!$A$2:$D$676,4,0)</f>
        <v>80809</v>
      </c>
      <c r="E5482" s="51">
        <v>57</v>
      </c>
    </row>
    <row r="5483" spans="1:5" x14ac:dyDescent="0.25">
      <c r="A5483" s="50">
        <v>44190</v>
      </c>
      <c r="B5483" s="51">
        <v>44190</v>
      </c>
      <c r="C5483" s="51" t="s">
        <v>1035</v>
      </c>
      <c r="D5483" s="52">
        <f>VLOOKUP(Pag_Inicio_Corr_mas_casos[[#This Row],[Corregimiento]],Hoja3!$A$2:$D$676,4,0)</f>
        <v>80806</v>
      </c>
      <c r="E5483" s="51">
        <v>52</v>
      </c>
    </row>
    <row r="5484" spans="1:5" x14ac:dyDescent="0.25">
      <c r="A5484" s="50">
        <v>44190</v>
      </c>
      <c r="B5484" s="51">
        <v>44190</v>
      </c>
      <c r="C5484" s="51" t="s">
        <v>1033</v>
      </c>
      <c r="D5484" s="52">
        <f>VLOOKUP(Pag_Inicio_Corr_mas_casos[[#This Row],[Corregimiento]],Hoja3!$A$2:$D$676,4,0)</f>
        <v>130717</v>
      </c>
      <c r="E5484" s="51">
        <v>52</v>
      </c>
    </row>
    <row r="5485" spans="1:5" x14ac:dyDescent="0.25">
      <c r="A5485" s="50">
        <v>44190</v>
      </c>
      <c r="B5485" s="51">
        <v>44190</v>
      </c>
      <c r="C5485" s="51" t="s">
        <v>1040</v>
      </c>
      <c r="D5485" s="52">
        <f>VLOOKUP(Pag_Inicio_Corr_mas_casos[[#This Row],[Corregimiento]],Hoja3!$A$2:$D$676,4,0)</f>
        <v>81007</v>
      </c>
      <c r="E5485" s="51">
        <v>51</v>
      </c>
    </row>
    <row r="5486" spans="1:5" x14ac:dyDescent="0.25">
      <c r="A5486" s="50">
        <v>44190</v>
      </c>
      <c r="B5486" s="51">
        <v>44190</v>
      </c>
      <c r="C5486" s="51" t="s">
        <v>1034</v>
      </c>
      <c r="D5486" s="52">
        <f>VLOOKUP(Pag_Inicio_Corr_mas_casos[[#This Row],[Corregimiento]],Hoja3!$A$2:$D$676,4,0)</f>
        <v>81009</v>
      </c>
      <c r="E5486" s="51">
        <v>51</v>
      </c>
    </row>
    <row r="5487" spans="1:5" x14ac:dyDescent="0.25">
      <c r="A5487" s="50">
        <v>44190</v>
      </c>
      <c r="B5487" s="51">
        <v>44190</v>
      </c>
      <c r="C5487" s="51" t="s">
        <v>1116</v>
      </c>
      <c r="D5487" s="52">
        <f>VLOOKUP(Pag_Inicio_Corr_mas_casos[[#This Row],[Corregimiento]],Hoja3!$A$2:$D$676,4,0)</f>
        <v>81003</v>
      </c>
      <c r="E5487" s="51">
        <v>47</v>
      </c>
    </row>
    <row r="5488" spans="1:5" x14ac:dyDescent="0.25">
      <c r="A5488" s="50">
        <v>44190</v>
      </c>
      <c r="B5488" s="51">
        <v>44190</v>
      </c>
      <c r="C5488" s="51" t="s">
        <v>1114</v>
      </c>
      <c r="D5488" s="52">
        <f>VLOOKUP(Pag_Inicio_Corr_mas_casos[[#This Row],[Corregimiento]],Hoja3!$A$2:$D$676,4,0)</f>
        <v>81001</v>
      </c>
      <c r="E5488" s="51">
        <v>46</v>
      </c>
    </row>
    <row r="5489" spans="1:5" x14ac:dyDescent="0.25">
      <c r="A5489" s="50">
        <v>44190</v>
      </c>
      <c r="B5489" s="51">
        <v>44190</v>
      </c>
      <c r="C5489" s="51" t="s">
        <v>1042</v>
      </c>
      <c r="D5489" s="52">
        <f>VLOOKUP(Pag_Inicio_Corr_mas_casos[[#This Row],[Corregimiento]],Hoja3!$A$2:$D$676,4,0)</f>
        <v>80826</v>
      </c>
      <c r="E5489" s="51">
        <v>44</v>
      </c>
    </row>
    <row r="5490" spans="1:5" x14ac:dyDescent="0.25">
      <c r="A5490" s="50">
        <v>44190</v>
      </c>
      <c r="B5490" s="51">
        <v>44190</v>
      </c>
      <c r="C5490" s="51" t="s">
        <v>1089</v>
      </c>
      <c r="D5490" s="52">
        <f>VLOOKUP(Pag_Inicio_Corr_mas_casos[[#This Row],[Corregimiento]],Hoja3!$A$2:$D$676,4,0)</f>
        <v>130105</v>
      </c>
      <c r="E5490" s="51">
        <v>44</v>
      </c>
    </row>
    <row r="5491" spans="1:5" x14ac:dyDescent="0.25">
      <c r="A5491" s="50">
        <v>44190</v>
      </c>
      <c r="B5491" s="51">
        <v>44190</v>
      </c>
      <c r="C5491" s="51" t="s">
        <v>1045</v>
      </c>
      <c r="D5491" s="52">
        <f>VLOOKUP(Pag_Inicio_Corr_mas_casos[[#This Row],[Corregimiento]],Hoja3!$A$2:$D$676,4,0)</f>
        <v>130107</v>
      </c>
      <c r="E5491" s="51">
        <v>41</v>
      </c>
    </row>
    <row r="5492" spans="1:5" x14ac:dyDescent="0.25">
      <c r="A5492" s="50">
        <v>44190</v>
      </c>
      <c r="B5492" s="51">
        <v>44190</v>
      </c>
      <c r="C5492" s="51" t="s">
        <v>1051</v>
      </c>
      <c r="D5492" s="52">
        <f>VLOOKUP(Pag_Inicio_Corr_mas_casos[[#This Row],[Corregimiento]],Hoja3!$A$2:$D$676,4,0)</f>
        <v>80815</v>
      </c>
      <c r="E5492" s="51">
        <v>57</v>
      </c>
    </row>
    <row r="5493" spans="1:5" x14ac:dyDescent="0.25">
      <c r="A5493" s="50">
        <v>44190</v>
      </c>
      <c r="B5493" s="51">
        <v>44190</v>
      </c>
      <c r="C5493" s="51" t="s">
        <v>1117</v>
      </c>
      <c r="D5493" s="52">
        <f>VLOOKUP(Pag_Inicio_Corr_mas_casos[[#This Row],[Corregimiento]],Hoja3!$A$2:$D$676,4,0)</f>
        <v>91001</v>
      </c>
      <c r="E5493" s="51">
        <v>39</v>
      </c>
    </row>
    <row r="5494" spans="1:5" x14ac:dyDescent="0.25">
      <c r="A5494" s="50">
        <v>44190</v>
      </c>
      <c r="B5494" s="51">
        <v>44190</v>
      </c>
      <c r="C5494" s="51" t="s">
        <v>1047</v>
      </c>
      <c r="D5494" s="52">
        <f>VLOOKUP(Pag_Inicio_Corr_mas_casos[[#This Row],[Corregimiento]],Hoja3!$A$2:$D$676,4,0)</f>
        <v>80820</v>
      </c>
      <c r="E5494" s="51">
        <v>37</v>
      </c>
    </row>
    <row r="5495" spans="1:5" x14ac:dyDescent="0.25">
      <c r="A5495" s="50">
        <v>44190</v>
      </c>
      <c r="B5495" s="51">
        <v>44190</v>
      </c>
      <c r="C5495" s="51" t="s">
        <v>1110</v>
      </c>
      <c r="D5495" s="52">
        <f>VLOOKUP(Pag_Inicio_Corr_mas_casos[[#This Row],[Corregimiento]],Hoja3!$A$2:$D$676,4,0)</f>
        <v>130702</v>
      </c>
      <c r="E5495" s="51">
        <v>36</v>
      </c>
    </row>
    <row r="5496" spans="1:5" x14ac:dyDescent="0.25">
      <c r="A5496" s="50">
        <v>44190</v>
      </c>
      <c r="B5496" s="51">
        <v>44190</v>
      </c>
      <c r="C5496" s="51" t="s">
        <v>1054</v>
      </c>
      <c r="D5496" s="52">
        <f>VLOOKUP(Pag_Inicio_Corr_mas_casos[[#This Row],[Corregimiento]],Hoja3!$A$2:$D$676,4,0)</f>
        <v>130701</v>
      </c>
      <c r="E5496" s="51">
        <v>35</v>
      </c>
    </row>
    <row r="5497" spans="1:5" x14ac:dyDescent="0.25">
      <c r="A5497" s="50">
        <v>44190</v>
      </c>
      <c r="B5497" s="51">
        <v>44190</v>
      </c>
      <c r="C5497" s="51" t="s">
        <v>1127</v>
      </c>
      <c r="D5497" s="52">
        <f>VLOOKUP(Pag_Inicio_Corr_mas_casos[[#This Row],[Corregimiento]],Hoja3!$A$2:$D$676,4,0)</f>
        <v>30104</v>
      </c>
      <c r="E5497" s="51">
        <v>35</v>
      </c>
    </row>
    <row r="5498" spans="1:5" x14ac:dyDescent="0.25">
      <c r="A5498" s="50">
        <v>44190</v>
      </c>
      <c r="B5498" s="51">
        <v>44190</v>
      </c>
      <c r="C5498" s="51" t="s">
        <v>1052</v>
      </c>
      <c r="D5498" s="52">
        <f>VLOOKUP(Pag_Inicio_Corr_mas_casos[[#This Row],[Corregimiento]],Hoja3!$A$2:$D$676,4,0)</f>
        <v>130716</v>
      </c>
      <c r="E5498" s="51">
        <v>33</v>
      </c>
    </row>
    <row r="5499" spans="1:5" x14ac:dyDescent="0.25">
      <c r="A5499" s="50">
        <v>44190</v>
      </c>
      <c r="B5499" s="51">
        <v>44190</v>
      </c>
      <c r="C5499" s="51" t="s">
        <v>1129</v>
      </c>
      <c r="D5499" s="52">
        <f>VLOOKUP(Pag_Inicio_Corr_mas_casos[[#This Row],[Corregimiento]],Hoja3!$A$2:$D$676,4,0)</f>
        <v>80822</v>
      </c>
      <c r="E5499" s="51">
        <v>32</v>
      </c>
    </row>
    <row r="5500" spans="1:5" x14ac:dyDescent="0.25">
      <c r="A5500" s="50">
        <v>44190</v>
      </c>
      <c r="B5500" s="51">
        <v>44190</v>
      </c>
      <c r="C5500" s="51" t="s">
        <v>1064</v>
      </c>
      <c r="D5500" s="52">
        <f>VLOOKUP(Pag_Inicio_Corr_mas_casos[[#This Row],[Corregimiento]],Hoja3!$A$2:$D$676,4,0)</f>
        <v>130709</v>
      </c>
      <c r="E5500" s="51">
        <v>32</v>
      </c>
    </row>
    <row r="5501" spans="1:5" x14ac:dyDescent="0.25">
      <c r="A5501" s="50">
        <v>44190</v>
      </c>
      <c r="B5501" s="51">
        <v>44190</v>
      </c>
      <c r="C5501" s="51" t="s">
        <v>1086</v>
      </c>
      <c r="D5501" s="52">
        <f>VLOOKUP(Pag_Inicio_Corr_mas_casos[[#This Row],[Corregimiento]],Hoja3!$A$2:$D$676,4,0)</f>
        <v>130706</v>
      </c>
      <c r="E5501" s="51">
        <v>31</v>
      </c>
    </row>
    <row r="5502" spans="1:5" x14ac:dyDescent="0.25">
      <c r="A5502" s="50">
        <v>44190</v>
      </c>
      <c r="B5502" s="51">
        <v>44190</v>
      </c>
      <c r="C5502" s="51" t="s">
        <v>1087</v>
      </c>
      <c r="D5502" s="52">
        <f>VLOOKUP(Pag_Inicio_Corr_mas_casos[[#This Row],[Corregimiento]],Hoja3!$A$2:$D$676,4,0)</f>
        <v>80808</v>
      </c>
      <c r="E5502" s="51">
        <v>28</v>
      </c>
    </row>
    <row r="5503" spans="1:5" x14ac:dyDescent="0.25">
      <c r="A5503" s="50">
        <v>44190</v>
      </c>
      <c r="B5503" s="51">
        <v>44190</v>
      </c>
      <c r="C5503" s="51" t="s">
        <v>1041</v>
      </c>
      <c r="D5503" s="52">
        <f>VLOOKUP(Pag_Inicio_Corr_mas_casos[[#This Row],[Corregimiento]],Hoja3!$A$2:$D$676,4,0)</f>
        <v>80814</v>
      </c>
      <c r="E5503" s="51">
        <v>27</v>
      </c>
    </row>
    <row r="5504" spans="1:5" x14ac:dyDescent="0.25">
      <c r="A5504" s="50">
        <v>44190</v>
      </c>
      <c r="B5504" s="51">
        <v>44190</v>
      </c>
      <c r="C5504" s="51" t="s">
        <v>1093</v>
      </c>
      <c r="D5504" s="52">
        <f>VLOOKUP(Pag_Inicio_Corr_mas_casos[[#This Row],[Corregimiento]],Hoja3!$A$2:$D$676,4,0)</f>
        <v>81004</v>
      </c>
      <c r="E5504" s="51">
        <v>27</v>
      </c>
    </row>
    <row r="5505" spans="1:5" x14ac:dyDescent="0.25">
      <c r="A5505" s="50">
        <v>44190</v>
      </c>
      <c r="B5505" s="51">
        <v>44190</v>
      </c>
      <c r="C5505" s="51" t="s">
        <v>1050</v>
      </c>
      <c r="D5505" s="52">
        <f>VLOOKUP(Pag_Inicio_Corr_mas_casos[[#This Row],[Corregimiento]],Hoja3!$A$2:$D$676,4,0)</f>
        <v>80501</v>
      </c>
      <c r="E5505" s="51">
        <v>25</v>
      </c>
    </row>
    <row r="5506" spans="1:5" x14ac:dyDescent="0.25">
      <c r="A5506" s="50">
        <v>44190</v>
      </c>
      <c r="B5506" s="51">
        <v>44190</v>
      </c>
      <c r="C5506" s="51" t="s">
        <v>1062</v>
      </c>
      <c r="D5506" s="52">
        <f>VLOOKUP(Pag_Inicio_Corr_mas_casos[[#This Row],[Corregimiento]],Hoja3!$A$2:$D$676,4,0)</f>
        <v>30107</v>
      </c>
      <c r="E5506" s="51">
        <v>22</v>
      </c>
    </row>
    <row r="5507" spans="1:5" x14ac:dyDescent="0.25">
      <c r="A5507" s="50">
        <v>44190</v>
      </c>
      <c r="B5507" s="51">
        <v>44190</v>
      </c>
      <c r="C5507" s="51" t="s">
        <v>1055</v>
      </c>
      <c r="D5507" s="52">
        <f>VLOOKUP(Pag_Inicio_Corr_mas_casos[[#This Row],[Corregimiento]],Hoja3!$A$2:$D$676,4,0)</f>
        <v>80804</v>
      </c>
      <c r="E5507" s="51">
        <v>21</v>
      </c>
    </row>
    <row r="5508" spans="1:5" x14ac:dyDescent="0.25">
      <c r="A5508" s="50">
        <v>44190</v>
      </c>
      <c r="B5508" s="51">
        <v>44190</v>
      </c>
      <c r="C5508" s="51" t="s">
        <v>1091</v>
      </c>
      <c r="D5508" s="52">
        <f>VLOOKUP(Pag_Inicio_Corr_mas_casos[[#This Row],[Corregimiento]],Hoja3!$A$2:$D$676,4,0)</f>
        <v>80802</v>
      </c>
      <c r="E5508" s="51">
        <v>21</v>
      </c>
    </row>
    <row r="5509" spans="1:5" x14ac:dyDescent="0.25">
      <c r="A5509" s="50">
        <v>44190</v>
      </c>
      <c r="B5509" s="51">
        <v>44190</v>
      </c>
      <c r="C5509" s="51" t="s">
        <v>1100</v>
      </c>
      <c r="D5509" s="52">
        <f>VLOOKUP(Pag_Inicio_Corr_mas_casos[[#This Row],[Corregimiento]],Hoja3!$A$2:$D$676,4,0)</f>
        <v>60103</v>
      </c>
      <c r="E5509" s="51">
        <v>21</v>
      </c>
    </row>
    <row r="5510" spans="1:5" x14ac:dyDescent="0.25">
      <c r="A5510" s="50">
        <v>44190</v>
      </c>
      <c r="B5510" s="51">
        <v>44190</v>
      </c>
      <c r="C5510" s="51" t="s">
        <v>1070</v>
      </c>
      <c r="D5510" s="52">
        <f>VLOOKUP(Pag_Inicio_Corr_mas_casos[[#This Row],[Corregimiento]],Hoja3!$A$2:$D$676,4,0)</f>
        <v>20207</v>
      </c>
      <c r="E5510" s="51">
        <v>21</v>
      </c>
    </row>
    <row r="5511" spans="1:5" x14ac:dyDescent="0.25">
      <c r="A5511" s="50">
        <v>44190</v>
      </c>
      <c r="B5511" s="51">
        <v>44190</v>
      </c>
      <c r="C5511" s="51" t="s">
        <v>1090</v>
      </c>
      <c r="D5511" s="52">
        <f>VLOOKUP(Pag_Inicio_Corr_mas_casos[[#This Row],[Corregimiento]],Hoja3!$A$2:$D$676,4,0)</f>
        <v>81005</v>
      </c>
      <c r="E5511" s="51">
        <v>20</v>
      </c>
    </row>
    <row r="5512" spans="1:5" x14ac:dyDescent="0.25">
      <c r="A5512" s="50">
        <v>44190</v>
      </c>
      <c r="B5512" s="51">
        <v>44190</v>
      </c>
      <c r="C5512" s="51" t="s">
        <v>1057</v>
      </c>
      <c r="D5512" s="52">
        <f>VLOOKUP(Pag_Inicio_Corr_mas_casos[[#This Row],[Corregimiento]],Hoja3!$A$2:$D$676,4,0)</f>
        <v>81006</v>
      </c>
      <c r="E5512" s="51">
        <v>19</v>
      </c>
    </row>
    <row r="5513" spans="1:5" x14ac:dyDescent="0.25">
      <c r="A5513" s="50">
        <v>44190</v>
      </c>
      <c r="B5513" s="51">
        <v>44190</v>
      </c>
      <c r="C5513" s="51" t="s">
        <v>1133</v>
      </c>
      <c r="D5513" s="52">
        <f>VLOOKUP(Pag_Inicio_Corr_mas_casos[[#This Row],[Corregimiento]],Hoja3!$A$2:$D$676,4,0)</f>
        <v>130108</v>
      </c>
      <c r="E5513" s="51">
        <v>19</v>
      </c>
    </row>
    <row r="5514" spans="1:5" x14ac:dyDescent="0.25">
      <c r="A5514" s="50">
        <v>44190</v>
      </c>
      <c r="B5514" s="51">
        <v>44190</v>
      </c>
      <c r="C5514" s="51" t="s">
        <v>1094</v>
      </c>
      <c r="D5514" s="52">
        <f>VLOOKUP(Pag_Inicio_Corr_mas_casos[[#This Row],[Corregimiento]],Hoja3!$A$2:$D$676,4,0)</f>
        <v>60104</v>
      </c>
      <c r="E5514" s="51">
        <v>17</v>
      </c>
    </row>
    <row r="5515" spans="1:5" x14ac:dyDescent="0.25">
      <c r="A5515" s="50">
        <v>44190</v>
      </c>
      <c r="B5515" s="51">
        <v>44190</v>
      </c>
      <c r="C5515" s="51" t="s">
        <v>1066</v>
      </c>
      <c r="D5515" s="52">
        <f>VLOOKUP(Pag_Inicio_Corr_mas_casos[[#This Row],[Corregimiento]],Hoja3!$A$2:$D$676,4,0)</f>
        <v>130103</v>
      </c>
      <c r="E5515" s="51">
        <v>17</v>
      </c>
    </row>
    <row r="5516" spans="1:5" x14ac:dyDescent="0.25">
      <c r="A5516" s="50">
        <v>44190</v>
      </c>
      <c r="B5516" s="51">
        <v>44190</v>
      </c>
      <c r="C5516" s="51" t="s">
        <v>1142</v>
      </c>
      <c r="D5516" s="52">
        <f>VLOOKUP(Pag_Inicio_Corr_mas_casos[[#This Row],[Corregimiento]],Hoja3!$A$2:$D$676,4,0)</f>
        <v>40601</v>
      </c>
      <c r="E5516" s="51">
        <v>16</v>
      </c>
    </row>
    <row r="5517" spans="1:5" x14ac:dyDescent="0.25">
      <c r="A5517" s="50">
        <v>44190</v>
      </c>
      <c r="B5517" s="51">
        <v>44190</v>
      </c>
      <c r="C5517" s="51" t="s">
        <v>1058</v>
      </c>
      <c r="D5517" s="52">
        <f>VLOOKUP(Pag_Inicio_Corr_mas_casos[[#This Row],[Corregimiento]],Hoja3!$A$2:$D$676,4,0)</f>
        <v>130908</v>
      </c>
      <c r="E5517" s="51">
        <v>16</v>
      </c>
    </row>
    <row r="5518" spans="1:5" x14ac:dyDescent="0.25">
      <c r="A5518" s="50">
        <v>44190</v>
      </c>
      <c r="B5518" s="51">
        <v>44190</v>
      </c>
      <c r="C5518" s="51" t="s">
        <v>1072</v>
      </c>
      <c r="D5518" s="52">
        <f>VLOOKUP(Pag_Inicio_Corr_mas_casos[[#This Row],[Corregimiento]],Hoja3!$A$2:$D$676,4,0)</f>
        <v>80803</v>
      </c>
      <c r="E5518" s="51">
        <v>16</v>
      </c>
    </row>
    <row r="5519" spans="1:5" x14ac:dyDescent="0.25">
      <c r="A5519" s="50">
        <v>44190</v>
      </c>
      <c r="B5519" s="51">
        <v>44190</v>
      </c>
      <c r="C5519" s="51" t="s">
        <v>1128</v>
      </c>
      <c r="D5519" s="52">
        <f>VLOOKUP(Pag_Inicio_Corr_mas_casos[[#This Row],[Corregimiento]],Hoja3!$A$2:$D$676,4,0)</f>
        <v>91008</v>
      </c>
      <c r="E5519" s="51">
        <v>15</v>
      </c>
    </row>
    <row r="5520" spans="1:5" x14ac:dyDescent="0.25">
      <c r="A5520" s="50">
        <v>44190</v>
      </c>
      <c r="B5520" s="51">
        <v>44190</v>
      </c>
      <c r="C5520" s="51" t="s">
        <v>1053</v>
      </c>
      <c r="D5520" s="52">
        <f>VLOOKUP(Pag_Inicio_Corr_mas_casos[[#This Row],[Corregimiento]],Hoja3!$A$2:$D$676,4,0)</f>
        <v>50208</v>
      </c>
      <c r="E5520" s="51">
        <v>15</v>
      </c>
    </row>
    <row r="5521" spans="1:9" x14ac:dyDescent="0.25">
      <c r="A5521" s="50">
        <v>44190</v>
      </c>
      <c r="B5521" s="51">
        <v>44190</v>
      </c>
      <c r="C5521" s="51" t="s">
        <v>1134</v>
      </c>
      <c r="D5521" s="52">
        <f>VLOOKUP(Pag_Inicio_Corr_mas_casos[[#This Row],[Corregimiento]],Hoja3!$A$2:$D$676,4,0)</f>
        <v>60101</v>
      </c>
      <c r="E5521" s="51">
        <v>14</v>
      </c>
    </row>
    <row r="5522" spans="1:9" x14ac:dyDescent="0.25">
      <c r="A5522" s="50">
        <v>44190</v>
      </c>
      <c r="B5522" s="51">
        <v>44190</v>
      </c>
      <c r="C5522" s="51" t="s">
        <v>1071</v>
      </c>
      <c r="D5522" s="52">
        <f>VLOOKUP(Pag_Inicio_Corr_mas_casos[[#This Row],[Corregimiento]],Hoja3!$A$2:$D$676,4,0)</f>
        <v>60105</v>
      </c>
      <c r="E5522" s="51">
        <v>14</v>
      </c>
    </row>
    <row r="5523" spans="1:9" x14ac:dyDescent="0.25">
      <c r="A5523" s="50">
        <v>44190</v>
      </c>
      <c r="B5523" s="51">
        <v>44190</v>
      </c>
      <c r="C5523" s="51" t="s">
        <v>1065</v>
      </c>
      <c r="D5523" s="52">
        <f>VLOOKUP(Pag_Inicio_Corr_mas_casos[[#This Row],[Corregimiento]],Hoja3!$A$2:$D$676,4,0)</f>
        <v>40606</v>
      </c>
      <c r="E5523" s="51">
        <v>13</v>
      </c>
    </row>
    <row r="5524" spans="1:9" x14ac:dyDescent="0.25">
      <c r="A5524" s="50">
        <v>44190</v>
      </c>
      <c r="B5524" s="51">
        <v>44190</v>
      </c>
      <c r="C5524" s="51" t="s">
        <v>1056</v>
      </c>
      <c r="D5524" s="52">
        <f>VLOOKUP(Pag_Inicio_Corr_mas_casos[[#This Row],[Corregimiento]],Hoja3!$A$2:$D$676,4,0)</f>
        <v>20601</v>
      </c>
      <c r="E5524" s="51">
        <v>12</v>
      </c>
    </row>
    <row r="5525" spans="1:9" x14ac:dyDescent="0.25">
      <c r="A5525" s="50">
        <v>44190</v>
      </c>
      <c r="B5525" s="51">
        <v>44190</v>
      </c>
      <c r="C5525" s="51" t="s">
        <v>1098</v>
      </c>
      <c r="D5525" s="52">
        <f>VLOOKUP(Pag_Inicio_Corr_mas_casos[[#This Row],[Corregimiento]],Hoja3!$A$2:$D$676,4,0)</f>
        <v>40611</v>
      </c>
      <c r="E5525" s="51">
        <v>11</v>
      </c>
    </row>
    <row r="5526" spans="1:9" x14ac:dyDescent="0.25">
      <c r="A5526" s="50">
        <v>44190</v>
      </c>
      <c r="B5526" s="51">
        <v>44190</v>
      </c>
      <c r="C5526" s="51" t="s">
        <v>1102</v>
      </c>
      <c r="D5526" s="52">
        <f>VLOOKUP(Pag_Inicio_Corr_mas_casos[[#This Row],[Corregimiento]],Hoja3!$A$2:$D$676,4,0)</f>
        <v>40612</v>
      </c>
      <c r="E5526" s="51">
        <v>11</v>
      </c>
    </row>
    <row r="5527" spans="1:9" x14ac:dyDescent="0.25">
      <c r="A5527" s="50">
        <v>44190</v>
      </c>
      <c r="B5527" s="51">
        <v>44190</v>
      </c>
      <c r="C5527" s="51" t="s">
        <v>1046</v>
      </c>
      <c r="D5527" s="51">
        <v>40607</v>
      </c>
      <c r="E5527" s="51">
        <v>11</v>
      </c>
      <c r="F5527" s="3" t="s">
        <v>1143</v>
      </c>
    </row>
    <row r="5528" spans="1:9" x14ac:dyDescent="0.25">
      <c r="A5528" s="50">
        <v>44190</v>
      </c>
      <c r="B5528" s="51">
        <v>44190</v>
      </c>
      <c r="C5528" s="51" t="s">
        <v>1144</v>
      </c>
      <c r="D5528" s="52">
        <f>VLOOKUP(Pag_Inicio_Corr_mas_casos[[#This Row],[Corregimiento]],Hoja3!$A$2:$D$676,4,0)</f>
        <v>50316</v>
      </c>
      <c r="E5528" s="51">
        <v>11</v>
      </c>
    </row>
    <row r="5529" spans="1:9" x14ac:dyDescent="0.25">
      <c r="A5529" s="53">
        <v>44191</v>
      </c>
      <c r="B5529" s="54">
        <v>44191</v>
      </c>
      <c r="C5529" s="54" t="s">
        <v>1131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 x14ac:dyDescent="0.25">
      <c r="A5530" s="53">
        <v>44191</v>
      </c>
      <c r="B5530" s="54">
        <v>44191</v>
      </c>
      <c r="C5530" s="54" t="s">
        <v>1130</v>
      </c>
      <c r="D5530" s="55">
        <f>VLOOKUP(Pag_Inicio_Corr_mas_casos[[#This Row],[Corregimiento]],Hoja3!$A$2:$D$676,4,0)</f>
        <v>130101</v>
      </c>
      <c r="E5530" s="54">
        <v>69</v>
      </c>
    </row>
    <row r="5531" spans="1:9" x14ac:dyDescent="0.25">
      <c r="A5531" s="53">
        <v>44191</v>
      </c>
      <c r="B5531" s="54">
        <v>44191</v>
      </c>
      <c r="C5531" s="54" t="s">
        <v>1112</v>
      </c>
      <c r="D5531" s="55">
        <f>VLOOKUP(Pag_Inicio_Corr_mas_casos[[#This Row],[Corregimiento]],Hoja3!$A$2:$D$676,4,0)</f>
        <v>130102</v>
      </c>
      <c r="E5531" s="54">
        <v>58</v>
      </c>
    </row>
    <row r="5532" spans="1:9" x14ac:dyDescent="0.25">
      <c r="A5532" s="53">
        <v>44191</v>
      </c>
      <c r="B5532" s="54">
        <v>44191</v>
      </c>
      <c r="C5532" s="54" t="s">
        <v>1046</v>
      </c>
      <c r="D5532" s="55">
        <f>VLOOKUP(Pag_Inicio_Corr_mas_casos[[#This Row],[Corregimiento]],Hoja3!$A$2:$D$676,4,0)</f>
        <v>80813</v>
      </c>
      <c r="E5532" s="54">
        <v>58</v>
      </c>
    </row>
    <row r="5533" spans="1:9" x14ac:dyDescent="0.25">
      <c r="A5533" s="53">
        <v>44191</v>
      </c>
      <c r="B5533" s="54">
        <v>44191</v>
      </c>
      <c r="C5533" s="54" t="s">
        <v>1036</v>
      </c>
      <c r="D5533" s="55">
        <f>VLOOKUP(Pag_Inicio_Corr_mas_casos[[#This Row],[Corregimiento]],Hoja3!$A$2:$D$676,4,0)</f>
        <v>80823</v>
      </c>
      <c r="E5533" s="54">
        <v>54</v>
      </c>
    </row>
    <row r="5534" spans="1:9" x14ac:dyDescent="0.25">
      <c r="A5534" s="53">
        <v>44191</v>
      </c>
      <c r="B5534" s="54">
        <v>44191</v>
      </c>
      <c r="C5534" s="54" t="s">
        <v>1042</v>
      </c>
      <c r="D5534" s="55">
        <f>VLOOKUP(Pag_Inicio_Corr_mas_casos[[#This Row],[Corregimiento]],Hoja3!$A$2:$D$676,4,0)</f>
        <v>80826</v>
      </c>
      <c r="E5534" s="54">
        <v>46</v>
      </c>
    </row>
    <row r="5535" spans="1:9" x14ac:dyDescent="0.25">
      <c r="A5535" s="53">
        <v>44191</v>
      </c>
      <c r="B5535" s="54">
        <v>44191</v>
      </c>
      <c r="C5535" s="54" t="s">
        <v>1141</v>
      </c>
      <c r="D5535" s="55">
        <f>VLOOKUP(Pag_Inicio_Corr_mas_casos[[#This Row],[Corregimiento]],Hoja3!$A$2:$D$676,4,0)</f>
        <v>80812</v>
      </c>
      <c r="E5535" s="54">
        <v>46</v>
      </c>
    </row>
    <row r="5536" spans="1:9" x14ac:dyDescent="0.25">
      <c r="A5536" s="53">
        <v>44191</v>
      </c>
      <c r="B5536" s="54">
        <v>44191</v>
      </c>
      <c r="C5536" s="54" t="s">
        <v>1107</v>
      </c>
      <c r="D5536" s="55">
        <f>VLOOKUP(Pag_Inicio_Corr_mas_casos[[#This Row],[Corregimiento]],Hoja3!$A$2:$D$676,4,0)</f>
        <v>80819</v>
      </c>
      <c r="E5536" s="54">
        <v>46</v>
      </c>
    </row>
    <row r="5537" spans="1:5" x14ac:dyDescent="0.25">
      <c r="A5537" s="53">
        <v>44191</v>
      </c>
      <c r="B5537" s="54">
        <v>44191</v>
      </c>
      <c r="C5537" s="54" t="s">
        <v>1051</v>
      </c>
      <c r="D5537" s="55">
        <f>VLOOKUP(Pag_Inicio_Corr_mas_casos[[#This Row],[Corregimiento]],Hoja3!$A$2:$D$676,4,0)</f>
        <v>80815</v>
      </c>
      <c r="E5537" s="54">
        <v>38</v>
      </c>
    </row>
    <row r="5538" spans="1:5" x14ac:dyDescent="0.25">
      <c r="A5538" s="53">
        <v>44191</v>
      </c>
      <c r="B5538" s="54">
        <v>44191</v>
      </c>
      <c r="C5538" s="54" t="s">
        <v>867</v>
      </c>
      <c r="D5538" s="55">
        <f>VLOOKUP(Pag_Inicio_Corr_mas_casos[[#This Row],[Corregimiento]],Hoja3!$A$2:$D$676,4,0)</f>
        <v>80821</v>
      </c>
      <c r="E5538" s="54">
        <v>37</v>
      </c>
    </row>
    <row r="5539" spans="1:5" x14ac:dyDescent="0.25">
      <c r="A5539" s="53">
        <v>44191</v>
      </c>
      <c r="B5539" s="54">
        <v>44191</v>
      </c>
      <c r="C5539" s="54" t="s">
        <v>1114</v>
      </c>
      <c r="D5539" s="55">
        <f>VLOOKUP(Pag_Inicio_Corr_mas_casos[[#This Row],[Corregimiento]],Hoja3!$A$2:$D$676,4,0)</f>
        <v>81001</v>
      </c>
      <c r="E5539" s="54">
        <v>35</v>
      </c>
    </row>
    <row r="5540" spans="1:5" x14ac:dyDescent="0.25">
      <c r="A5540" s="53">
        <v>44191</v>
      </c>
      <c r="B5540" s="54">
        <v>44191</v>
      </c>
      <c r="C5540" s="54" t="s">
        <v>1110</v>
      </c>
      <c r="D5540" s="55">
        <f>VLOOKUP(Pag_Inicio_Corr_mas_casos[[#This Row],[Corregimiento]],Hoja3!$A$2:$D$676,4,0)</f>
        <v>130702</v>
      </c>
      <c r="E5540" s="54">
        <v>35</v>
      </c>
    </row>
    <row r="5541" spans="1:5" x14ac:dyDescent="0.25">
      <c r="A5541" s="53">
        <v>44191</v>
      </c>
      <c r="B5541" s="54">
        <v>44191</v>
      </c>
      <c r="C5541" s="54" t="s">
        <v>1040</v>
      </c>
      <c r="D5541" s="55">
        <f>VLOOKUP(Pag_Inicio_Corr_mas_casos[[#This Row],[Corregimiento]],Hoja3!$A$2:$D$676,4,0)</f>
        <v>81007</v>
      </c>
      <c r="E5541" s="54">
        <v>34</v>
      </c>
    </row>
    <row r="5542" spans="1:5" x14ac:dyDescent="0.25">
      <c r="A5542" s="53">
        <v>44191</v>
      </c>
      <c r="B5542" s="54">
        <v>44191</v>
      </c>
      <c r="C5542" s="54" t="s">
        <v>1133</v>
      </c>
      <c r="D5542" s="55">
        <f>VLOOKUP(Pag_Inicio_Corr_mas_casos[[#This Row],[Corregimiento]],Hoja3!$A$2:$D$676,4,0)</f>
        <v>130108</v>
      </c>
      <c r="E5542" s="54">
        <v>34</v>
      </c>
    </row>
    <row r="5543" spans="1:5" x14ac:dyDescent="0.25">
      <c r="A5543" s="53">
        <v>44191</v>
      </c>
      <c r="B5543" s="54">
        <v>44191</v>
      </c>
      <c r="C5543" s="54" t="s">
        <v>1116</v>
      </c>
      <c r="D5543" s="55">
        <f>VLOOKUP(Pag_Inicio_Corr_mas_casos[[#This Row],[Corregimiento]],Hoja3!$A$2:$D$676,4,0)</f>
        <v>81003</v>
      </c>
      <c r="E5543" s="54">
        <v>34</v>
      </c>
    </row>
    <row r="5544" spans="1:5" x14ac:dyDescent="0.25">
      <c r="A5544" s="53">
        <v>44191</v>
      </c>
      <c r="B5544" s="54">
        <v>44191</v>
      </c>
      <c r="C5544" s="54" t="s">
        <v>1039</v>
      </c>
      <c r="D5544" s="55">
        <f>VLOOKUP(Pag_Inicio_Corr_mas_casos[[#This Row],[Corregimiento]],Hoja3!$A$2:$D$676,4,0)</f>
        <v>130708</v>
      </c>
      <c r="E5544" s="54">
        <v>31</v>
      </c>
    </row>
    <row r="5545" spans="1:5" x14ac:dyDescent="0.25">
      <c r="A5545" s="53">
        <v>44191</v>
      </c>
      <c r="B5545" s="54">
        <v>44191</v>
      </c>
      <c r="C5545" s="54" t="s">
        <v>1035</v>
      </c>
      <c r="D5545" s="55">
        <f>VLOOKUP(Pag_Inicio_Corr_mas_casos[[#This Row],[Corregimiento]],Hoja3!$A$2:$D$676,4,0)</f>
        <v>80806</v>
      </c>
      <c r="E5545" s="54">
        <v>30</v>
      </c>
    </row>
    <row r="5546" spans="1:5" x14ac:dyDescent="0.25">
      <c r="A5546" s="53">
        <v>44191</v>
      </c>
      <c r="B5546" s="54">
        <v>44191</v>
      </c>
      <c r="C5546" s="54" t="s">
        <v>1113</v>
      </c>
      <c r="D5546" s="55">
        <f>VLOOKUP(Pag_Inicio_Corr_mas_casos[[#This Row],[Corregimiento]],Hoja3!$A$2:$D$676,4,0)</f>
        <v>81008</v>
      </c>
      <c r="E5546" s="54">
        <v>30</v>
      </c>
    </row>
    <row r="5547" spans="1:5" x14ac:dyDescent="0.25">
      <c r="A5547" s="53">
        <v>44191</v>
      </c>
      <c r="B5547" s="54">
        <v>44191</v>
      </c>
      <c r="C5547" s="54" t="s">
        <v>1032</v>
      </c>
      <c r="D5547" s="55">
        <f>VLOOKUP(Pag_Inicio_Corr_mas_casos[[#This Row],[Corregimiento]],Hoja3!$A$2:$D$676,4,0)</f>
        <v>80810</v>
      </c>
      <c r="E5547" s="54">
        <v>30</v>
      </c>
    </row>
    <row r="5548" spans="1:5" x14ac:dyDescent="0.25">
      <c r="A5548" s="53">
        <v>44191</v>
      </c>
      <c r="B5548" s="54">
        <v>44191</v>
      </c>
      <c r="C5548" s="54" t="s">
        <v>1034</v>
      </c>
      <c r="D5548" s="55">
        <f>VLOOKUP(Pag_Inicio_Corr_mas_casos[[#This Row],[Corregimiento]],Hoja3!$A$2:$D$676,4,0)</f>
        <v>81009</v>
      </c>
      <c r="E5548" s="54">
        <v>30</v>
      </c>
    </row>
    <row r="5549" spans="1:5" x14ac:dyDescent="0.25">
      <c r="A5549" s="53">
        <v>44191</v>
      </c>
      <c r="B5549" s="54">
        <v>44191</v>
      </c>
      <c r="C5549" s="54" t="s">
        <v>1052</v>
      </c>
      <c r="D5549" s="55">
        <f>VLOOKUP(Pag_Inicio_Corr_mas_casos[[#This Row],[Corregimiento]],Hoja3!$A$2:$D$676,4,0)</f>
        <v>130716</v>
      </c>
      <c r="E5549" s="54">
        <v>29</v>
      </c>
    </row>
    <row r="5550" spans="1:5" x14ac:dyDescent="0.25">
      <c r="A5550" s="53">
        <v>44191</v>
      </c>
      <c r="B5550" s="54">
        <v>44191</v>
      </c>
      <c r="C5550" s="54" t="s">
        <v>1033</v>
      </c>
      <c r="D5550" s="55">
        <f>VLOOKUP(Pag_Inicio_Corr_mas_casos[[#This Row],[Corregimiento]],Hoja3!$A$2:$D$676,4,0)</f>
        <v>130717</v>
      </c>
      <c r="E5550" s="54">
        <v>29</v>
      </c>
    </row>
    <row r="5551" spans="1:5" x14ac:dyDescent="0.25">
      <c r="A5551" s="53">
        <v>44191</v>
      </c>
      <c r="B5551" s="54">
        <v>44191</v>
      </c>
      <c r="C5551" s="54" t="s">
        <v>1043</v>
      </c>
      <c r="D5551" s="55">
        <f>VLOOKUP(Pag_Inicio_Corr_mas_casos[[#This Row],[Corregimiento]],Hoja3!$A$2:$D$676,4,0)</f>
        <v>80811</v>
      </c>
      <c r="E5551" s="54">
        <v>29</v>
      </c>
    </row>
    <row r="5552" spans="1:5" x14ac:dyDescent="0.25">
      <c r="A5552" s="53">
        <v>44191</v>
      </c>
      <c r="B5552" s="54">
        <v>44191</v>
      </c>
      <c r="C5552" s="54" t="s">
        <v>814</v>
      </c>
      <c r="D5552" s="55">
        <f>VLOOKUP(Pag_Inicio_Corr_mas_casos[[#This Row],[Corregimiento]],Hoja3!$A$2:$D$676,4,0)</f>
        <v>80809</v>
      </c>
      <c r="E5552" s="54">
        <v>29</v>
      </c>
    </row>
    <row r="5553" spans="1:5" x14ac:dyDescent="0.25">
      <c r="A5553" s="53">
        <v>44191</v>
      </c>
      <c r="B5553" s="54">
        <v>44191</v>
      </c>
      <c r="C5553" s="54" t="s">
        <v>1045</v>
      </c>
      <c r="D5553" s="55">
        <f>VLOOKUP(Pag_Inicio_Corr_mas_casos[[#This Row],[Corregimiento]],Hoja3!$A$2:$D$676,4,0)</f>
        <v>130107</v>
      </c>
      <c r="E5553" s="54">
        <v>28</v>
      </c>
    </row>
    <row r="5554" spans="1:5" x14ac:dyDescent="0.25">
      <c r="A5554" s="53">
        <v>44191</v>
      </c>
      <c r="B5554" s="54">
        <v>44191</v>
      </c>
      <c r="C5554" s="54" t="s">
        <v>1121</v>
      </c>
      <c r="D5554" s="55">
        <f>VLOOKUP(Pag_Inicio_Corr_mas_casos[[#This Row],[Corregimiento]],Hoja3!$A$2:$D$676,4,0)</f>
        <v>91101</v>
      </c>
      <c r="E5554" s="54">
        <v>27</v>
      </c>
    </row>
    <row r="5555" spans="1:5" x14ac:dyDescent="0.25">
      <c r="A5555" s="53">
        <v>44191</v>
      </c>
      <c r="B5555" s="54">
        <v>44191</v>
      </c>
      <c r="C5555" s="54" t="s">
        <v>1038</v>
      </c>
      <c r="D5555" s="55">
        <f>VLOOKUP(Pag_Inicio_Corr_mas_casos[[#This Row],[Corregimiento]],Hoja3!$A$2:$D$676,4,0)</f>
        <v>80816</v>
      </c>
      <c r="E5555" s="54">
        <v>26</v>
      </c>
    </row>
    <row r="5556" spans="1:5" x14ac:dyDescent="0.25">
      <c r="A5556" s="53">
        <v>44191</v>
      </c>
      <c r="B5556" s="54">
        <v>44191</v>
      </c>
      <c r="C5556" s="54" t="s">
        <v>1062</v>
      </c>
      <c r="D5556" s="55">
        <f>VLOOKUP(Pag_Inicio_Corr_mas_casos[[#This Row],[Corregimiento]],Hoja3!$A$2:$D$676,4,0)</f>
        <v>30107</v>
      </c>
      <c r="E5556" s="54">
        <v>25</v>
      </c>
    </row>
    <row r="5557" spans="1:5" x14ac:dyDescent="0.25">
      <c r="A5557" s="53">
        <v>44191</v>
      </c>
      <c r="B5557" s="54">
        <v>44191</v>
      </c>
      <c r="C5557" s="54" t="s">
        <v>1059</v>
      </c>
      <c r="D5557" s="55">
        <f>VLOOKUP(Pag_Inicio_Corr_mas_casos[[#This Row],[Corregimiento]],Hoja3!$A$2:$D$676,4,0)</f>
        <v>30113</v>
      </c>
      <c r="E5557" s="54">
        <v>25</v>
      </c>
    </row>
    <row r="5558" spans="1:5" x14ac:dyDescent="0.25">
      <c r="A5558" s="53">
        <v>44191</v>
      </c>
      <c r="B5558" s="54">
        <v>44191</v>
      </c>
      <c r="C5558" s="54" t="s">
        <v>1037</v>
      </c>
      <c r="D5558" s="55">
        <f>VLOOKUP(Pag_Inicio_Corr_mas_casos[[#This Row],[Corregimiento]],Hoja3!$A$2:$D$676,4,0)</f>
        <v>80807</v>
      </c>
      <c r="E5558" s="54">
        <v>24</v>
      </c>
    </row>
    <row r="5559" spans="1:5" x14ac:dyDescent="0.25">
      <c r="A5559" s="53">
        <v>44191</v>
      </c>
      <c r="B5559" s="54">
        <v>44191</v>
      </c>
      <c r="C5559" s="54" t="s">
        <v>1096</v>
      </c>
      <c r="D5559" s="55">
        <f>VLOOKUP(Pag_Inicio_Corr_mas_casos[[#This Row],[Corregimiento]],Hoja3!$A$2:$D$676,4,0)</f>
        <v>40501</v>
      </c>
      <c r="E5559" s="54">
        <v>24</v>
      </c>
    </row>
    <row r="5560" spans="1:5" x14ac:dyDescent="0.25">
      <c r="A5560" s="53">
        <v>44191</v>
      </c>
      <c r="B5560" s="54">
        <v>44191</v>
      </c>
      <c r="C5560" s="54" t="s">
        <v>1127</v>
      </c>
      <c r="D5560" s="55">
        <f>VLOOKUP(Pag_Inicio_Corr_mas_casos[[#This Row],[Corregimiento]],Hoja3!$A$2:$D$676,4,0)</f>
        <v>30104</v>
      </c>
      <c r="E5560" s="54">
        <v>22</v>
      </c>
    </row>
    <row r="5561" spans="1:5" x14ac:dyDescent="0.25">
      <c r="A5561" s="53">
        <v>44191</v>
      </c>
      <c r="B5561" s="54">
        <v>44191</v>
      </c>
      <c r="C5561" s="54" t="s">
        <v>1137</v>
      </c>
      <c r="D5561" s="55">
        <f>VLOOKUP(Pag_Inicio_Corr_mas_casos[[#This Row],[Corregimiento]],Hoja3!$A$2:$D$676,4,0)</f>
        <v>20401</v>
      </c>
      <c r="E5561" s="54">
        <v>22</v>
      </c>
    </row>
    <row r="5562" spans="1:5" x14ac:dyDescent="0.25">
      <c r="A5562" s="53">
        <v>44191</v>
      </c>
      <c r="B5562" s="54">
        <v>44191</v>
      </c>
      <c r="C5562" s="54" t="s">
        <v>1129</v>
      </c>
      <c r="D5562" s="55">
        <f>VLOOKUP(Pag_Inicio_Corr_mas_casos[[#This Row],[Corregimiento]],Hoja3!$A$2:$D$676,4,0)</f>
        <v>80822</v>
      </c>
      <c r="E5562" s="54">
        <v>21</v>
      </c>
    </row>
    <row r="5563" spans="1:5" x14ac:dyDescent="0.25">
      <c r="A5563" s="53">
        <v>44191</v>
      </c>
      <c r="B5563" s="54">
        <v>44191</v>
      </c>
      <c r="C5563" s="54" t="s">
        <v>1054</v>
      </c>
      <c r="D5563" s="55">
        <f>VLOOKUP(Pag_Inicio_Corr_mas_casos[[#This Row],[Corregimiento]],Hoja3!$A$2:$D$676,4,0)</f>
        <v>130701</v>
      </c>
      <c r="E5563" s="54">
        <v>19</v>
      </c>
    </row>
    <row r="5564" spans="1:5" x14ac:dyDescent="0.25">
      <c r="A5564" s="53">
        <v>44191</v>
      </c>
      <c r="B5564" s="54">
        <v>44191</v>
      </c>
      <c r="C5564" s="54" t="s">
        <v>1048</v>
      </c>
      <c r="D5564" s="55">
        <f>VLOOKUP(Pag_Inicio_Corr_mas_casos[[#This Row],[Corregimiento]],Hoja3!$A$2:$D$676,4,0)</f>
        <v>80817</v>
      </c>
      <c r="E5564" s="54">
        <v>19</v>
      </c>
    </row>
    <row r="5565" spans="1:5" x14ac:dyDescent="0.25">
      <c r="A5565" s="53">
        <v>44191</v>
      </c>
      <c r="B5565" s="54">
        <v>44191</v>
      </c>
      <c r="C5565" s="54" t="s">
        <v>1071</v>
      </c>
      <c r="D5565" s="55">
        <f>VLOOKUP(Pag_Inicio_Corr_mas_casos[[#This Row],[Corregimiento]],Hoja3!$A$2:$D$676,4,0)</f>
        <v>60105</v>
      </c>
      <c r="E5565" s="54">
        <v>18</v>
      </c>
    </row>
    <row r="5566" spans="1:5" x14ac:dyDescent="0.25">
      <c r="A5566" s="53">
        <v>44191</v>
      </c>
      <c r="B5566" s="54">
        <v>44191</v>
      </c>
      <c r="C5566" s="54" t="s">
        <v>1142</v>
      </c>
      <c r="D5566" s="55">
        <f>VLOOKUP(Pag_Inicio_Corr_mas_casos[[#This Row],[Corregimiento]],Hoja3!$A$2:$D$676,4,0)</f>
        <v>40601</v>
      </c>
      <c r="E5566" s="54">
        <v>17</v>
      </c>
    </row>
    <row r="5567" spans="1:5" x14ac:dyDescent="0.25">
      <c r="A5567" s="53">
        <v>44191</v>
      </c>
      <c r="B5567" s="54">
        <v>44191</v>
      </c>
      <c r="C5567" s="54" t="s">
        <v>1118</v>
      </c>
      <c r="D5567" s="55">
        <f>VLOOKUP(Pag_Inicio_Corr_mas_casos[[#This Row],[Corregimiento]],Hoja3!$A$2:$D$676,4,0)</f>
        <v>30111</v>
      </c>
      <c r="E5567" s="54">
        <v>17</v>
      </c>
    </row>
    <row r="5568" spans="1:5" x14ac:dyDescent="0.25">
      <c r="A5568" s="53">
        <v>44191</v>
      </c>
      <c r="B5568" s="54">
        <v>44191</v>
      </c>
      <c r="C5568" s="54" t="s">
        <v>1055</v>
      </c>
      <c r="D5568" s="55">
        <f>VLOOKUP(Pag_Inicio_Corr_mas_casos[[#This Row],[Corregimiento]],Hoja3!$A$2:$D$676,4,0)</f>
        <v>80804</v>
      </c>
      <c r="E5568" s="54">
        <v>16</v>
      </c>
    </row>
    <row r="5569" spans="1:6" x14ac:dyDescent="0.25">
      <c r="A5569" s="53">
        <v>44191</v>
      </c>
      <c r="B5569" s="54">
        <v>44191</v>
      </c>
      <c r="C5569" s="54" t="s">
        <v>1047</v>
      </c>
      <c r="D5569" s="55">
        <f>VLOOKUP(Pag_Inicio_Corr_mas_casos[[#This Row],[Corregimiento]],Hoja3!$A$2:$D$676,4,0)</f>
        <v>80820</v>
      </c>
      <c r="E5569" s="54">
        <v>16</v>
      </c>
    </row>
    <row r="5570" spans="1:6" x14ac:dyDescent="0.25">
      <c r="A5570" s="53">
        <v>44191</v>
      </c>
      <c r="B5570" s="54">
        <v>44191</v>
      </c>
      <c r="C5570" s="54" t="s">
        <v>1041</v>
      </c>
      <c r="D5570" s="55">
        <f>VLOOKUP(Pag_Inicio_Corr_mas_casos[[#This Row],[Corregimiento]],Hoja3!$A$2:$D$676,4,0)</f>
        <v>80814</v>
      </c>
      <c r="E5570" s="54">
        <v>15</v>
      </c>
    </row>
    <row r="5571" spans="1:6" x14ac:dyDescent="0.25">
      <c r="A5571" s="53">
        <v>44191</v>
      </c>
      <c r="B5571" s="54">
        <v>44191</v>
      </c>
      <c r="C5571" s="54" t="s">
        <v>1087</v>
      </c>
      <c r="D5571" s="55">
        <f>VLOOKUP(Pag_Inicio_Corr_mas_casos[[#This Row],[Corregimiento]],Hoja3!$A$2:$D$676,4,0)</f>
        <v>80808</v>
      </c>
      <c r="E5571" s="54">
        <v>15</v>
      </c>
    </row>
    <row r="5572" spans="1:6" x14ac:dyDescent="0.25">
      <c r="A5572" s="53">
        <v>44191</v>
      </c>
      <c r="B5572" s="54">
        <v>44191</v>
      </c>
      <c r="C5572" s="54" t="s">
        <v>1090</v>
      </c>
      <c r="D5572" s="55">
        <f>VLOOKUP(Pag_Inicio_Corr_mas_casos[[#This Row],[Corregimiento]],Hoja3!$A$2:$D$676,4,0)</f>
        <v>81005</v>
      </c>
      <c r="E5572" s="54">
        <v>15</v>
      </c>
    </row>
    <row r="5573" spans="1:6" x14ac:dyDescent="0.25">
      <c r="A5573" s="53">
        <v>44191</v>
      </c>
      <c r="B5573" s="54">
        <v>44191</v>
      </c>
      <c r="C5573" s="54" t="s">
        <v>1115</v>
      </c>
      <c r="D5573" s="55">
        <f>VLOOKUP(Pag_Inicio_Corr_mas_casos[[#This Row],[Corregimiento]],Hoja3!$A$2:$D$676,4,0)</f>
        <v>81002</v>
      </c>
      <c r="E5573" s="54">
        <v>14</v>
      </c>
    </row>
    <row r="5574" spans="1:6" x14ac:dyDescent="0.25">
      <c r="A5574" s="53">
        <v>44191</v>
      </c>
      <c r="B5574" s="54">
        <v>44191</v>
      </c>
      <c r="C5574" s="54" t="s">
        <v>1145</v>
      </c>
      <c r="D5574" s="55">
        <f>VLOOKUP(Pag_Inicio_Corr_mas_casos[[#This Row],[Corregimiento]],Hoja3!$A$2:$D$676,4,0)</f>
        <v>80501</v>
      </c>
      <c r="E5574" s="54">
        <v>14</v>
      </c>
    </row>
    <row r="5575" spans="1:6" x14ac:dyDescent="0.25">
      <c r="A5575" s="53">
        <v>44191</v>
      </c>
      <c r="B5575" s="54">
        <v>44191</v>
      </c>
      <c r="C5575" s="54" t="s">
        <v>1146</v>
      </c>
      <c r="D5575" s="55">
        <f>VLOOKUP(Pag_Inicio_Corr_mas_casos[[#This Row],[Corregimiento]],Hoja3!$A$2:$D$676,4,0)</f>
        <v>20105</v>
      </c>
      <c r="E5575" s="54">
        <v>13</v>
      </c>
    </row>
    <row r="5576" spans="1:6" x14ac:dyDescent="0.25">
      <c r="A5576" s="53">
        <v>44191</v>
      </c>
      <c r="B5576" s="54">
        <v>44191</v>
      </c>
      <c r="C5576" s="54" t="s">
        <v>1123</v>
      </c>
      <c r="D5576" s="55">
        <f>VLOOKUP(Pag_Inicio_Corr_mas_casos[[#This Row],[Corregimiento]],Hoja3!$A$2:$D$676,4,0)</f>
        <v>20103</v>
      </c>
      <c r="E5576" s="54">
        <v>13</v>
      </c>
    </row>
    <row r="5577" spans="1:6" x14ac:dyDescent="0.25">
      <c r="A5577" s="53">
        <v>44191</v>
      </c>
      <c r="B5577" s="54">
        <v>44191</v>
      </c>
      <c r="C5577" s="54" t="s">
        <v>1064</v>
      </c>
      <c r="D5577" s="55">
        <f>VLOOKUP(Pag_Inicio_Corr_mas_casos[[#This Row],[Corregimiento]],Hoja3!$A$2:$D$676,4,0)</f>
        <v>130709</v>
      </c>
      <c r="E5577" s="54">
        <v>13</v>
      </c>
    </row>
    <row r="5578" spans="1:6" x14ac:dyDescent="0.25">
      <c r="A5578" s="53">
        <v>44191</v>
      </c>
      <c r="B5578" s="54">
        <v>44191</v>
      </c>
      <c r="C5578" s="54" t="s">
        <v>1056</v>
      </c>
      <c r="D5578" s="55">
        <f>VLOOKUP(Pag_Inicio_Corr_mas_casos[[#This Row],[Corregimiento]],Hoja3!$A$2:$D$676,4,0)</f>
        <v>20601</v>
      </c>
      <c r="E5578" s="54">
        <v>13</v>
      </c>
    </row>
    <row r="5579" spans="1:6" x14ac:dyDescent="0.25">
      <c r="A5579" s="53">
        <v>44191</v>
      </c>
      <c r="B5579" s="54">
        <v>44191</v>
      </c>
      <c r="C5579" s="54" t="s">
        <v>1147</v>
      </c>
      <c r="D5579" s="55">
        <f>VLOOKUP(Pag_Inicio_Corr_mas_casos[[#This Row],[Corregimiento]],Hoja3!$A$2:$D$676,4,0)</f>
        <v>40201</v>
      </c>
      <c r="E5579" s="54">
        <v>13</v>
      </c>
    </row>
    <row r="5580" spans="1:6" x14ac:dyDescent="0.25">
      <c r="A5580" s="53">
        <v>44191</v>
      </c>
      <c r="B5580" s="54">
        <v>44191</v>
      </c>
      <c r="C5580" s="54" t="s">
        <v>1148</v>
      </c>
      <c r="D5580" s="55">
        <f>VLOOKUP(Pag_Inicio_Corr_mas_casos[[#This Row],[Corregimiento]],Hoja3!$A$2:$D$676,4,0)</f>
        <v>130301</v>
      </c>
      <c r="E5580" s="54">
        <v>12</v>
      </c>
    </row>
    <row r="5581" spans="1:6" x14ac:dyDescent="0.25">
      <c r="A5581" s="53">
        <v>44191</v>
      </c>
      <c r="B5581" s="54">
        <v>44191</v>
      </c>
      <c r="C5581" s="54" t="s">
        <v>1065</v>
      </c>
      <c r="D5581" s="55">
        <f>VLOOKUP(Pag_Inicio_Corr_mas_casos[[#This Row],[Corregimiento]],Hoja3!$A$2:$D$676,4,0)</f>
        <v>40606</v>
      </c>
      <c r="E5581" s="54">
        <v>12</v>
      </c>
    </row>
    <row r="5582" spans="1:6" x14ac:dyDescent="0.25">
      <c r="A5582" s="53">
        <v>44191</v>
      </c>
      <c r="B5582" s="54">
        <v>44191</v>
      </c>
      <c r="C5582" s="54" t="s">
        <v>1046</v>
      </c>
      <c r="D5582" s="54">
        <v>40607</v>
      </c>
      <c r="E5582" s="54">
        <v>12</v>
      </c>
      <c r="F5582" s="3" t="s">
        <v>1143</v>
      </c>
    </row>
    <row r="5583" spans="1:6" x14ac:dyDescent="0.25">
      <c r="A5583" s="53">
        <v>44191</v>
      </c>
      <c r="B5583" s="54">
        <v>44191</v>
      </c>
      <c r="C5583" s="54" t="s">
        <v>1086</v>
      </c>
      <c r="D5583" s="55">
        <f>VLOOKUP(Pag_Inicio_Corr_mas_casos[[#This Row],[Corregimiento]],Hoja3!$A$2:$D$676,4,0)</f>
        <v>130706</v>
      </c>
      <c r="E5583" s="54">
        <v>11</v>
      </c>
    </row>
    <row r="5584" spans="1:6" x14ac:dyDescent="0.25">
      <c r="A5584" s="62">
        <v>44192</v>
      </c>
      <c r="B5584" s="63">
        <v>44192</v>
      </c>
      <c r="C5584" s="63" t="s">
        <v>814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 x14ac:dyDescent="0.25">
      <c r="A5585" s="62">
        <v>44192</v>
      </c>
      <c r="B5585" s="63">
        <v>44192</v>
      </c>
      <c r="C5585" s="63" t="s">
        <v>1141</v>
      </c>
      <c r="D5585" s="64">
        <f>VLOOKUP(Pag_Inicio_Corr_mas_casos[[#This Row],[Corregimiento]],Hoja3!$A$2:$D$676,4,0)</f>
        <v>80812</v>
      </c>
      <c r="E5585" s="63">
        <v>82</v>
      </c>
    </row>
    <row r="5586" spans="1:5" x14ac:dyDescent="0.25">
      <c r="A5586" s="62">
        <v>44192</v>
      </c>
      <c r="B5586" s="63">
        <v>44192</v>
      </c>
      <c r="C5586" s="63" t="s">
        <v>1107</v>
      </c>
      <c r="D5586" s="64">
        <f>VLOOKUP(Pag_Inicio_Corr_mas_casos[[#This Row],[Corregimiento]],Hoja3!$A$2:$D$676,4,0)</f>
        <v>80819</v>
      </c>
      <c r="E5586" s="63">
        <v>75</v>
      </c>
    </row>
    <row r="5587" spans="1:5" x14ac:dyDescent="0.25">
      <c r="A5587" s="62">
        <v>44192</v>
      </c>
      <c r="B5587" s="63">
        <v>44192</v>
      </c>
      <c r="C5587" s="63" t="s">
        <v>1035</v>
      </c>
      <c r="D5587" s="64">
        <f>VLOOKUP(Pag_Inicio_Corr_mas_casos[[#This Row],[Corregimiento]],Hoja3!$A$2:$D$676,4,0)</f>
        <v>80806</v>
      </c>
      <c r="E5587" s="63">
        <v>65</v>
      </c>
    </row>
    <row r="5588" spans="1:5" x14ac:dyDescent="0.25">
      <c r="A5588" s="62">
        <v>44192</v>
      </c>
      <c r="B5588" s="63">
        <v>44192</v>
      </c>
      <c r="C5588" s="63" t="s">
        <v>1149</v>
      </c>
      <c r="D5588" s="64">
        <f>VLOOKUP(Pag_Inicio_Corr_mas_casos[[#This Row],[Corregimiento]],Hoja3!$A$2:$D$676,4,0)</f>
        <v>130102</v>
      </c>
      <c r="E5588" s="63">
        <v>63</v>
      </c>
    </row>
    <row r="5589" spans="1:5" x14ac:dyDescent="0.25">
      <c r="A5589" s="62">
        <v>44192</v>
      </c>
      <c r="B5589" s="63">
        <v>44192</v>
      </c>
      <c r="C5589" s="63" t="s">
        <v>1038</v>
      </c>
      <c r="D5589" s="64">
        <f>VLOOKUP(Pag_Inicio_Corr_mas_casos[[#This Row],[Corregimiento]],Hoja3!$A$2:$D$676,4,0)</f>
        <v>80816</v>
      </c>
      <c r="E5589" s="63">
        <v>60</v>
      </c>
    </row>
    <row r="5590" spans="1:5" x14ac:dyDescent="0.25">
      <c r="A5590" s="62">
        <v>44192</v>
      </c>
      <c r="B5590" s="63">
        <v>44192</v>
      </c>
      <c r="C5590" s="63" t="s">
        <v>1047</v>
      </c>
      <c r="D5590" s="64">
        <f>VLOOKUP(Pag_Inicio_Corr_mas_casos[[#This Row],[Corregimiento]],Hoja3!$A$2:$D$676,4,0)</f>
        <v>80820</v>
      </c>
      <c r="E5590" s="63">
        <v>59</v>
      </c>
    </row>
    <row r="5591" spans="1:5" x14ac:dyDescent="0.25">
      <c r="A5591" s="62">
        <v>44192</v>
      </c>
      <c r="B5591" s="63">
        <v>44192</v>
      </c>
      <c r="C5591" s="63" t="s">
        <v>1036</v>
      </c>
      <c r="D5591" s="64">
        <f>VLOOKUP(Pag_Inicio_Corr_mas_casos[[#This Row],[Corregimiento]],Hoja3!$A$2:$D$676,4,0)</f>
        <v>80823</v>
      </c>
      <c r="E5591" s="63">
        <v>55</v>
      </c>
    </row>
    <row r="5592" spans="1:5" x14ac:dyDescent="0.25">
      <c r="A5592" s="62">
        <v>44192</v>
      </c>
      <c r="B5592" s="63">
        <v>44192</v>
      </c>
      <c r="C5592" s="63" t="s">
        <v>1131</v>
      </c>
      <c r="D5592" s="64">
        <f>VLOOKUP(Pag_Inicio_Corr_mas_casos[[#This Row],[Corregimiento]],Hoja3!$A$2:$D$676,4,0)</f>
        <v>130106</v>
      </c>
      <c r="E5592" s="63">
        <v>55</v>
      </c>
    </row>
    <row r="5593" spans="1:5" x14ac:dyDescent="0.25">
      <c r="A5593" s="62">
        <v>44192</v>
      </c>
      <c r="B5593" s="63">
        <v>44192</v>
      </c>
      <c r="C5593" s="63" t="s">
        <v>1051</v>
      </c>
      <c r="D5593" s="64">
        <f>VLOOKUP(Pag_Inicio_Corr_mas_casos[[#This Row],[Corregimiento]],Hoja3!$A$2:$D$676,4,0)</f>
        <v>80815</v>
      </c>
      <c r="E5593" s="63">
        <v>53</v>
      </c>
    </row>
    <row r="5594" spans="1:5" x14ac:dyDescent="0.25">
      <c r="A5594" s="62">
        <v>44192</v>
      </c>
      <c r="B5594" s="63">
        <v>44192</v>
      </c>
      <c r="C5594" s="63" t="s">
        <v>1116</v>
      </c>
      <c r="D5594" s="64">
        <f>VLOOKUP(Pag_Inicio_Corr_mas_casos[[#This Row],[Corregimiento]],Hoja3!$A$2:$D$676,4,0)</f>
        <v>81003</v>
      </c>
      <c r="E5594" s="63">
        <v>51</v>
      </c>
    </row>
    <row r="5595" spans="1:5" x14ac:dyDescent="0.25">
      <c r="A5595" s="62">
        <v>44192</v>
      </c>
      <c r="B5595" s="63">
        <v>44192</v>
      </c>
      <c r="C5595" s="63" t="s">
        <v>1040</v>
      </c>
      <c r="D5595" s="64">
        <f>VLOOKUP(Pag_Inicio_Corr_mas_casos[[#This Row],[Corregimiento]],Hoja3!$A$2:$D$676,4,0)</f>
        <v>81007</v>
      </c>
      <c r="E5595" s="63">
        <v>50</v>
      </c>
    </row>
    <row r="5596" spans="1:5" x14ac:dyDescent="0.25">
      <c r="A5596" s="62">
        <v>44192</v>
      </c>
      <c r="B5596" s="63">
        <v>44192</v>
      </c>
      <c r="C5596" s="63" t="s">
        <v>1114</v>
      </c>
      <c r="D5596" s="64">
        <f>VLOOKUP(Pag_Inicio_Corr_mas_casos[[#This Row],[Corregimiento]],Hoja3!$A$2:$D$676,4,0)</f>
        <v>81001</v>
      </c>
      <c r="E5596" s="63">
        <v>49</v>
      </c>
    </row>
    <row r="5597" spans="1:5" x14ac:dyDescent="0.25">
      <c r="A5597" s="62">
        <v>44192</v>
      </c>
      <c r="B5597" s="63">
        <v>44192</v>
      </c>
      <c r="C5597" s="63" t="s">
        <v>1113</v>
      </c>
      <c r="D5597" s="64">
        <f>VLOOKUP(Pag_Inicio_Corr_mas_casos[[#This Row],[Corregimiento]],Hoja3!$A$2:$D$676,4,0)</f>
        <v>81008</v>
      </c>
      <c r="E5597" s="63">
        <v>49</v>
      </c>
    </row>
    <row r="5598" spans="1:5" x14ac:dyDescent="0.25">
      <c r="A5598" s="62">
        <v>44192</v>
      </c>
      <c r="B5598" s="63">
        <v>44192</v>
      </c>
      <c r="C5598" s="63" t="s">
        <v>1037</v>
      </c>
      <c r="D5598" s="64">
        <f>VLOOKUP(Pag_Inicio_Corr_mas_casos[[#This Row],[Corregimiento]],Hoja3!$A$2:$D$676,4,0)</f>
        <v>80807</v>
      </c>
      <c r="E5598" s="63">
        <v>46</v>
      </c>
    </row>
    <row r="5599" spans="1:5" x14ac:dyDescent="0.25">
      <c r="A5599" s="62">
        <v>44192</v>
      </c>
      <c r="B5599" s="63">
        <v>44192</v>
      </c>
      <c r="C5599" s="63" t="s">
        <v>1115</v>
      </c>
      <c r="D5599" s="64">
        <f>VLOOKUP(Pag_Inicio_Corr_mas_casos[[#This Row],[Corregimiento]],Hoja3!$A$2:$D$676,4,0)</f>
        <v>81002</v>
      </c>
      <c r="E5599" s="63">
        <v>45</v>
      </c>
    </row>
    <row r="5600" spans="1:5" x14ac:dyDescent="0.25">
      <c r="A5600" s="62">
        <v>44192</v>
      </c>
      <c r="B5600" s="63">
        <v>44192</v>
      </c>
      <c r="C5600" s="63" t="s">
        <v>1034</v>
      </c>
      <c r="D5600" s="64">
        <f>VLOOKUP(Pag_Inicio_Corr_mas_casos[[#This Row],[Corregimiento]],Hoja3!$A$2:$D$676,4,0)</f>
        <v>81009</v>
      </c>
      <c r="E5600" s="63">
        <v>45</v>
      </c>
    </row>
    <row r="5601" spans="1:5" x14ac:dyDescent="0.25">
      <c r="A5601" s="62">
        <v>44192</v>
      </c>
      <c r="B5601" s="63">
        <v>44192</v>
      </c>
      <c r="C5601" s="63" t="s">
        <v>867</v>
      </c>
      <c r="D5601" s="64">
        <f>VLOOKUP(Pag_Inicio_Corr_mas_casos[[#This Row],[Corregimiento]],Hoja3!$A$2:$D$676,4,0)</f>
        <v>80821</v>
      </c>
      <c r="E5601" s="63">
        <v>44</v>
      </c>
    </row>
    <row r="5602" spans="1:5" x14ac:dyDescent="0.25">
      <c r="A5602" s="62">
        <v>44192</v>
      </c>
      <c r="B5602" s="63">
        <v>44192</v>
      </c>
      <c r="C5602" s="63" t="s">
        <v>1045</v>
      </c>
      <c r="D5602" s="64">
        <f>VLOOKUP(Pag_Inicio_Corr_mas_casos[[#This Row],[Corregimiento]],Hoja3!$A$2:$D$676,4,0)</f>
        <v>130107</v>
      </c>
      <c r="E5602" s="63">
        <v>44</v>
      </c>
    </row>
    <row r="5603" spans="1:5" x14ac:dyDescent="0.25">
      <c r="A5603" s="62">
        <v>44192</v>
      </c>
      <c r="B5603" s="63">
        <v>44192</v>
      </c>
      <c r="C5603" s="63" t="s">
        <v>1042</v>
      </c>
      <c r="D5603" s="64">
        <f>VLOOKUP(Pag_Inicio_Corr_mas_casos[[#This Row],[Corregimiento]],Hoja3!$A$2:$D$676,4,0)</f>
        <v>80826</v>
      </c>
      <c r="E5603" s="63">
        <v>43</v>
      </c>
    </row>
    <row r="5604" spans="1:5" x14ac:dyDescent="0.25">
      <c r="A5604" s="62">
        <v>44192</v>
      </c>
      <c r="B5604" s="63">
        <v>44192</v>
      </c>
      <c r="C5604" s="63" t="s">
        <v>1048</v>
      </c>
      <c r="D5604" s="64">
        <f>VLOOKUP(Pag_Inicio_Corr_mas_casos[[#This Row],[Corregimiento]],Hoja3!$A$2:$D$676,4,0)</f>
        <v>80817</v>
      </c>
      <c r="E5604" s="63">
        <v>42</v>
      </c>
    </row>
    <row r="5605" spans="1:5" x14ac:dyDescent="0.25">
      <c r="A5605" s="62">
        <v>44192</v>
      </c>
      <c r="B5605" s="63">
        <v>44192</v>
      </c>
      <c r="C5605" s="63" t="s">
        <v>1130</v>
      </c>
      <c r="D5605" s="64">
        <f>VLOOKUP(Pag_Inicio_Corr_mas_casos[[#This Row],[Corregimiento]],Hoja3!$A$2:$D$676,4,0)</f>
        <v>130101</v>
      </c>
      <c r="E5605" s="63">
        <v>41</v>
      </c>
    </row>
    <row r="5606" spans="1:5" x14ac:dyDescent="0.25">
      <c r="A5606" s="62">
        <v>44192</v>
      </c>
      <c r="B5606" s="63">
        <v>44192</v>
      </c>
      <c r="C5606" s="63" t="s">
        <v>1129</v>
      </c>
      <c r="D5606" s="64">
        <f>VLOOKUP(Pag_Inicio_Corr_mas_casos[[#This Row],[Corregimiento]],Hoja3!$A$2:$D$676,4,0)</f>
        <v>80822</v>
      </c>
      <c r="E5606" s="63">
        <v>38</v>
      </c>
    </row>
    <row r="5607" spans="1:5" x14ac:dyDescent="0.25">
      <c r="A5607" s="62">
        <v>44192</v>
      </c>
      <c r="B5607" s="63">
        <v>44192</v>
      </c>
      <c r="C5607" s="63" t="s">
        <v>1041</v>
      </c>
      <c r="D5607" s="64">
        <f>VLOOKUP(Pag_Inicio_Corr_mas_casos[[#This Row],[Corregimiento]],Hoja3!$A$2:$D$676,4,0)</f>
        <v>80814</v>
      </c>
      <c r="E5607" s="63">
        <v>37</v>
      </c>
    </row>
    <row r="5608" spans="1:5" x14ac:dyDescent="0.25">
      <c r="A5608" s="62">
        <v>44192</v>
      </c>
      <c r="B5608" s="63">
        <v>44192</v>
      </c>
      <c r="C5608" s="63" t="s">
        <v>1032</v>
      </c>
      <c r="D5608" s="64">
        <f>VLOOKUP(Pag_Inicio_Corr_mas_casos[[#This Row],[Corregimiento]],Hoja3!$A$2:$D$676,4,0)</f>
        <v>80810</v>
      </c>
      <c r="E5608" s="63">
        <v>37</v>
      </c>
    </row>
    <row r="5609" spans="1:5" x14ac:dyDescent="0.25">
      <c r="A5609" s="62">
        <v>44192</v>
      </c>
      <c r="B5609" s="63">
        <v>44192</v>
      </c>
      <c r="C5609" s="63" t="s">
        <v>1046</v>
      </c>
      <c r="D5609" s="64">
        <f>VLOOKUP(Pag_Inicio_Corr_mas_casos[[#This Row],[Corregimiento]],Hoja3!$A$2:$D$676,4,0)</f>
        <v>80813</v>
      </c>
      <c r="E5609" s="63">
        <v>34</v>
      </c>
    </row>
    <row r="5610" spans="1:5" x14ac:dyDescent="0.25">
      <c r="A5610" s="62">
        <v>44192</v>
      </c>
      <c r="B5610" s="63">
        <v>44192</v>
      </c>
      <c r="C5610" s="63" t="s">
        <v>1056</v>
      </c>
      <c r="D5610" s="64">
        <f>VLOOKUP(Pag_Inicio_Corr_mas_casos[[#This Row],[Corregimiento]],Hoja3!$A$2:$D$676,4,0)</f>
        <v>20601</v>
      </c>
      <c r="E5610" s="63">
        <v>33</v>
      </c>
    </row>
    <row r="5611" spans="1:5" x14ac:dyDescent="0.25">
      <c r="A5611" s="62">
        <v>44192</v>
      </c>
      <c r="B5611" s="63">
        <v>44192</v>
      </c>
      <c r="C5611" s="63" t="s">
        <v>1110</v>
      </c>
      <c r="D5611" s="64">
        <f>VLOOKUP(Pag_Inicio_Corr_mas_casos[[#This Row],[Corregimiento]],Hoja3!$A$2:$D$676,4,0)</f>
        <v>130702</v>
      </c>
      <c r="E5611" s="63">
        <v>32</v>
      </c>
    </row>
    <row r="5612" spans="1:5" x14ac:dyDescent="0.25">
      <c r="A5612" s="62">
        <v>44192</v>
      </c>
      <c r="B5612" s="63">
        <v>44192</v>
      </c>
      <c r="C5612" s="63" t="s">
        <v>1087</v>
      </c>
      <c r="D5612" s="64">
        <f>VLOOKUP(Pag_Inicio_Corr_mas_casos[[#This Row],[Corregimiento]],Hoja3!$A$2:$D$676,4,0)</f>
        <v>80808</v>
      </c>
      <c r="E5612" s="63">
        <v>31</v>
      </c>
    </row>
    <row r="5613" spans="1:5" x14ac:dyDescent="0.25">
      <c r="A5613" s="62">
        <v>44192</v>
      </c>
      <c r="B5613" s="63">
        <v>44192</v>
      </c>
      <c r="C5613" s="63" t="s">
        <v>1068</v>
      </c>
      <c r="D5613" s="64">
        <f>VLOOKUP(Pag_Inicio_Corr_mas_casos[[#This Row],[Corregimiento]],Hoja3!$A$2:$D$676,4,0)</f>
        <v>20606</v>
      </c>
      <c r="E5613" s="63">
        <v>29</v>
      </c>
    </row>
    <row r="5614" spans="1:5" x14ac:dyDescent="0.25">
      <c r="A5614" s="62">
        <v>44192</v>
      </c>
      <c r="B5614" s="63">
        <v>44192</v>
      </c>
      <c r="C5614" s="63" t="s">
        <v>1133</v>
      </c>
      <c r="D5614" s="64">
        <f>VLOOKUP(Pag_Inicio_Corr_mas_casos[[#This Row],[Corregimiento]],Hoja3!$A$2:$D$676,4,0)</f>
        <v>130108</v>
      </c>
      <c r="E5614" s="63">
        <v>28</v>
      </c>
    </row>
    <row r="5615" spans="1:5" x14ac:dyDescent="0.25">
      <c r="A5615" s="62">
        <v>44192</v>
      </c>
      <c r="B5615" s="63">
        <v>44192</v>
      </c>
      <c r="C5615" s="63" t="s">
        <v>1039</v>
      </c>
      <c r="D5615" s="64">
        <f>VLOOKUP(Pag_Inicio_Corr_mas_casos[[#This Row],[Corregimiento]],Hoja3!$A$2:$D$676,4,0)</f>
        <v>130708</v>
      </c>
      <c r="E5615" s="63">
        <v>28</v>
      </c>
    </row>
    <row r="5616" spans="1:5" x14ac:dyDescent="0.25">
      <c r="A5616" s="62">
        <v>44192</v>
      </c>
      <c r="B5616" s="63">
        <v>44192</v>
      </c>
      <c r="C5616" s="63" t="s">
        <v>1053</v>
      </c>
      <c r="D5616" s="64">
        <f>VLOOKUP(Pag_Inicio_Corr_mas_casos[[#This Row],[Corregimiento]],Hoja3!$A$2:$D$676,4,0)</f>
        <v>50208</v>
      </c>
      <c r="E5616" s="63">
        <v>28</v>
      </c>
    </row>
    <row r="5617" spans="1:5" x14ac:dyDescent="0.25">
      <c r="A5617" s="62">
        <v>44192</v>
      </c>
      <c r="B5617" s="63">
        <v>44192</v>
      </c>
      <c r="C5617" s="63" t="s">
        <v>1124</v>
      </c>
      <c r="D5617" s="64">
        <f>VLOOKUP(Pag_Inicio_Corr_mas_casos[[#This Row],[Corregimiento]],Hoja3!$A$2:$D$676,4,0)</f>
        <v>20609</v>
      </c>
      <c r="E5617" s="63">
        <v>23</v>
      </c>
    </row>
    <row r="5618" spans="1:5" x14ac:dyDescent="0.25">
      <c r="A5618" s="62">
        <v>44192</v>
      </c>
      <c r="B5618" s="63">
        <v>44192</v>
      </c>
      <c r="C5618" s="63" t="s">
        <v>1147</v>
      </c>
      <c r="D5618" s="64">
        <f>VLOOKUP(Pag_Inicio_Corr_mas_casos[[#This Row],[Corregimiento]],Hoja3!$A$2:$D$676,4,0)</f>
        <v>40201</v>
      </c>
      <c r="E5618" s="63">
        <v>22</v>
      </c>
    </row>
    <row r="5619" spans="1:5" x14ac:dyDescent="0.25">
      <c r="A5619" s="62">
        <v>44192</v>
      </c>
      <c r="B5619" s="63">
        <v>44192</v>
      </c>
      <c r="C5619" s="63" t="s">
        <v>1033</v>
      </c>
      <c r="D5619" s="64">
        <f>VLOOKUP(Pag_Inicio_Corr_mas_casos[[#This Row],[Corregimiento]],Hoja3!$A$2:$D$676,4,0)</f>
        <v>130717</v>
      </c>
      <c r="E5619" s="63">
        <v>22</v>
      </c>
    </row>
    <row r="5620" spans="1:5" x14ac:dyDescent="0.25">
      <c r="A5620" s="62">
        <v>44192</v>
      </c>
      <c r="B5620" s="63">
        <v>44192</v>
      </c>
      <c r="C5620" s="63" t="s">
        <v>1117</v>
      </c>
      <c r="D5620" s="64">
        <f>VLOOKUP(Pag_Inicio_Corr_mas_casos[[#This Row],[Corregimiento]],Hoja3!$A$2:$D$676,4,0)</f>
        <v>91001</v>
      </c>
      <c r="E5620" s="63">
        <v>22</v>
      </c>
    </row>
    <row r="5621" spans="1:5" x14ac:dyDescent="0.25">
      <c r="A5621" s="62">
        <v>44192</v>
      </c>
      <c r="B5621" s="63">
        <v>44192</v>
      </c>
      <c r="C5621" s="63" t="s">
        <v>1145</v>
      </c>
      <c r="D5621" s="64">
        <f>VLOOKUP(Pag_Inicio_Corr_mas_casos[[#This Row],[Corregimiento]],Hoja3!$A$2:$D$676,4,0)</f>
        <v>80501</v>
      </c>
      <c r="E5621" s="63">
        <v>21</v>
      </c>
    </row>
    <row r="5622" spans="1:5" x14ac:dyDescent="0.25">
      <c r="A5622" s="62">
        <v>44192</v>
      </c>
      <c r="B5622" s="63">
        <v>44192</v>
      </c>
      <c r="C5622" s="63" t="s">
        <v>1062</v>
      </c>
      <c r="D5622" s="64">
        <f>VLOOKUP(Pag_Inicio_Corr_mas_casos[[#This Row],[Corregimiento]],Hoja3!$A$2:$D$676,4,0)</f>
        <v>30107</v>
      </c>
      <c r="E5622" s="63">
        <v>21</v>
      </c>
    </row>
    <row r="5623" spans="1:5" x14ac:dyDescent="0.25">
      <c r="A5623" s="62">
        <v>44192</v>
      </c>
      <c r="B5623" s="63">
        <v>44192</v>
      </c>
      <c r="C5623" s="63" t="s">
        <v>1146</v>
      </c>
      <c r="D5623" s="64">
        <f>VLOOKUP(Pag_Inicio_Corr_mas_casos[[#This Row],[Corregimiento]],Hoja3!$A$2:$D$676,4,0)</f>
        <v>20105</v>
      </c>
      <c r="E5623" s="63">
        <v>20</v>
      </c>
    </row>
    <row r="5624" spans="1:5" x14ac:dyDescent="0.25">
      <c r="A5624" s="62">
        <v>44192</v>
      </c>
      <c r="B5624" s="63">
        <v>44192</v>
      </c>
      <c r="C5624" s="63" t="s">
        <v>1101</v>
      </c>
      <c r="D5624" s="64">
        <f>VLOOKUP(Pag_Inicio_Corr_mas_casos[[#This Row],[Corregimiento]],Hoja3!$A$2:$D$676,4,0)</f>
        <v>60101</v>
      </c>
      <c r="E5624" s="63">
        <v>20</v>
      </c>
    </row>
    <row r="5625" spans="1:5" x14ac:dyDescent="0.25">
      <c r="A5625" s="62">
        <v>44192</v>
      </c>
      <c r="B5625" s="63">
        <v>44192</v>
      </c>
      <c r="C5625" s="63" t="s">
        <v>1055</v>
      </c>
      <c r="D5625" s="64">
        <f>VLOOKUP(Pag_Inicio_Corr_mas_casos[[#This Row],[Corregimiento]],Hoja3!$A$2:$D$676,4,0)</f>
        <v>80804</v>
      </c>
      <c r="E5625" s="63">
        <v>19</v>
      </c>
    </row>
    <row r="5626" spans="1:5" x14ac:dyDescent="0.25">
      <c r="A5626" s="62">
        <v>44192</v>
      </c>
      <c r="B5626" s="63">
        <v>44192</v>
      </c>
      <c r="C5626" s="63" t="s">
        <v>1043</v>
      </c>
      <c r="D5626" s="64">
        <f>VLOOKUP(Pag_Inicio_Corr_mas_casos[[#This Row],[Corregimiento]],Hoja3!$A$2:$D$676,4,0)</f>
        <v>80811</v>
      </c>
      <c r="E5626" s="63">
        <v>19</v>
      </c>
    </row>
    <row r="5627" spans="1:5" x14ac:dyDescent="0.25">
      <c r="A5627" s="62">
        <v>44192</v>
      </c>
      <c r="B5627" s="63">
        <v>44192</v>
      </c>
      <c r="C5627" s="63" t="s">
        <v>1138</v>
      </c>
      <c r="D5627" s="64">
        <f>VLOOKUP(Pag_Inicio_Corr_mas_casos[[#This Row],[Corregimiento]],Hoja3!$A$2:$D$676,4,0)</f>
        <v>20602</v>
      </c>
      <c r="E5627" s="63">
        <v>18</v>
      </c>
    </row>
    <row r="5628" spans="1:5" x14ac:dyDescent="0.25">
      <c r="A5628" s="62">
        <v>44192</v>
      </c>
      <c r="B5628" s="63">
        <v>44192</v>
      </c>
      <c r="C5628" s="103" t="s">
        <v>1066</v>
      </c>
      <c r="D5628" s="64">
        <f>VLOOKUP(Pag_Inicio_Corr_mas_casos[[#This Row],[Corregimiento]],Hoja3!$A$2:$D$676,4,0)</f>
        <v>130103</v>
      </c>
      <c r="E5628" s="63">
        <v>18</v>
      </c>
    </row>
    <row r="5629" spans="1:5" x14ac:dyDescent="0.25">
      <c r="A5629" s="62">
        <v>44192</v>
      </c>
      <c r="B5629" s="63">
        <v>44192</v>
      </c>
      <c r="C5629" s="63" t="s">
        <v>1054</v>
      </c>
      <c r="D5629" s="64">
        <f>VLOOKUP(Pag_Inicio_Corr_mas_casos[[#This Row],[Corregimiento]],Hoja3!$A$2:$D$676,4,0)</f>
        <v>130701</v>
      </c>
      <c r="E5629" s="63">
        <v>17</v>
      </c>
    </row>
    <row r="5630" spans="1:5" x14ac:dyDescent="0.25">
      <c r="A5630" s="62">
        <v>44192</v>
      </c>
      <c r="B5630" s="63">
        <v>44192</v>
      </c>
      <c r="C5630" s="63" t="s">
        <v>1086</v>
      </c>
      <c r="D5630" s="64">
        <f>VLOOKUP(Pag_Inicio_Corr_mas_casos[[#This Row],[Corregimiento]],Hoja3!$A$2:$D$676,4,0)</f>
        <v>130706</v>
      </c>
      <c r="E5630" s="63">
        <v>17</v>
      </c>
    </row>
    <row r="5631" spans="1:5" x14ac:dyDescent="0.25">
      <c r="A5631" s="62">
        <v>44192</v>
      </c>
      <c r="B5631" s="63">
        <v>44192</v>
      </c>
      <c r="C5631" s="63" t="s">
        <v>1057</v>
      </c>
      <c r="D5631" s="64">
        <f>VLOOKUP(Pag_Inicio_Corr_mas_casos[[#This Row],[Corregimiento]],Hoja3!$A$2:$D$676,4,0)</f>
        <v>81006</v>
      </c>
      <c r="E5631" s="63">
        <v>16</v>
      </c>
    </row>
    <row r="5632" spans="1:5" x14ac:dyDescent="0.25">
      <c r="A5632" s="62">
        <v>44192</v>
      </c>
      <c r="B5632" s="63">
        <v>44192</v>
      </c>
      <c r="C5632" s="63" t="s">
        <v>1102</v>
      </c>
      <c r="D5632" s="64">
        <f>VLOOKUP(Pag_Inicio_Corr_mas_casos[[#This Row],[Corregimiento]],Hoja3!$A$2:$D$676,4,0)</f>
        <v>40612</v>
      </c>
      <c r="E5632" s="63">
        <v>16</v>
      </c>
    </row>
    <row r="5633" spans="1:5" x14ac:dyDescent="0.25">
      <c r="A5633" s="62">
        <v>44192</v>
      </c>
      <c r="B5633" s="63">
        <v>44192</v>
      </c>
      <c r="C5633" s="63" t="s">
        <v>1052</v>
      </c>
      <c r="D5633" s="64">
        <f>VLOOKUP(Pag_Inicio_Corr_mas_casos[[#This Row],[Corregimiento]],Hoja3!$A$2:$D$676,4,0)</f>
        <v>130716</v>
      </c>
      <c r="E5633" s="63">
        <v>16</v>
      </c>
    </row>
    <row r="5634" spans="1:5" x14ac:dyDescent="0.25">
      <c r="A5634" s="62">
        <v>44192</v>
      </c>
      <c r="B5634" s="63">
        <v>44192</v>
      </c>
      <c r="C5634" s="63" t="s">
        <v>1150</v>
      </c>
      <c r="D5634" s="64">
        <f>VLOOKUP(Pag_Inicio_Corr_mas_casos[[#This Row],[Corregimiento]],Hoja3!$A$2:$D$676,4,0)</f>
        <v>90301</v>
      </c>
      <c r="E5634" s="63">
        <v>115</v>
      </c>
    </row>
    <row r="5635" spans="1:5" x14ac:dyDescent="0.25">
      <c r="A5635" s="62">
        <v>44192</v>
      </c>
      <c r="B5635" s="63">
        <v>44192</v>
      </c>
      <c r="C5635" s="63" t="s">
        <v>1127</v>
      </c>
      <c r="D5635" s="64">
        <f>VLOOKUP(Pag_Inicio_Corr_mas_casos[[#This Row],[Corregimiento]],Hoja3!$A$2:$D$676,4,0)</f>
        <v>30104</v>
      </c>
      <c r="E5635" s="63">
        <v>15</v>
      </c>
    </row>
    <row r="5636" spans="1:5" x14ac:dyDescent="0.25">
      <c r="A5636" s="62">
        <v>44192</v>
      </c>
      <c r="B5636" s="63">
        <v>44192</v>
      </c>
      <c r="C5636" s="63" t="s">
        <v>1100</v>
      </c>
      <c r="D5636" s="64">
        <f>VLOOKUP(Pag_Inicio_Corr_mas_casos[[#This Row],[Corregimiento]],Hoja3!$A$2:$D$676,4,0)</f>
        <v>60103</v>
      </c>
      <c r="E5636" s="63">
        <v>15</v>
      </c>
    </row>
    <row r="5637" spans="1:5" x14ac:dyDescent="0.25">
      <c r="A5637" s="62">
        <v>44192</v>
      </c>
      <c r="B5637" s="63">
        <v>44192</v>
      </c>
      <c r="C5637" s="63" t="s">
        <v>1151</v>
      </c>
      <c r="D5637" s="64">
        <f>VLOOKUP(Pag_Inicio_Corr_mas_casos[[#This Row],[Corregimiento]],Hoja3!$A$2:$D$676,4,0)</f>
        <v>90605</v>
      </c>
      <c r="E5637" s="63">
        <v>15</v>
      </c>
    </row>
    <row r="5638" spans="1:5" x14ac:dyDescent="0.25">
      <c r="A5638" s="62">
        <v>44192</v>
      </c>
      <c r="B5638" s="63">
        <v>44192</v>
      </c>
      <c r="C5638" s="63" t="s">
        <v>1152</v>
      </c>
      <c r="D5638" s="64">
        <f>VLOOKUP(Pag_Inicio_Corr_mas_casos[[#This Row],[Corregimiento]],Hoja3!$A$2:$D$676,4,0)</f>
        <v>20101</v>
      </c>
      <c r="E5638" s="63">
        <v>13</v>
      </c>
    </row>
    <row r="5639" spans="1:5" x14ac:dyDescent="0.25">
      <c r="A5639" s="62">
        <v>44192</v>
      </c>
      <c r="B5639" s="63">
        <v>44192</v>
      </c>
      <c r="C5639" s="63" t="s">
        <v>1091</v>
      </c>
      <c r="D5639" s="64">
        <f>VLOOKUP(Pag_Inicio_Corr_mas_casos[[#This Row],[Corregimiento]],Hoja3!$A$2:$D$676,4,0)</f>
        <v>80802</v>
      </c>
      <c r="E5639" s="63">
        <v>13</v>
      </c>
    </row>
    <row r="5640" spans="1:5" x14ac:dyDescent="0.25">
      <c r="A5640" s="62">
        <v>44192</v>
      </c>
      <c r="B5640" s="63">
        <v>44192</v>
      </c>
      <c r="C5640" s="63" t="s">
        <v>1153</v>
      </c>
      <c r="D5640" s="64">
        <f>VLOOKUP(Pag_Inicio_Corr_mas_casos[[#This Row],[Corregimiento]],Hoja3!$A$2:$D$676,4,0)</f>
        <v>40501</v>
      </c>
      <c r="E5640" s="63">
        <v>13</v>
      </c>
    </row>
    <row r="5641" spans="1:5" x14ac:dyDescent="0.25">
      <c r="A5641" s="62">
        <v>44192</v>
      </c>
      <c r="B5641" s="63">
        <v>44192</v>
      </c>
      <c r="C5641" s="63" t="s">
        <v>1059</v>
      </c>
      <c r="D5641" s="64">
        <f>VLOOKUP(Pag_Inicio_Corr_mas_casos[[#This Row],[Corregimiento]],Hoja3!$A$2:$D$676,4,0)</f>
        <v>30113</v>
      </c>
      <c r="E5641" s="63">
        <v>13</v>
      </c>
    </row>
    <row r="5642" spans="1:5" x14ac:dyDescent="0.25">
      <c r="A5642" s="62">
        <v>44192</v>
      </c>
      <c r="B5642" s="63">
        <v>44192</v>
      </c>
      <c r="C5642" s="63" t="s">
        <v>1154</v>
      </c>
      <c r="D5642" s="64">
        <f>VLOOKUP(Pag_Inicio_Corr_mas_casos[[#This Row],[Corregimiento]],Hoja3!$A$2:$D$676,4,0)</f>
        <v>91007</v>
      </c>
      <c r="E5642" s="63">
        <v>12</v>
      </c>
    </row>
    <row r="5643" spans="1:5" x14ac:dyDescent="0.25">
      <c r="A5643" s="62">
        <v>44192</v>
      </c>
      <c r="B5643" s="63">
        <v>44192</v>
      </c>
      <c r="C5643" s="63" t="s">
        <v>1155</v>
      </c>
      <c r="D5643" s="64">
        <f>VLOOKUP(Pag_Inicio_Corr_mas_casos[[#This Row],[Corregimiento]],Hoja3!$A$2:$D$676,4,0)</f>
        <v>40601</v>
      </c>
      <c r="E5643" s="63">
        <v>12</v>
      </c>
    </row>
    <row r="5644" spans="1:5" x14ac:dyDescent="0.25">
      <c r="A5644" s="62">
        <v>44192</v>
      </c>
      <c r="B5644" s="63">
        <v>44192</v>
      </c>
      <c r="C5644" s="63" t="s">
        <v>1072</v>
      </c>
      <c r="D5644" s="64">
        <f>VLOOKUP(Pag_Inicio_Corr_mas_casos[[#This Row],[Corregimiento]],Hoja3!$A$2:$D$676,4,0)</f>
        <v>80803</v>
      </c>
      <c r="E5644" s="63">
        <v>12</v>
      </c>
    </row>
    <row r="5645" spans="1:5" x14ac:dyDescent="0.25">
      <c r="A5645" s="62">
        <v>44192</v>
      </c>
      <c r="B5645" s="63">
        <v>44192</v>
      </c>
      <c r="C5645" s="63" t="s">
        <v>1144</v>
      </c>
      <c r="D5645" s="64">
        <f>VLOOKUP(Pag_Inicio_Corr_mas_casos[[#This Row],[Corregimiento]],Hoja3!$A$2:$D$676,4,0)</f>
        <v>50316</v>
      </c>
      <c r="E5645" s="63">
        <v>12</v>
      </c>
    </row>
    <row r="5646" spans="1:5" x14ac:dyDescent="0.25">
      <c r="A5646" s="62">
        <v>44192</v>
      </c>
      <c r="B5646" s="63">
        <v>44192</v>
      </c>
      <c r="C5646" s="63" t="s">
        <v>1090</v>
      </c>
      <c r="D5646" s="64">
        <f>VLOOKUP(Pag_Inicio_Corr_mas_casos[[#This Row],[Corregimiento]],Hoja3!$A$2:$D$676,4,0)</f>
        <v>81005</v>
      </c>
      <c r="E5646" s="63">
        <v>12</v>
      </c>
    </row>
    <row r="5647" spans="1:5" x14ac:dyDescent="0.25">
      <c r="A5647" s="62">
        <v>44192</v>
      </c>
      <c r="B5647" s="63">
        <v>44192</v>
      </c>
      <c r="C5647" s="63" t="s">
        <v>1095</v>
      </c>
      <c r="D5647" s="64">
        <f>VLOOKUP(Pag_Inicio_Corr_mas_casos[[#This Row],[Corregimiento]],Hoja3!$A$2:$D$676,4,0)</f>
        <v>80805</v>
      </c>
      <c r="E5647" s="63">
        <v>11</v>
      </c>
    </row>
    <row r="5648" spans="1:5" x14ac:dyDescent="0.25">
      <c r="A5648" s="62">
        <v>44192</v>
      </c>
      <c r="B5648" s="63">
        <v>44192</v>
      </c>
      <c r="C5648" s="63" t="s">
        <v>1094</v>
      </c>
      <c r="D5648" s="64">
        <f>VLOOKUP(Pag_Inicio_Corr_mas_casos[[#This Row],[Corregimiento]],Hoja3!$A$2:$D$676,4,0)</f>
        <v>60104</v>
      </c>
      <c r="E5648" s="63">
        <v>11</v>
      </c>
    </row>
    <row r="5649" spans="1:6" x14ac:dyDescent="0.25">
      <c r="A5649" s="62">
        <v>44192</v>
      </c>
      <c r="B5649" s="63">
        <v>44192</v>
      </c>
      <c r="C5649" s="63" t="s">
        <v>1156</v>
      </c>
      <c r="D5649" s="64">
        <f>VLOOKUP(Pag_Inicio_Corr_mas_casos[[#This Row],[Corregimiento]],Hoja3!$A$2:$D$676,4,0)</f>
        <v>60401</v>
      </c>
      <c r="E5649" s="63">
        <v>11</v>
      </c>
    </row>
    <row r="5650" spans="1:6" x14ac:dyDescent="0.25">
      <c r="A5650" s="62">
        <v>44192</v>
      </c>
      <c r="B5650" s="63">
        <v>44192</v>
      </c>
      <c r="C5650" s="63" t="s">
        <v>1157</v>
      </c>
      <c r="D5650" s="64">
        <f>VLOOKUP(Pag_Inicio_Corr_mas_casos[[#This Row],[Corregimiento]],Hoja3!$A$2:$D$676,4,0)</f>
        <v>91109</v>
      </c>
      <c r="E5650" s="63">
        <v>11</v>
      </c>
    </row>
    <row r="5651" spans="1:6" x14ac:dyDescent="0.25">
      <c r="A5651" s="59">
        <v>44193</v>
      </c>
      <c r="B5651" s="60">
        <v>44193</v>
      </c>
      <c r="C5651" s="60" t="s">
        <v>959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 x14ac:dyDescent="0.25">
      <c r="A5652" s="59">
        <v>44193</v>
      </c>
      <c r="B5652" s="60">
        <v>44193</v>
      </c>
      <c r="C5652" s="60" t="s">
        <v>1106</v>
      </c>
      <c r="D5652" s="61">
        <f>VLOOKUP(Pag_Inicio_Corr_mas_casos[[#This Row],[Corregimiento]],Hoja3!$A$2:$D$676,4,0)</f>
        <v>80809</v>
      </c>
      <c r="E5652" s="60">
        <v>61</v>
      </c>
    </row>
    <row r="5653" spans="1:6" x14ac:dyDescent="0.25">
      <c r="A5653" s="59">
        <v>44193</v>
      </c>
      <c r="B5653" s="60">
        <v>44193</v>
      </c>
      <c r="C5653" s="60" t="s">
        <v>1149</v>
      </c>
      <c r="D5653" s="61">
        <f>VLOOKUP(Pag_Inicio_Corr_mas_casos[[#This Row],[Corregimiento]],Hoja3!$A$2:$D$676,4,0)</f>
        <v>130102</v>
      </c>
      <c r="E5653" s="60">
        <v>56</v>
      </c>
    </row>
    <row r="5654" spans="1:6" x14ac:dyDescent="0.25">
      <c r="A5654" s="59">
        <v>44193</v>
      </c>
      <c r="B5654" s="60">
        <v>44193</v>
      </c>
      <c r="C5654" s="60" t="s">
        <v>1036</v>
      </c>
      <c r="D5654" s="61">
        <f>VLOOKUP(Pag_Inicio_Corr_mas_casos[[#This Row],[Corregimiento]],Hoja3!$A$2:$D$676,4,0)</f>
        <v>80823</v>
      </c>
      <c r="E5654" s="60">
        <v>51</v>
      </c>
    </row>
    <row r="5655" spans="1:6" x14ac:dyDescent="0.25">
      <c r="A5655" s="59">
        <v>44193</v>
      </c>
      <c r="B5655" s="60">
        <v>44193</v>
      </c>
      <c r="C5655" s="60" t="s">
        <v>1107</v>
      </c>
      <c r="D5655" s="61">
        <f>VLOOKUP(Pag_Inicio_Corr_mas_casos[[#This Row],[Corregimiento]],Hoja3!$A$2:$D$676,4,0)</f>
        <v>80819</v>
      </c>
      <c r="E5655" s="60">
        <v>49</v>
      </c>
    </row>
    <row r="5656" spans="1:6" x14ac:dyDescent="0.25">
      <c r="A5656" s="59">
        <v>44193</v>
      </c>
      <c r="B5656" s="60">
        <v>44193</v>
      </c>
      <c r="C5656" s="60" t="s">
        <v>867</v>
      </c>
      <c r="D5656" s="61">
        <f>VLOOKUP(Pag_Inicio_Corr_mas_casos[[#This Row],[Corregimiento]],Hoja3!$A$2:$D$676,4,0)</f>
        <v>80821</v>
      </c>
      <c r="E5656" s="60">
        <v>48</v>
      </c>
    </row>
    <row r="5657" spans="1:6" x14ac:dyDescent="0.25">
      <c r="A5657" s="59">
        <v>44193</v>
      </c>
      <c r="B5657" s="60">
        <v>44193</v>
      </c>
      <c r="C5657" s="60" t="s">
        <v>1033</v>
      </c>
      <c r="D5657" s="61">
        <f>VLOOKUP(Pag_Inicio_Corr_mas_casos[[#This Row],[Corregimiento]],Hoja3!$A$2:$D$676,4,0)</f>
        <v>130717</v>
      </c>
      <c r="E5657" s="60">
        <v>46</v>
      </c>
    </row>
    <row r="5658" spans="1:6" x14ac:dyDescent="0.25">
      <c r="A5658" s="59">
        <v>44193</v>
      </c>
      <c r="B5658" s="60">
        <v>44193</v>
      </c>
      <c r="C5658" s="60" t="s">
        <v>1051</v>
      </c>
      <c r="D5658" s="61">
        <f>VLOOKUP(Pag_Inicio_Corr_mas_casos[[#This Row],[Corregimiento]],Hoja3!$A$2:$D$676,4,0)</f>
        <v>80815</v>
      </c>
      <c r="E5658" s="60">
        <v>45</v>
      </c>
    </row>
    <row r="5659" spans="1:6" x14ac:dyDescent="0.25">
      <c r="A5659" s="59">
        <v>44193</v>
      </c>
      <c r="B5659" s="60">
        <v>44193</v>
      </c>
      <c r="C5659" s="60" t="s">
        <v>1114</v>
      </c>
      <c r="D5659" s="61">
        <f>VLOOKUP(Pag_Inicio_Corr_mas_casos[[#This Row],[Corregimiento]],Hoja3!$A$2:$D$676,4,0)</f>
        <v>81001</v>
      </c>
      <c r="E5659" s="60">
        <v>44</v>
      </c>
    </row>
    <row r="5660" spans="1:6" x14ac:dyDescent="0.25">
      <c r="A5660" s="59">
        <v>44193</v>
      </c>
      <c r="B5660" s="60">
        <v>44193</v>
      </c>
      <c r="C5660" s="60" t="s">
        <v>1032</v>
      </c>
      <c r="D5660" s="61">
        <f>VLOOKUP(Pag_Inicio_Corr_mas_casos[[#This Row],[Corregimiento]],Hoja3!$A$2:$D$676,4,0)</f>
        <v>80810</v>
      </c>
      <c r="E5660" s="60">
        <v>41</v>
      </c>
    </row>
    <row r="5661" spans="1:6" x14ac:dyDescent="0.25">
      <c r="A5661" s="59">
        <v>44193</v>
      </c>
      <c r="B5661" s="60">
        <v>44193</v>
      </c>
      <c r="C5661" s="60" t="s">
        <v>1041</v>
      </c>
      <c r="D5661" s="61">
        <f>VLOOKUP(Pag_Inicio_Corr_mas_casos[[#This Row],[Corregimiento]],Hoja3!$A$2:$D$676,4,0)</f>
        <v>80814</v>
      </c>
      <c r="E5661" s="60">
        <v>39</v>
      </c>
    </row>
    <row r="5662" spans="1:6" x14ac:dyDescent="0.25">
      <c r="A5662" s="59">
        <v>44193</v>
      </c>
      <c r="B5662" s="60">
        <v>44193</v>
      </c>
      <c r="C5662" s="60" t="s">
        <v>1045</v>
      </c>
      <c r="D5662" s="61">
        <f>VLOOKUP(Pag_Inicio_Corr_mas_casos[[#This Row],[Corregimiento]],Hoja3!$A$2:$D$676,4,0)</f>
        <v>130107</v>
      </c>
      <c r="E5662" s="60">
        <v>38</v>
      </c>
    </row>
    <row r="5663" spans="1:6" x14ac:dyDescent="0.25">
      <c r="A5663" s="59">
        <v>44193</v>
      </c>
      <c r="B5663" s="60">
        <v>44193</v>
      </c>
      <c r="C5663" s="60" t="s">
        <v>1038</v>
      </c>
      <c r="D5663" s="61">
        <f>VLOOKUP(Pag_Inicio_Corr_mas_casos[[#This Row],[Corregimiento]],Hoja3!$A$2:$D$676,4,0)</f>
        <v>80816</v>
      </c>
      <c r="E5663" s="60">
        <v>37</v>
      </c>
    </row>
    <row r="5664" spans="1:6" x14ac:dyDescent="0.25">
      <c r="A5664" s="59">
        <v>44193</v>
      </c>
      <c r="B5664" s="60">
        <v>44193</v>
      </c>
      <c r="C5664" s="60" t="s">
        <v>1047</v>
      </c>
      <c r="D5664" s="61">
        <f>VLOOKUP(Pag_Inicio_Corr_mas_casos[[#This Row],[Corregimiento]],Hoja3!$A$2:$D$676,4,0)</f>
        <v>80820</v>
      </c>
      <c r="E5664" s="60">
        <v>37</v>
      </c>
    </row>
    <row r="5665" spans="1:5" x14ac:dyDescent="0.25">
      <c r="A5665" s="59">
        <v>44193</v>
      </c>
      <c r="B5665" s="60">
        <v>44193</v>
      </c>
      <c r="C5665" s="60" t="s">
        <v>1034</v>
      </c>
      <c r="D5665" s="61">
        <f>VLOOKUP(Pag_Inicio_Corr_mas_casos[[#This Row],[Corregimiento]],Hoja3!$A$2:$D$676,4,0)</f>
        <v>81009</v>
      </c>
      <c r="E5665" s="60">
        <v>37</v>
      </c>
    </row>
    <row r="5666" spans="1:5" x14ac:dyDescent="0.25">
      <c r="A5666" s="59">
        <v>44193</v>
      </c>
      <c r="B5666" s="60">
        <v>44193</v>
      </c>
      <c r="C5666" s="60" t="s">
        <v>1130</v>
      </c>
      <c r="D5666" s="61">
        <f>VLOOKUP(Pag_Inicio_Corr_mas_casos[[#This Row],[Corregimiento]],Hoja3!$A$2:$D$676,4,0)</f>
        <v>130101</v>
      </c>
      <c r="E5666" s="60">
        <v>35</v>
      </c>
    </row>
    <row r="5667" spans="1:5" x14ac:dyDescent="0.25">
      <c r="A5667" s="59">
        <v>44193</v>
      </c>
      <c r="B5667" s="60">
        <v>44193</v>
      </c>
      <c r="C5667" s="60" t="s">
        <v>1060</v>
      </c>
      <c r="D5667" s="61">
        <f>VLOOKUP(Pag_Inicio_Corr_mas_casos[[#This Row],[Corregimiento]],Hoja3!$A$2:$D$676,4,0)</f>
        <v>91001</v>
      </c>
      <c r="E5667" s="60">
        <v>35</v>
      </c>
    </row>
    <row r="5668" spans="1:5" x14ac:dyDescent="0.25">
      <c r="A5668" s="59">
        <v>44193</v>
      </c>
      <c r="B5668" s="60">
        <v>44193</v>
      </c>
      <c r="C5668" s="60" t="s">
        <v>1040</v>
      </c>
      <c r="D5668" s="61">
        <f>VLOOKUP(Pag_Inicio_Corr_mas_casos[[#This Row],[Corregimiento]],Hoja3!$A$2:$D$676,4,0)</f>
        <v>81007</v>
      </c>
      <c r="E5668" s="60">
        <v>34</v>
      </c>
    </row>
    <row r="5669" spans="1:5" x14ac:dyDescent="0.25">
      <c r="A5669" s="59">
        <v>44193</v>
      </c>
      <c r="B5669" s="60">
        <v>44193</v>
      </c>
      <c r="C5669" s="60" t="s">
        <v>1042</v>
      </c>
      <c r="D5669" s="61">
        <f>VLOOKUP(Pag_Inicio_Corr_mas_casos[[#This Row],[Corregimiento]],Hoja3!$A$2:$D$676,4,0)</f>
        <v>80826</v>
      </c>
      <c r="E5669" s="60">
        <v>33</v>
      </c>
    </row>
    <row r="5670" spans="1:5" x14ac:dyDescent="0.25">
      <c r="A5670" s="59">
        <v>44193</v>
      </c>
      <c r="B5670" s="60">
        <v>44193</v>
      </c>
      <c r="C5670" s="60" t="s">
        <v>1048</v>
      </c>
      <c r="D5670" s="61">
        <f>VLOOKUP(Pag_Inicio_Corr_mas_casos[[#This Row],[Corregimiento]],Hoja3!$A$2:$D$676,4,0)</f>
        <v>80817</v>
      </c>
      <c r="E5670" s="60">
        <v>33</v>
      </c>
    </row>
    <row r="5671" spans="1:5" x14ac:dyDescent="0.25">
      <c r="A5671" s="59">
        <v>44193</v>
      </c>
      <c r="B5671" s="60">
        <v>44193</v>
      </c>
      <c r="C5671" s="60" t="s">
        <v>1039</v>
      </c>
      <c r="D5671" s="61">
        <f>VLOOKUP(Pag_Inicio_Corr_mas_casos[[#This Row],[Corregimiento]],Hoja3!$A$2:$D$676,4,0)</f>
        <v>130708</v>
      </c>
      <c r="E5671" s="60">
        <v>32</v>
      </c>
    </row>
    <row r="5672" spans="1:5" x14ac:dyDescent="0.25">
      <c r="A5672" s="59">
        <v>44193</v>
      </c>
      <c r="B5672" s="60">
        <v>44193</v>
      </c>
      <c r="C5672" s="60" t="s">
        <v>1065</v>
      </c>
      <c r="D5672" s="61">
        <f>VLOOKUP(Pag_Inicio_Corr_mas_casos[[#This Row],[Corregimiento]],Hoja3!$A$2:$D$676,4,0)</f>
        <v>40606</v>
      </c>
      <c r="E5672" s="60">
        <v>30</v>
      </c>
    </row>
    <row r="5673" spans="1:5" x14ac:dyDescent="0.25">
      <c r="A5673" s="59">
        <v>44193</v>
      </c>
      <c r="B5673" s="60">
        <v>44193</v>
      </c>
      <c r="C5673" s="60" t="s">
        <v>1131</v>
      </c>
      <c r="D5673" s="61">
        <f>VLOOKUP(Pag_Inicio_Corr_mas_casos[[#This Row],[Corregimiento]],Hoja3!$A$2:$D$676,4,0)</f>
        <v>130106</v>
      </c>
      <c r="E5673" s="60">
        <v>30</v>
      </c>
    </row>
    <row r="5674" spans="1:5" x14ac:dyDescent="0.25">
      <c r="A5674" s="59">
        <v>44193</v>
      </c>
      <c r="B5674" s="60">
        <v>44193</v>
      </c>
      <c r="C5674" s="60" t="s">
        <v>1049</v>
      </c>
      <c r="D5674" s="61">
        <f>VLOOKUP(Pag_Inicio_Corr_mas_casos[[#This Row],[Corregimiento]],Hoja3!$A$2:$D$676,4,0)</f>
        <v>80822</v>
      </c>
      <c r="E5674" s="60">
        <v>29</v>
      </c>
    </row>
    <row r="5675" spans="1:5" x14ac:dyDescent="0.25">
      <c r="A5675" s="59">
        <v>44193</v>
      </c>
      <c r="B5675" s="60">
        <v>44193</v>
      </c>
      <c r="C5675" s="60" t="s">
        <v>1110</v>
      </c>
      <c r="D5675" s="61">
        <f>VLOOKUP(Pag_Inicio_Corr_mas_casos[[#This Row],[Corregimiento]],Hoja3!$A$2:$D$676,4,0)</f>
        <v>130702</v>
      </c>
      <c r="E5675" s="60">
        <v>29</v>
      </c>
    </row>
    <row r="5676" spans="1:5" x14ac:dyDescent="0.25">
      <c r="A5676" s="59">
        <v>44193</v>
      </c>
      <c r="B5676" s="60">
        <v>44193</v>
      </c>
      <c r="C5676" s="60" t="s">
        <v>1115</v>
      </c>
      <c r="D5676" s="61">
        <f>VLOOKUP(Pag_Inicio_Corr_mas_casos[[#This Row],[Corregimiento]],Hoja3!$A$2:$D$676,4,0)</f>
        <v>81002</v>
      </c>
      <c r="E5676" s="60">
        <v>29</v>
      </c>
    </row>
    <row r="5677" spans="1:5" x14ac:dyDescent="0.25">
      <c r="A5677" s="59">
        <v>44193</v>
      </c>
      <c r="B5677" s="60">
        <v>44193</v>
      </c>
      <c r="C5677" s="60" t="s">
        <v>1053</v>
      </c>
      <c r="D5677" s="61">
        <f>VLOOKUP(Pag_Inicio_Corr_mas_casos[[#This Row],[Corregimiento]],Hoja3!$A$2:$D$676,4,0)</f>
        <v>50208</v>
      </c>
      <c r="E5677" s="60">
        <v>29</v>
      </c>
    </row>
    <row r="5678" spans="1:5" x14ac:dyDescent="0.25">
      <c r="A5678" s="59">
        <v>44193</v>
      </c>
      <c r="B5678" s="60">
        <v>44193</v>
      </c>
      <c r="C5678" s="60" t="s">
        <v>1046</v>
      </c>
      <c r="D5678" s="61">
        <f>VLOOKUP(Pag_Inicio_Corr_mas_casos[[#This Row],[Corregimiento]],Hoja3!$A$2:$D$676,4,0)</f>
        <v>80813</v>
      </c>
      <c r="E5678" s="60">
        <v>29</v>
      </c>
    </row>
    <row r="5679" spans="1:5" x14ac:dyDescent="0.25">
      <c r="A5679" s="59">
        <v>44193</v>
      </c>
      <c r="B5679" s="60">
        <v>44193</v>
      </c>
      <c r="C5679" s="60" t="s">
        <v>1059</v>
      </c>
      <c r="D5679" s="61">
        <f>VLOOKUP(Pag_Inicio_Corr_mas_casos[[#This Row],[Corregimiento]],Hoja3!$A$2:$D$676,4,0)</f>
        <v>30113</v>
      </c>
      <c r="E5679" s="60">
        <v>29</v>
      </c>
    </row>
    <row r="5680" spans="1:5" x14ac:dyDescent="0.25">
      <c r="A5680" s="59">
        <v>44193</v>
      </c>
      <c r="B5680" s="60">
        <v>44193</v>
      </c>
      <c r="C5680" s="60" t="s">
        <v>1062</v>
      </c>
      <c r="D5680" s="61">
        <f>VLOOKUP(Pag_Inicio_Corr_mas_casos[[#This Row],[Corregimiento]],Hoja3!$A$2:$D$676,4,0)</f>
        <v>30107</v>
      </c>
      <c r="E5680" s="60">
        <v>27</v>
      </c>
    </row>
    <row r="5681" spans="1:5" x14ac:dyDescent="0.25">
      <c r="A5681" s="59">
        <v>44193</v>
      </c>
      <c r="B5681" s="60">
        <v>44193</v>
      </c>
      <c r="C5681" s="60" t="s">
        <v>1035</v>
      </c>
      <c r="D5681" s="61">
        <f>VLOOKUP(Pag_Inicio_Corr_mas_casos[[#This Row],[Corregimiento]],Hoja3!$A$2:$D$676,4,0)</f>
        <v>80806</v>
      </c>
      <c r="E5681" s="60">
        <v>25</v>
      </c>
    </row>
    <row r="5682" spans="1:5" x14ac:dyDescent="0.25">
      <c r="A5682" s="59">
        <v>44193</v>
      </c>
      <c r="B5682" s="60">
        <v>44193</v>
      </c>
      <c r="C5682" s="60" t="s">
        <v>1116</v>
      </c>
      <c r="D5682" s="61">
        <f>VLOOKUP(Pag_Inicio_Corr_mas_casos[[#This Row],[Corregimiento]],Hoja3!$A$2:$D$676,4,0)</f>
        <v>81003</v>
      </c>
      <c r="E5682" s="60">
        <v>25</v>
      </c>
    </row>
    <row r="5683" spans="1:5" x14ac:dyDescent="0.25">
      <c r="A5683" s="59">
        <v>44193</v>
      </c>
      <c r="B5683" s="60">
        <v>44193</v>
      </c>
      <c r="C5683" s="60" t="s">
        <v>1037</v>
      </c>
      <c r="D5683" s="61">
        <f>VLOOKUP(Pag_Inicio_Corr_mas_casos[[#This Row],[Corregimiento]],Hoja3!$A$2:$D$676,4,0)</f>
        <v>80807</v>
      </c>
      <c r="E5683" s="60">
        <v>24</v>
      </c>
    </row>
    <row r="5684" spans="1:5" x14ac:dyDescent="0.25">
      <c r="A5684" s="59">
        <v>44193</v>
      </c>
      <c r="B5684" s="60">
        <v>44193</v>
      </c>
      <c r="C5684" s="60" t="s">
        <v>1043</v>
      </c>
      <c r="D5684" s="61">
        <f>VLOOKUP(Pag_Inicio_Corr_mas_casos[[#This Row],[Corregimiento]],Hoja3!$A$2:$D$676,4,0)</f>
        <v>80811</v>
      </c>
      <c r="E5684" s="60">
        <v>23</v>
      </c>
    </row>
    <row r="5685" spans="1:5" x14ac:dyDescent="0.25">
      <c r="A5685" s="59">
        <v>44193</v>
      </c>
      <c r="B5685" s="60">
        <v>44193</v>
      </c>
      <c r="C5685" s="60" t="s">
        <v>1090</v>
      </c>
      <c r="D5685" s="61">
        <f>VLOOKUP(Pag_Inicio_Corr_mas_casos[[#This Row],[Corregimiento]],Hoja3!$A$2:$D$676,4,0)</f>
        <v>81005</v>
      </c>
      <c r="E5685" s="60">
        <v>23</v>
      </c>
    </row>
    <row r="5686" spans="1:5" x14ac:dyDescent="0.25">
      <c r="A5686" s="59">
        <v>44193</v>
      </c>
      <c r="B5686" s="60">
        <v>44193</v>
      </c>
      <c r="C5686" s="60" t="s">
        <v>1054</v>
      </c>
      <c r="D5686" s="61">
        <f>VLOOKUP(Pag_Inicio_Corr_mas_casos[[#This Row],[Corregimiento]],Hoja3!$A$2:$D$676,4,0)</f>
        <v>130701</v>
      </c>
      <c r="E5686" s="60">
        <v>22</v>
      </c>
    </row>
    <row r="5687" spans="1:5" x14ac:dyDescent="0.25">
      <c r="A5687" s="59">
        <v>44193</v>
      </c>
      <c r="B5687" s="60">
        <v>44193</v>
      </c>
      <c r="C5687" s="60" t="s">
        <v>1052</v>
      </c>
      <c r="D5687" s="61">
        <f>VLOOKUP(Pag_Inicio_Corr_mas_casos[[#This Row],[Corregimiento]],Hoja3!$A$2:$D$676,4,0)</f>
        <v>130716</v>
      </c>
      <c r="E5687" s="60">
        <v>22</v>
      </c>
    </row>
    <row r="5688" spans="1:5" x14ac:dyDescent="0.25">
      <c r="A5688" s="59">
        <v>44193</v>
      </c>
      <c r="B5688" s="60">
        <v>44193</v>
      </c>
      <c r="C5688" s="60" t="s">
        <v>1122</v>
      </c>
      <c r="D5688" s="61">
        <f>VLOOKUP(Pag_Inicio_Corr_mas_casos[[#This Row],[Corregimiento]],Hoja3!$A$2:$D$676,4,0)</f>
        <v>30103</v>
      </c>
      <c r="E5688" s="60">
        <v>21</v>
      </c>
    </row>
    <row r="5689" spans="1:5" x14ac:dyDescent="0.25">
      <c r="A5689" s="59">
        <v>44193</v>
      </c>
      <c r="B5689" s="60">
        <v>44193</v>
      </c>
      <c r="C5689" s="60" t="s">
        <v>1127</v>
      </c>
      <c r="D5689" s="61">
        <f>VLOOKUP(Pag_Inicio_Corr_mas_casos[[#This Row],[Corregimiento]],Hoja3!$A$2:$D$676,4,0)</f>
        <v>30104</v>
      </c>
      <c r="E5689" s="60">
        <v>21</v>
      </c>
    </row>
    <row r="5690" spans="1:5" x14ac:dyDescent="0.25">
      <c r="A5690" s="59">
        <v>44193</v>
      </c>
      <c r="B5690" s="60">
        <v>44193</v>
      </c>
      <c r="C5690" s="60" t="s">
        <v>1133</v>
      </c>
      <c r="D5690" s="61">
        <f>VLOOKUP(Pag_Inicio_Corr_mas_casos[[#This Row],[Corregimiento]],Hoja3!$A$2:$D$676,4,0)</f>
        <v>130108</v>
      </c>
      <c r="E5690" s="60">
        <v>20</v>
      </c>
    </row>
    <row r="5691" spans="1:5" x14ac:dyDescent="0.25">
      <c r="A5691" s="59">
        <v>44193</v>
      </c>
      <c r="B5691" s="60">
        <v>44193</v>
      </c>
      <c r="C5691" s="60" t="s">
        <v>1145</v>
      </c>
      <c r="D5691" s="61">
        <f>VLOOKUP(Pag_Inicio_Corr_mas_casos[[#This Row],[Corregimiento]],Hoja3!$A$2:$D$676,4,0)</f>
        <v>80501</v>
      </c>
      <c r="E5691" s="60">
        <v>20</v>
      </c>
    </row>
    <row r="5692" spans="1:5" x14ac:dyDescent="0.25">
      <c r="A5692" s="59">
        <v>44193</v>
      </c>
      <c r="B5692" s="60">
        <v>44193</v>
      </c>
      <c r="C5692" s="60" t="s">
        <v>1155</v>
      </c>
      <c r="D5692" s="61">
        <f>VLOOKUP(Pag_Inicio_Corr_mas_casos[[#This Row],[Corregimiento]],Hoja3!$A$2:$D$676,4,0)</f>
        <v>40601</v>
      </c>
      <c r="E5692" s="60">
        <v>20</v>
      </c>
    </row>
    <row r="5693" spans="1:5" x14ac:dyDescent="0.25">
      <c r="A5693" s="59">
        <v>44193</v>
      </c>
      <c r="B5693" s="60">
        <v>44193</v>
      </c>
      <c r="C5693" s="60" t="s">
        <v>1071</v>
      </c>
      <c r="D5693" s="61">
        <f>VLOOKUP(Pag_Inicio_Corr_mas_casos[[#This Row],[Corregimiento]],Hoja3!$A$2:$D$676,4,0)</f>
        <v>60105</v>
      </c>
      <c r="E5693" s="60">
        <v>20</v>
      </c>
    </row>
    <row r="5694" spans="1:5" x14ac:dyDescent="0.25">
      <c r="A5694" s="59">
        <v>44193</v>
      </c>
      <c r="B5694" s="60">
        <v>44193</v>
      </c>
      <c r="C5694" s="60" t="s">
        <v>1158</v>
      </c>
      <c r="D5694" s="61">
        <f>VLOOKUP(Pag_Inicio_Corr_mas_casos[[#This Row],[Corregimiento]],Hoja3!$A$2:$D$676,4,0)</f>
        <v>20401</v>
      </c>
      <c r="E5694" s="60">
        <v>19</v>
      </c>
    </row>
    <row r="5695" spans="1:5" x14ac:dyDescent="0.25">
      <c r="A5695" s="59">
        <v>44193</v>
      </c>
      <c r="B5695" s="60">
        <v>44193</v>
      </c>
      <c r="C5695" s="60" t="s">
        <v>1113</v>
      </c>
      <c r="D5695" s="61">
        <f>VLOOKUP(Pag_Inicio_Corr_mas_casos[[#This Row],[Corregimiento]],Hoja3!$A$2:$D$676,4,0)</f>
        <v>81008</v>
      </c>
      <c r="E5695" s="60">
        <v>19</v>
      </c>
    </row>
    <row r="5696" spans="1:5" x14ac:dyDescent="0.25">
      <c r="A5696" s="59">
        <v>44193</v>
      </c>
      <c r="B5696" s="60">
        <v>44193</v>
      </c>
      <c r="C5696" s="60" t="s">
        <v>1064</v>
      </c>
      <c r="D5696" s="61">
        <f>VLOOKUP(Pag_Inicio_Corr_mas_casos[[#This Row],[Corregimiento]],Hoja3!$A$2:$D$676,4,0)</f>
        <v>130709</v>
      </c>
      <c r="E5696" s="60">
        <v>17</v>
      </c>
    </row>
    <row r="5697" spans="1:6" x14ac:dyDescent="0.25">
      <c r="A5697" s="59">
        <v>44193</v>
      </c>
      <c r="B5697" s="60">
        <v>44193</v>
      </c>
      <c r="C5697" s="60" t="s">
        <v>1153</v>
      </c>
      <c r="D5697" s="61">
        <f>VLOOKUP(Pag_Inicio_Corr_mas_casos[[#This Row],[Corregimiento]],Hoja3!$A$2:$D$676,4,0)</f>
        <v>40501</v>
      </c>
      <c r="E5697" s="60">
        <v>17</v>
      </c>
    </row>
    <row r="5698" spans="1:6" x14ac:dyDescent="0.25">
      <c r="A5698" s="59">
        <v>44193</v>
      </c>
      <c r="B5698" s="60">
        <v>44193</v>
      </c>
      <c r="C5698" s="60" t="s">
        <v>1055</v>
      </c>
      <c r="D5698" s="61">
        <f>VLOOKUP(Pag_Inicio_Corr_mas_casos[[#This Row],[Corregimiento]],Hoja3!$A$2:$D$676,4,0)</f>
        <v>80804</v>
      </c>
      <c r="E5698" s="60">
        <v>16</v>
      </c>
    </row>
    <row r="5699" spans="1:6" x14ac:dyDescent="0.25">
      <c r="A5699" s="59">
        <v>44193</v>
      </c>
      <c r="B5699" s="60">
        <v>44193</v>
      </c>
      <c r="C5699" s="60" t="s">
        <v>1098</v>
      </c>
      <c r="D5699" s="61">
        <f>VLOOKUP(Pag_Inicio_Corr_mas_casos[[#This Row],[Corregimiento]],Hoja3!$A$2:$D$676,4,0)</f>
        <v>40611</v>
      </c>
      <c r="E5699" s="60">
        <v>15</v>
      </c>
    </row>
    <row r="5700" spans="1:6" x14ac:dyDescent="0.25">
      <c r="A5700" s="59">
        <v>44193</v>
      </c>
      <c r="B5700" s="60">
        <v>44193</v>
      </c>
      <c r="C5700" s="60" t="s">
        <v>1159</v>
      </c>
      <c r="D5700" s="61">
        <f>VLOOKUP(Pag_Inicio_Corr_mas_casos[[#This Row],[Corregimiento]],Hoja3!$A$2:$D$676,4,0)</f>
        <v>30405</v>
      </c>
      <c r="E5700" s="60">
        <v>15</v>
      </c>
    </row>
    <row r="5701" spans="1:6" x14ac:dyDescent="0.25">
      <c r="A5701" s="59">
        <v>44193</v>
      </c>
      <c r="B5701" s="60">
        <v>44193</v>
      </c>
      <c r="C5701" s="60" t="s">
        <v>1160</v>
      </c>
      <c r="D5701" s="61">
        <f>VLOOKUP(Pag_Inicio_Corr_mas_casos[[#This Row],[Corregimiento]],Hoja3!$A$2:$D$676,4,0)</f>
        <v>30110</v>
      </c>
      <c r="E5701" s="60">
        <v>15</v>
      </c>
    </row>
    <row r="5702" spans="1:6" x14ac:dyDescent="0.25">
      <c r="A5702" s="59">
        <v>44193</v>
      </c>
      <c r="B5702" s="60">
        <v>44193</v>
      </c>
      <c r="C5702" s="60" t="s">
        <v>1051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 x14ac:dyDescent="0.25">
      <c r="A5703" s="59">
        <v>44193</v>
      </c>
      <c r="B5703" s="60">
        <v>44193</v>
      </c>
      <c r="C5703" s="60" t="s">
        <v>1099</v>
      </c>
      <c r="D5703" s="61">
        <f>VLOOKUP(Pag_Inicio_Corr_mas_casos[[#This Row],[Corregimiento]],Hoja3!$A$2:$D$676,4,0)</f>
        <v>130310</v>
      </c>
      <c r="E5703" s="60">
        <v>14</v>
      </c>
    </row>
    <row r="5704" spans="1:6" x14ac:dyDescent="0.25">
      <c r="A5704" s="59">
        <v>44193</v>
      </c>
      <c r="B5704" s="60">
        <v>44193</v>
      </c>
      <c r="C5704" s="60" t="s">
        <v>1161</v>
      </c>
      <c r="D5704" s="61">
        <f>VLOOKUP(Pag_Inicio_Corr_mas_casos[[#This Row],[Corregimiento]],Hoja3!$A$2:$D$676,4,0)</f>
        <v>40610</v>
      </c>
      <c r="E5704" s="60">
        <v>14</v>
      </c>
    </row>
    <row r="5705" spans="1:6" x14ac:dyDescent="0.25">
      <c r="A5705" s="59">
        <v>44193</v>
      </c>
      <c r="B5705" s="60">
        <v>44193</v>
      </c>
      <c r="C5705" s="60" t="s">
        <v>1066</v>
      </c>
      <c r="D5705" s="61">
        <f>VLOOKUP(Pag_Inicio_Corr_mas_casos[[#This Row],[Corregimiento]],Hoja3!$A$2:$D$676,4,0)</f>
        <v>130103</v>
      </c>
      <c r="E5705" s="60">
        <v>13</v>
      </c>
    </row>
    <row r="5706" spans="1:6" x14ac:dyDescent="0.25">
      <c r="A5706" s="59">
        <v>44193</v>
      </c>
      <c r="B5706" s="60">
        <v>44193</v>
      </c>
      <c r="C5706" s="60" t="s">
        <v>1056</v>
      </c>
      <c r="D5706" s="61">
        <f>VLOOKUP(Pag_Inicio_Corr_mas_casos[[#This Row],[Corregimiento]],Hoja3!$A$2:$D$676,4,0)</f>
        <v>20601</v>
      </c>
      <c r="E5706" s="60">
        <v>13</v>
      </c>
    </row>
    <row r="5707" spans="1:6" x14ac:dyDescent="0.25">
      <c r="A5707" s="59">
        <v>44193</v>
      </c>
      <c r="B5707" s="60">
        <v>44193</v>
      </c>
      <c r="C5707" s="60" t="s">
        <v>1087</v>
      </c>
      <c r="D5707" s="61">
        <f>VLOOKUP(Pag_Inicio_Corr_mas_casos[[#This Row],[Corregimiento]],Hoja3!$A$2:$D$676,4,0)</f>
        <v>80808</v>
      </c>
      <c r="E5707" s="60">
        <v>13</v>
      </c>
    </row>
    <row r="5708" spans="1:6" x14ac:dyDescent="0.25">
      <c r="A5708" s="59">
        <v>44193</v>
      </c>
      <c r="B5708" s="60">
        <v>44193</v>
      </c>
      <c r="C5708" s="60" t="s">
        <v>1067</v>
      </c>
      <c r="D5708" s="61">
        <f>VLOOKUP(Pag_Inicio_Corr_mas_casos[[#This Row],[Corregimiento]],Hoja3!$A$2:$D$676,4,0)</f>
        <v>80508</v>
      </c>
      <c r="E5708" s="60">
        <v>13</v>
      </c>
    </row>
    <row r="5709" spans="1:6" x14ac:dyDescent="0.25">
      <c r="A5709" s="59">
        <v>44193</v>
      </c>
      <c r="B5709" s="60">
        <v>44193</v>
      </c>
      <c r="C5709" s="60" t="s">
        <v>1162</v>
      </c>
      <c r="D5709" s="61">
        <f>VLOOKUP(Pag_Inicio_Corr_mas_casos[[#This Row],[Corregimiento]],Hoja3!$A$2:$D$676,4,0)</f>
        <v>20201</v>
      </c>
      <c r="E5709" s="60">
        <v>12</v>
      </c>
    </row>
    <row r="5710" spans="1:6" x14ac:dyDescent="0.25">
      <c r="A5710" s="59">
        <v>44193</v>
      </c>
      <c r="B5710" s="60">
        <v>44193</v>
      </c>
      <c r="C5710" s="60" t="s">
        <v>1146</v>
      </c>
      <c r="D5710" s="61">
        <f>VLOOKUP(Pag_Inicio_Corr_mas_casos[[#This Row],[Corregimiento]],Hoja3!$A$2:$D$676,4,0)</f>
        <v>20105</v>
      </c>
      <c r="E5710" s="60">
        <v>11</v>
      </c>
    </row>
    <row r="5711" spans="1:6" x14ac:dyDescent="0.25">
      <c r="A5711" s="59">
        <v>44193</v>
      </c>
      <c r="B5711" s="60">
        <v>44193</v>
      </c>
      <c r="C5711" s="60" t="s">
        <v>1118</v>
      </c>
      <c r="D5711" s="61">
        <f>VLOOKUP(Pag_Inicio_Corr_mas_casos[[#This Row],[Corregimiento]],Hoja3!$A$2:$D$676,4,0)</f>
        <v>30111</v>
      </c>
      <c r="E5711" s="60">
        <v>11</v>
      </c>
    </row>
    <row r="5712" spans="1:6" x14ac:dyDescent="0.25">
      <c r="A5712" s="105">
        <v>44194</v>
      </c>
      <c r="B5712" s="106">
        <v>44194</v>
      </c>
      <c r="C5712" s="106" t="s">
        <v>1141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 x14ac:dyDescent="0.25">
      <c r="A5713" s="105">
        <v>44194</v>
      </c>
      <c r="B5713" s="106">
        <v>44194</v>
      </c>
      <c r="C5713" s="106" t="s">
        <v>1107</v>
      </c>
      <c r="D5713" s="107">
        <f>VLOOKUP(Pag_Inicio_Corr_mas_casos[[#This Row],[Corregimiento]],Hoja3!$A$2:$D$676,4,0)</f>
        <v>80819</v>
      </c>
      <c r="E5713" s="106">
        <v>107</v>
      </c>
    </row>
    <row r="5714" spans="1:5" x14ac:dyDescent="0.25">
      <c r="A5714" s="105">
        <v>44194</v>
      </c>
      <c r="B5714" s="106">
        <v>44194</v>
      </c>
      <c r="C5714" s="106" t="s">
        <v>1043</v>
      </c>
      <c r="D5714" s="107">
        <f>VLOOKUP(Pag_Inicio_Corr_mas_casos[[#This Row],[Corregimiento]],Hoja3!$A$2:$D$676,4,0)</f>
        <v>80811</v>
      </c>
      <c r="E5714" s="106">
        <v>102</v>
      </c>
    </row>
    <row r="5715" spans="1:5" x14ac:dyDescent="0.25">
      <c r="A5715" s="105">
        <v>44194</v>
      </c>
      <c r="B5715" s="106">
        <v>44194</v>
      </c>
      <c r="C5715" s="106" t="s">
        <v>1131</v>
      </c>
      <c r="D5715" s="107">
        <f>VLOOKUP(Pag_Inicio_Corr_mas_casos[[#This Row],[Corregimiento]],Hoja3!$A$2:$D$676,4,0)</f>
        <v>130106</v>
      </c>
      <c r="E5715" s="106">
        <v>99</v>
      </c>
    </row>
    <row r="5716" spans="1:5" x14ac:dyDescent="0.25">
      <c r="A5716" s="105">
        <v>44194</v>
      </c>
      <c r="B5716" s="106">
        <v>44194</v>
      </c>
      <c r="C5716" s="106" t="s">
        <v>1034</v>
      </c>
      <c r="D5716" s="107">
        <f>VLOOKUP(Pag_Inicio_Corr_mas_casos[[#This Row],[Corregimiento]],Hoja3!$A$2:$D$676,4,0)</f>
        <v>81009</v>
      </c>
      <c r="E5716" s="106">
        <v>95</v>
      </c>
    </row>
    <row r="5717" spans="1:5" x14ac:dyDescent="0.25">
      <c r="A5717" s="105">
        <v>44194</v>
      </c>
      <c r="B5717" s="106">
        <v>44194</v>
      </c>
      <c r="C5717" s="106" t="s">
        <v>1117</v>
      </c>
      <c r="D5717" s="107">
        <f>VLOOKUP(Pag_Inicio_Corr_mas_casos[[#This Row],[Corregimiento]],Hoja3!$A$2:$D$676,4,0)</f>
        <v>91001</v>
      </c>
      <c r="E5717" s="106">
        <v>94</v>
      </c>
    </row>
    <row r="5718" spans="1:5" x14ac:dyDescent="0.25">
      <c r="A5718" s="105">
        <v>44194</v>
      </c>
      <c r="B5718" s="106">
        <v>44194</v>
      </c>
      <c r="C5718" s="106" t="s">
        <v>867</v>
      </c>
      <c r="D5718" s="107">
        <f>VLOOKUP(Pag_Inicio_Corr_mas_casos[[#This Row],[Corregimiento]],Hoja3!$A$2:$D$676,4,0)</f>
        <v>80821</v>
      </c>
      <c r="E5718" s="106">
        <v>92</v>
      </c>
    </row>
    <row r="5719" spans="1:5" x14ac:dyDescent="0.25">
      <c r="A5719" s="105">
        <v>44194</v>
      </c>
      <c r="B5719" s="106">
        <v>44194</v>
      </c>
      <c r="C5719" s="106" t="s">
        <v>1163</v>
      </c>
      <c r="D5719" s="107">
        <f>VLOOKUP(Pag_Inicio_Corr_mas_casos[[#This Row],[Corregimiento]],Hoja3!$A$2:$D$676,4,0)</f>
        <v>130101</v>
      </c>
      <c r="E5719" s="106">
        <v>91</v>
      </c>
    </row>
    <row r="5720" spans="1:5" x14ac:dyDescent="0.25">
      <c r="A5720" s="105">
        <v>44194</v>
      </c>
      <c r="B5720" s="106">
        <v>44194</v>
      </c>
      <c r="C5720" s="106" t="s">
        <v>1048</v>
      </c>
      <c r="D5720" s="107">
        <f>VLOOKUP(Pag_Inicio_Corr_mas_casos[[#This Row],[Corregimiento]],Hoja3!$A$2:$D$676,4,0)</f>
        <v>80817</v>
      </c>
      <c r="E5720" s="106">
        <v>90</v>
      </c>
    </row>
    <row r="5721" spans="1:5" x14ac:dyDescent="0.25">
      <c r="A5721" s="105">
        <v>44194</v>
      </c>
      <c r="B5721" s="106">
        <v>44194</v>
      </c>
      <c r="C5721" s="106" t="s">
        <v>1106</v>
      </c>
      <c r="D5721" s="107">
        <f>VLOOKUP(Pag_Inicio_Corr_mas_casos[[#This Row],[Corregimiento]],Hoja3!$A$2:$D$676,4,0)</f>
        <v>80809</v>
      </c>
      <c r="E5721" s="106">
        <v>90</v>
      </c>
    </row>
    <row r="5722" spans="1:5" x14ac:dyDescent="0.25">
      <c r="A5722" s="105">
        <v>44194</v>
      </c>
      <c r="B5722" s="106">
        <v>44194</v>
      </c>
      <c r="C5722" s="106" t="s">
        <v>1035</v>
      </c>
      <c r="D5722" s="107">
        <f>VLOOKUP(Pag_Inicio_Corr_mas_casos[[#This Row],[Corregimiento]],Hoja3!$A$2:$D$676,4,0)</f>
        <v>80806</v>
      </c>
      <c r="E5722" s="106">
        <v>89</v>
      </c>
    </row>
    <row r="5723" spans="1:5" x14ac:dyDescent="0.25">
      <c r="A5723" s="105">
        <v>44194</v>
      </c>
      <c r="B5723" s="106">
        <v>44194</v>
      </c>
      <c r="C5723" s="106" t="s">
        <v>1051</v>
      </c>
      <c r="D5723" s="107">
        <f>VLOOKUP(Pag_Inicio_Corr_mas_casos[[#This Row],[Corregimiento]],Hoja3!$A$2:$D$676,4,0)</f>
        <v>80815</v>
      </c>
      <c r="E5723" s="106">
        <v>116</v>
      </c>
    </row>
    <row r="5724" spans="1:5" x14ac:dyDescent="0.25">
      <c r="A5724" s="105">
        <v>44194</v>
      </c>
      <c r="B5724" s="106">
        <v>44194</v>
      </c>
      <c r="C5724" s="106" t="s">
        <v>1116</v>
      </c>
      <c r="D5724" s="107">
        <f>VLOOKUP(Pag_Inicio_Corr_mas_casos[[#This Row],[Corregimiento]],Hoja3!$A$2:$D$676,4,0)</f>
        <v>81003</v>
      </c>
      <c r="E5724" s="106">
        <v>86</v>
      </c>
    </row>
    <row r="5725" spans="1:5" x14ac:dyDescent="0.25">
      <c r="A5725" s="105">
        <v>44194</v>
      </c>
      <c r="B5725" s="106">
        <v>44194</v>
      </c>
      <c r="C5725" s="106" t="s">
        <v>1049</v>
      </c>
      <c r="D5725" s="107">
        <f>VLOOKUP(Pag_Inicio_Corr_mas_casos[[#This Row],[Corregimiento]],Hoja3!$A$2:$D$676,4,0)</f>
        <v>80822</v>
      </c>
      <c r="E5725" s="106">
        <v>82</v>
      </c>
    </row>
    <row r="5726" spans="1:5" x14ac:dyDescent="0.25">
      <c r="A5726" s="105">
        <v>44194</v>
      </c>
      <c r="B5726" s="106">
        <v>44194</v>
      </c>
      <c r="C5726" s="106" t="s">
        <v>1110</v>
      </c>
      <c r="D5726" s="107">
        <f>VLOOKUP(Pag_Inicio_Corr_mas_casos[[#This Row],[Corregimiento]],Hoja3!$A$2:$D$676,4,0)</f>
        <v>130702</v>
      </c>
      <c r="E5726" s="106">
        <v>82</v>
      </c>
    </row>
    <row r="5727" spans="1:5" x14ac:dyDescent="0.25">
      <c r="A5727" s="105">
        <v>44194</v>
      </c>
      <c r="B5727" s="106">
        <v>44194</v>
      </c>
      <c r="C5727" s="106" t="s">
        <v>1036</v>
      </c>
      <c r="D5727" s="107">
        <f>VLOOKUP(Pag_Inicio_Corr_mas_casos[[#This Row],[Corregimiento]],Hoja3!$A$2:$D$676,4,0)</f>
        <v>80823</v>
      </c>
      <c r="E5727" s="106">
        <v>82</v>
      </c>
    </row>
    <row r="5728" spans="1:5" x14ac:dyDescent="0.25">
      <c r="A5728" s="105">
        <v>44194</v>
      </c>
      <c r="B5728" s="106">
        <v>44194</v>
      </c>
      <c r="C5728" s="106" t="s">
        <v>1032</v>
      </c>
      <c r="D5728" s="107">
        <f>VLOOKUP(Pag_Inicio_Corr_mas_casos[[#This Row],[Corregimiento]],Hoja3!$A$2:$D$676,4,0)</f>
        <v>80810</v>
      </c>
      <c r="E5728" s="106">
        <v>80</v>
      </c>
    </row>
    <row r="5729" spans="1:5" x14ac:dyDescent="0.25">
      <c r="A5729" s="105">
        <v>44194</v>
      </c>
      <c r="B5729" s="106">
        <v>44194</v>
      </c>
      <c r="C5729" s="106" t="s">
        <v>1149</v>
      </c>
      <c r="D5729" s="107">
        <f>VLOOKUP(Pag_Inicio_Corr_mas_casos[[#This Row],[Corregimiento]],Hoja3!$A$2:$D$676,4,0)</f>
        <v>130102</v>
      </c>
      <c r="E5729" s="106">
        <v>78</v>
      </c>
    </row>
    <row r="5730" spans="1:5" x14ac:dyDescent="0.25">
      <c r="A5730" s="105">
        <v>44194</v>
      </c>
      <c r="B5730" s="106">
        <v>44194</v>
      </c>
      <c r="C5730" s="106" t="s">
        <v>1114</v>
      </c>
      <c r="D5730" s="107">
        <f>VLOOKUP(Pag_Inicio_Corr_mas_casos[[#This Row],[Corregimiento]],Hoja3!$A$2:$D$676,4,0)</f>
        <v>81001</v>
      </c>
      <c r="E5730" s="106">
        <v>73</v>
      </c>
    </row>
    <row r="5731" spans="1:5" x14ac:dyDescent="0.25">
      <c r="A5731" s="105">
        <v>44194</v>
      </c>
      <c r="B5731" s="106">
        <v>44194</v>
      </c>
      <c r="C5731" s="106" t="s">
        <v>1042</v>
      </c>
      <c r="D5731" s="107">
        <f>VLOOKUP(Pag_Inicio_Corr_mas_casos[[#This Row],[Corregimiento]],Hoja3!$A$2:$D$676,4,0)</f>
        <v>80826</v>
      </c>
      <c r="E5731" s="106">
        <v>72</v>
      </c>
    </row>
    <row r="5732" spans="1:5" x14ac:dyDescent="0.25">
      <c r="A5732" s="105">
        <v>44194</v>
      </c>
      <c r="B5732" s="106">
        <v>44194</v>
      </c>
      <c r="C5732" s="106" t="s">
        <v>1038</v>
      </c>
      <c r="D5732" s="107">
        <f>VLOOKUP(Pag_Inicio_Corr_mas_casos[[#This Row],[Corregimiento]],Hoja3!$A$2:$D$676,4,0)</f>
        <v>80816</v>
      </c>
      <c r="E5732" s="106">
        <v>72</v>
      </c>
    </row>
    <row r="5733" spans="1:5" x14ac:dyDescent="0.25">
      <c r="A5733" s="105">
        <v>44194</v>
      </c>
      <c r="B5733" s="106">
        <v>44194</v>
      </c>
      <c r="C5733" s="106" t="s">
        <v>1037</v>
      </c>
      <c r="D5733" s="107">
        <f>VLOOKUP(Pag_Inicio_Corr_mas_casos[[#This Row],[Corregimiento]],Hoja3!$A$2:$D$676,4,0)</f>
        <v>80807</v>
      </c>
      <c r="E5733" s="106">
        <v>71</v>
      </c>
    </row>
    <row r="5734" spans="1:5" x14ac:dyDescent="0.25">
      <c r="A5734" s="105">
        <v>44194</v>
      </c>
      <c r="B5734" s="106">
        <v>44194</v>
      </c>
      <c r="C5734" s="106" t="s">
        <v>1045</v>
      </c>
      <c r="D5734" s="107">
        <f>VLOOKUP(Pag_Inicio_Corr_mas_casos[[#This Row],[Corregimiento]],Hoja3!$A$2:$D$676,4,0)</f>
        <v>130107</v>
      </c>
      <c r="E5734" s="106">
        <v>66</v>
      </c>
    </row>
    <row r="5735" spans="1:5" x14ac:dyDescent="0.25">
      <c r="A5735" s="105">
        <v>44194</v>
      </c>
      <c r="B5735" s="106">
        <v>44194</v>
      </c>
      <c r="C5735" s="106" t="s">
        <v>1115</v>
      </c>
      <c r="D5735" s="107">
        <f>VLOOKUP(Pag_Inicio_Corr_mas_casos[[#This Row],[Corregimiento]],Hoja3!$A$2:$D$676,4,0)</f>
        <v>81002</v>
      </c>
      <c r="E5735" s="106">
        <v>61</v>
      </c>
    </row>
    <row r="5736" spans="1:5" x14ac:dyDescent="0.25">
      <c r="A5736" s="105">
        <v>44194</v>
      </c>
      <c r="B5736" s="106">
        <v>44194</v>
      </c>
      <c r="C5736" s="106" t="s">
        <v>1040</v>
      </c>
      <c r="D5736" s="107">
        <f>VLOOKUP(Pag_Inicio_Corr_mas_casos[[#This Row],[Corregimiento]],Hoja3!$A$2:$D$676,4,0)</f>
        <v>81007</v>
      </c>
      <c r="E5736" s="106">
        <v>57</v>
      </c>
    </row>
    <row r="5737" spans="1:5" x14ac:dyDescent="0.25">
      <c r="A5737" s="105">
        <v>44194</v>
      </c>
      <c r="B5737" s="106">
        <v>44194</v>
      </c>
      <c r="C5737" s="106" t="s">
        <v>1039</v>
      </c>
      <c r="D5737" s="107">
        <f>VLOOKUP(Pag_Inicio_Corr_mas_casos[[#This Row],[Corregimiento]],Hoja3!$A$2:$D$676,4,0)</f>
        <v>130708</v>
      </c>
      <c r="E5737" s="106">
        <v>55</v>
      </c>
    </row>
    <row r="5738" spans="1:5" x14ac:dyDescent="0.25">
      <c r="A5738" s="105">
        <v>44194</v>
      </c>
      <c r="B5738" s="106">
        <v>44194</v>
      </c>
      <c r="C5738" s="106" t="s">
        <v>1113</v>
      </c>
      <c r="D5738" s="107">
        <f>VLOOKUP(Pag_Inicio_Corr_mas_casos[[#This Row],[Corregimiento]],Hoja3!$A$2:$D$676,4,0)</f>
        <v>81008</v>
      </c>
      <c r="E5738" s="106">
        <v>54</v>
      </c>
    </row>
    <row r="5739" spans="1:5" x14ac:dyDescent="0.25">
      <c r="A5739" s="105">
        <v>44194</v>
      </c>
      <c r="B5739" s="106">
        <v>44194</v>
      </c>
      <c r="C5739" s="106" t="s">
        <v>1089</v>
      </c>
      <c r="D5739" s="107">
        <f>VLOOKUP(Pag_Inicio_Corr_mas_casos[[#This Row],[Corregimiento]],Hoja3!$A$2:$D$676,4,0)</f>
        <v>130105</v>
      </c>
      <c r="E5739" s="106">
        <v>54</v>
      </c>
    </row>
    <row r="5740" spans="1:5" x14ac:dyDescent="0.25">
      <c r="A5740" s="105">
        <v>44194</v>
      </c>
      <c r="B5740" s="106">
        <v>44194</v>
      </c>
      <c r="C5740" s="106" t="s">
        <v>1033</v>
      </c>
      <c r="D5740" s="107">
        <f>VLOOKUP(Pag_Inicio_Corr_mas_casos[[#This Row],[Corregimiento]],Hoja3!$A$2:$D$676,4,0)</f>
        <v>130717</v>
      </c>
      <c r="E5740" s="106">
        <v>51</v>
      </c>
    </row>
    <row r="5741" spans="1:5" x14ac:dyDescent="0.25">
      <c r="A5741" s="105">
        <v>44194</v>
      </c>
      <c r="B5741" s="106">
        <v>44194</v>
      </c>
      <c r="C5741" s="106" t="s">
        <v>1046</v>
      </c>
      <c r="D5741" s="107">
        <f>VLOOKUP(Pag_Inicio_Corr_mas_casos[[#This Row],[Corregimiento]],Hoja3!$A$2:$D$676,4,0)</f>
        <v>80813</v>
      </c>
      <c r="E5741" s="106">
        <v>44</v>
      </c>
    </row>
    <row r="5742" spans="1:5" x14ac:dyDescent="0.25">
      <c r="A5742" s="105">
        <v>44194</v>
      </c>
      <c r="B5742" s="106">
        <v>44194</v>
      </c>
      <c r="C5742" s="106" t="s">
        <v>1054</v>
      </c>
      <c r="D5742" s="107">
        <f>VLOOKUP(Pag_Inicio_Corr_mas_casos[[#This Row],[Corregimiento]],Hoja3!$A$2:$D$676,4,0)</f>
        <v>130701</v>
      </c>
      <c r="E5742" s="106">
        <v>43</v>
      </c>
    </row>
    <row r="5743" spans="1:5" x14ac:dyDescent="0.25">
      <c r="A5743" s="105">
        <v>44194</v>
      </c>
      <c r="B5743" s="106">
        <v>44194</v>
      </c>
      <c r="C5743" s="106" t="s">
        <v>1052</v>
      </c>
      <c r="D5743" s="107">
        <f>VLOOKUP(Pag_Inicio_Corr_mas_casos[[#This Row],[Corregimiento]],Hoja3!$A$2:$D$676,4,0)</f>
        <v>130716</v>
      </c>
      <c r="E5743" s="106">
        <v>43</v>
      </c>
    </row>
    <row r="5744" spans="1:5" x14ac:dyDescent="0.25">
      <c r="A5744" s="105">
        <v>44194</v>
      </c>
      <c r="B5744" s="106">
        <v>44194</v>
      </c>
      <c r="C5744" s="106" t="s">
        <v>1155</v>
      </c>
      <c r="D5744" s="107">
        <f>VLOOKUP(Pag_Inicio_Corr_mas_casos[[#This Row],[Corregimiento]],Hoja3!$A$2:$D$676,4,0)</f>
        <v>40601</v>
      </c>
      <c r="E5744" s="106">
        <v>40</v>
      </c>
    </row>
    <row r="5745" spans="1:5" x14ac:dyDescent="0.25">
      <c r="A5745" s="105">
        <v>44194</v>
      </c>
      <c r="B5745" s="106">
        <v>44194</v>
      </c>
      <c r="C5745" s="106" t="s">
        <v>1086</v>
      </c>
      <c r="D5745" s="107">
        <f>VLOOKUP(Pag_Inicio_Corr_mas_casos[[#This Row],[Corregimiento]],Hoja3!$A$2:$D$676,4,0)</f>
        <v>130706</v>
      </c>
      <c r="E5745" s="106">
        <v>39</v>
      </c>
    </row>
    <row r="5746" spans="1:5" x14ac:dyDescent="0.25">
      <c r="A5746" s="105">
        <v>44194</v>
      </c>
      <c r="B5746" s="106">
        <v>44194</v>
      </c>
      <c r="C5746" s="106" t="s">
        <v>1133</v>
      </c>
      <c r="D5746" s="107">
        <f>VLOOKUP(Pag_Inicio_Corr_mas_casos[[#This Row],[Corregimiento]],Hoja3!$A$2:$D$676,4,0)</f>
        <v>130108</v>
      </c>
      <c r="E5746" s="106">
        <v>37</v>
      </c>
    </row>
    <row r="5747" spans="1:5" x14ac:dyDescent="0.25">
      <c r="A5747" s="105">
        <v>44194</v>
      </c>
      <c r="B5747" s="106">
        <v>44194</v>
      </c>
      <c r="C5747" s="106" t="s">
        <v>1056</v>
      </c>
      <c r="D5747" s="107">
        <f>VLOOKUP(Pag_Inicio_Corr_mas_casos[[#This Row],[Corregimiento]],Hoja3!$A$2:$D$676,4,0)</f>
        <v>20601</v>
      </c>
      <c r="E5747" s="106">
        <v>37</v>
      </c>
    </row>
    <row r="5748" spans="1:5" x14ac:dyDescent="0.25">
      <c r="A5748" s="105">
        <v>44194</v>
      </c>
      <c r="B5748" s="106">
        <v>44194</v>
      </c>
      <c r="C5748" s="106" t="s">
        <v>1062</v>
      </c>
      <c r="D5748" s="107">
        <f>VLOOKUP(Pag_Inicio_Corr_mas_casos[[#This Row],[Corregimiento]],Hoja3!$A$2:$D$676,4,0)</f>
        <v>30107</v>
      </c>
      <c r="E5748" s="106">
        <v>36</v>
      </c>
    </row>
    <row r="5749" spans="1:5" x14ac:dyDescent="0.25">
      <c r="A5749" s="105">
        <v>44194</v>
      </c>
      <c r="B5749" s="106">
        <v>44194</v>
      </c>
      <c r="C5749" s="106" t="s">
        <v>1047</v>
      </c>
      <c r="D5749" s="107">
        <f>VLOOKUP(Pag_Inicio_Corr_mas_casos[[#This Row],[Corregimiento]],Hoja3!$A$2:$D$676,4,0)</f>
        <v>80820</v>
      </c>
      <c r="E5749" s="106">
        <v>36</v>
      </c>
    </row>
    <row r="5750" spans="1:5" x14ac:dyDescent="0.25">
      <c r="A5750" s="105">
        <v>44194</v>
      </c>
      <c r="B5750" s="106">
        <v>44194</v>
      </c>
      <c r="C5750" s="106" t="s">
        <v>1087</v>
      </c>
      <c r="D5750" s="107">
        <f>VLOOKUP(Pag_Inicio_Corr_mas_casos[[#This Row],[Corregimiento]],Hoja3!$A$2:$D$676,4,0)</f>
        <v>80808</v>
      </c>
      <c r="E5750" s="106">
        <v>32</v>
      </c>
    </row>
    <row r="5751" spans="1:5" x14ac:dyDescent="0.25">
      <c r="A5751" s="105">
        <v>44194</v>
      </c>
      <c r="B5751" s="106">
        <v>44194</v>
      </c>
      <c r="C5751" s="106" t="s">
        <v>1154</v>
      </c>
      <c r="D5751" s="107">
        <f>VLOOKUP(Pag_Inicio_Corr_mas_casos[[#This Row],[Corregimiento]],Hoja3!$A$2:$D$676,4,0)</f>
        <v>91007</v>
      </c>
      <c r="E5751" s="106">
        <v>31</v>
      </c>
    </row>
    <row r="5752" spans="1:5" x14ac:dyDescent="0.25">
      <c r="A5752" s="105">
        <v>44194</v>
      </c>
      <c r="B5752" s="106">
        <v>44194</v>
      </c>
      <c r="C5752" s="106" t="s">
        <v>1064</v>
      </c>
      <c r="D5752" s="107">
        <f>VLOOKUP(Pag_Inicio_Corr_mas_casos[[#This Row],[Corregimiento]],Hoja3!$A$2:$D$676,4,0)</f>
        <v>130709</v>
      </c>
      <c r="E5752" s="106">
        <v>31</v>
      </c>
    </row>
    <row r="5753" spans="1:5" x14ac:dyDescent="0.25">
      <c r="A5753" s="105">
        <v>44194</v>
      </c>
      <c r="B5753" s="106">
        <v>44194</v>
      </c>
      <c r="C5753" s="106" t="s">
        <v>1057</v>
      </c>
      <c r="D5753" s="107">
        <f>VLOOKUP(Pag_Inicio_Corr_mas_casos[[#This Row],[Corregimiento]],Hoja3!$A$2:$D$676,4,0)</f>
        <v>81006</v>
      </c>
      <c r="E5753" s="106">
        <v>30</v>
      </c>
    </row>
    <row r="5754" spans="1:5" x14ac:dyDescent="0.25">
      <c r="A5754" s="105">
        <v>44194</v>
      </c>
      <c r="B5754" s="106">
        <v>44194</v>
      </c>
      <c r="C5754" s="106" t="s">
        <v>1091</v>
      </c>
      <c r="D5754" s="107">
        <f>VLOOKUP(Pag_Inicio_Corr_mas_casos[[#This Row],[Corregimiento]],Hoja3!$A$2:$D$676,4,0)</f>
        <v>80802</v>
      </c>
      <c r="E5754" s="106">
        <v>30</v>
      </c>
    </row>
    <row r="5755" spans="1:5" x14ac:dyDescent="0.25">
      <c r="A5755" s="105">
        <v>44194</v>
      </c>
      <c r="B5755" s="106">
        <v>44194</v>
      </c>
      <c r="C5755" s="106" t="s">
        <v>1156</v>
      </c>
      <c r="D5755" s="107">
        <f>VLOOKUP(Pag_Inicio_Corr_mas_casos[[#This Row],[Corregimiento]],Hoja3!$A$2:$D$676,4,0)</f>
        <v>60401</v>
      </c>
      <c r="E5755" s="106">
        <v>29</v>
      </c>
    </row>
    <row r="5756" spans="1:5" x14ac:dyDescent="0.25">
      <c r="A5756" s="105">
        <v>44194</v>
      </c>
      <c r="B5756" s="106">
        <v>44194</v>
      </c>
      <c r="C5756" s="106" t="s">
        <v>1101</v>
      </c>
      <c r="D5756" s="107">
        <f>VLOOKUP(Pag_Inicio_Corr_mas_casos[[#This Row],[Corregimiento]],Hoja3!$A$2:$D$676,4,0)</f>
        <v>60101</v>
      </c>
      <c r="E5756" s="106">
        <v>28</v>
      </c>
    </row>
    <row r="5757" spans="1:5" x14ac:dyDescent="0.25">
      <c r="A5757" s="105">
        <v>44194</v>
      </c>
      <c r="B5757" s="106">
        <v>44194</v>
      </c>
      <c r="C5757" s="106" t="s">
        <v>1153</v>
      </c>
      <c r="D5757" s="107">
        <f>VLOOKUP(Pag_Inicio_Corr_mas_casos[[#This Row],[Corregimiento]],Hoja3!$A$2:$D$676,4,0)</f>
        <v>40501</v>
      </c>
      <c r="E5757" s="106">
        <v>28</v>
      </c>
    </row>
    <row r="5758" spans="1:5" x14ac:dyDescent="0.25">
      <c r="A5758" s="105">
        <v>44194</v>
      </c>
      <c r="B5758" s="106">
        <v>44194</v>
      </c>
      <c r="C5758" s="106" t="s">
        <v>1053</v>
      </c>
      <c r="D5758" s="107">
        <f>VLOOKUP(Pag_Inicio_Corr_mas_casos[[#This Row],[Corregimiento]],Hoja3!$A$2:$D$676,4,0)</f>
        <v>50208</v>
      </c>
      <c r="E5758" s="106">
        <v>28</v>
      </c>
    </row>
    <row r="5759" spans="1:5" x14ac:dyDescent="0.25">
      <c r="A5759" s="105">
        <v>44194</v>
      </c>
      <c r="B5759" s="106">
        <v>44194</v>
      </c>
      <c r="C5759" s="106" t="s">
        <v>1072</v>
      </c>
      <c r="D5759" s="107">
        <f>VLOOKUP(Pag_Inicio_Corr_mas_casos[[#This Row],[Corregimiento]],Hoja3!$A$2:$D$676,4,0)</f>
        <v>80803</v>
      </c>
      <c r="E5759" s="106">
        <v>28</v>
      </c>
    </row>
    <row r="5760" spans="1:5" x14ac:dyDescent="0.25">
      <c r="A5760" s="105">
        <v>44194</v>
      </c>
      <c r="B5760" s="106">
        <v>44194</v>
      </c>
      <c r="C5760" s="106" t="s">
        <v>1041</v>
      </c>
      <c r="D5760" s="107">
        <f>VLOOKUP(Pag_Inicio_Corr_mas_casos[[#This Row],[Corregimiento]],Hoja3!$A$2:$D$676,4,0)</f>
        <v>80814</v>
      </c>
      <c r="E5760" s="106">
        <v>25</v>
      </c>
    </row>
    <row r="5761" spans="1:9" x14ac:dyDescent="0.25">
      <c r="A5761" s="105">
        <v>44194</v>
      </c>
      <c r="B5761" s="106">
        <v>44194</v>
      </c>
      <c r="C5761" s="106" t="s">
        <v>1127</v>
      </c>
      <c r="D5761" s="107">
        <f>VLOOKUP(Pag_Inicio_Corr_mas_casos[[#This Row],[Corregimiento]],Hoja3!$A$2:$D$676,4,0)</f>
        <v>30104</v>
      </c>
      <c r="E5761" s="106">
        <v>25</v>
      </c>
    </row>
    <row r="5762" spans="1:9" x14ac:dyDescent="0.25">
      <c r="A5762" s="105">
        <v>44194</v>
      </c>
      <c r="B5762" s="106">
        <v>44194</v>
      </c>
      <c r="C5762" s="106" t="s">
        <v>1098</v>
      </c>
      <c r="D5762" s="107">
        <f>VLOOKUP(Pag_Inicio_Corr_mas_casos[[#This Row],[Corregimiento]],Hoja3!$A$2:$D$676,4,0)</f>
        <v>40611</v>
      </c>
      <c r="E5762" s="106">
        <v>25</v>
      </c>
    </row>
    <row r="5763" spans="1:9" x14ac:dyDescent="0.25">
      <c r="A5763" s="105">
        <v>44194</v>
      </c>
      <c r="B5763" s="106">
        <v>44194</v>
      </c>
      <c r="C5763" s="106" t="s">
        <v>1122</v>
      </c>
      <c r="D5763" s="107">
        <f>VLOOKUP(Pag_Inicio_Corr_mas_casos[[#This Row],[Corregimiento]],Hoja3!$A$2:$D$676,4,0)</f>
        <v>30103</v>
      </c>
      <c r="E5763" s="106">
        <v>21</v>
      </c>
    </row>
    <row r="5764" spans="1:9" x14ac:dyDescent="0.25">
      <c r="A5764" s="105">
        <v>44194</v>
      </c>
      <c r="B5764" s="106">
        <v>44194</v>
      </c>
      <c r="C5764" s="106" t="s">
        <v>1055</v>
      </c>
      <c r="D5764" s="107">
        <f>VLOOKUP(Pag_Inicio_Corr_mas_casos[[#This Row],[Corregimiento]],Hoja3!$A$2:$D$676,4,0)</f>
        <v>80804</v>
      </c>
      <c r="E5764" s="106">
        <v>21</v>
      </c>
    </row>
    <row r="5765" spans="1:9" x14ac:dyDescent="0.25">
      <c r="A5765" s="105">
        <v>44194</v>
      </c>
      <c r="B5765" s="106">
        <v>44194</v>
      </c>
      <c r="C5765" s="106" t="s">
        <v>1071</v>
      </c>
      <c r="D5765" s="107">
        <f>VLOOKUP(Pag_Inicio_Corr_mas_casos[[#This Row],[Corregimiento]],Hoja3!$A$2:$D$676,4,0)</f>
        <v>60105</v>
      </c>
      <c r="E5765" s="106">
        <v>21</v>
      </c>
    </row>
    <row r="5766" spans="1:9" x14ac:dyDescent="0.25">
      <c r="A5766" s="105">
        <v>44194</v>
      </c>
      <c r="B5766" s="106">
        <v>44194</v>
      </c>
      <c r="C5766" s="106" t="s">
        <v>1164</v>
      </c>
      <c r="D5766" s="107">
        <f>VLOOKUP(Pag_Inicio_Corr_mas_casos[[#This Row],[Corregimiento]],Hoja3!$A$2:$D$676,4,0)</f>
        <v>91013</v>
      </c>
      <c r="E5766" s="106">
        <v>20</v>
      </c>
    </row>
    <row r="5767" spans="1:9" x14ac:dyDescent="0.25">
      <c r="A5767" s="105">
        <v>44194</v>
      </c>
      <c r="B5767" s="106">
        <v>44194</v>
      </c>
      <c r="C5767" s="106" t="s">
        <v>1165</v>
      </c>
      <c r="D5767" s="107">
        <f>VLOOKUP(Pag_Inicio_Corr_mas_casos[[#This Row],[Corregimiento]],Hoja3!$A$2:$D$676,4,0)</f>
        <v>91011</v>
      </c>
      <c r="E5767" s="106">
        <v>19</v>
      </c>
    </row>
    <row r="5768" spans="1:9" x14ac:dyDescent="0.25">
      <c r="A5768" s="105">
        <v>44194</v>
      </c>
      <c r="B5768" s="106">
        <v>44194</v>
      </c>
      <c r="C5768" s="106" t="s">
        <v>1095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 x14ac:dyDescent="0.25">
      <c r="A5769" s="105">
        <v>44194</v>
      </c>
      <c r="B5769" s="106">
        <v>44194</v>
      </c>
      <c r="C5769" s="106" t="s">
        <v>1094</v>
      </c>
      <c r="D5769" s="107">
        <f>VLOOKUP(Pag_Inicio_Corr_mas_casos[[#This Row],[Corregimiento]],Hoja3!$A$2:$D$676,4,0)</f>
        <v>60104</v>
      </c>
      <c r="E5769" s="106">
        <v>18</v>
      </c>
    </row>
    <row r="5770" spans="1:9" x14ac:dyDescent="0.25">
      <c r="A5770" s="105">
        <v>44194</v>
      </c>
      <c r="B5770" s="106">
        <v>44194</v>
      </c>
      <c r="C5770" s="106" t="s">
        <v>1100</v>
      </c>
      <c r="D5770" s="107">
        <f>VLOOKUP(Pag_Inicio_Corr_mas_casos[[#This Row],[Corregimiento]],Hoja3!$A$2:$D$676,4,0)</f>
        <v>60103</v>
      </c>
      <c r="E5770" s="106">
        <v>18</v>
      </c>
    </row>
    <row r="5771" spans="1:9" x14ac:dyDescent="0.25">
      <c r="A5771" s="105">
        <v>44194</v>
      </c>
      <c r="B5771" s="106">
        <v>44194</v>
      </c>
      <c r="C5771" s="106" t="s">
        <v>1046</v>
      </c>
      <c r="D5771" s="106">
        <v>40607</v>
      </c>
      <c r="E5771" s="106">
        <v>18</v>
      </c>
      <c r="F5771" s="3" t="s">
        <v>1143</v>
      </c>
    </row>
    <row r="5772" spans="1:9" x14ac:dyDescent="0.25">
      <c r="A5772" s="105">
        <v>44194</v>
      </c>
      <c r="B5772" s="106">
        <v>44194</v>
      </c>
      <c r="C5772" s="106" t="s">
        <v>1090</v>
      </c>
      <c r="D5772" s="107">
        <f>VLOOKUP(Pag_Inicio_Corr_mas_casos[[#This Row],[Corregimiento]],Hoja3!$A$2:$D$676,4,0)</f>
        <v>81005</v>
      </c>
      <c r="E5772" s="106">
        <v>18</v>
      </c>
    </row>
    <row r="5773" spans="1:9" x14ac:dyDescent="0.25">
      <c r="A5773" s="105">
        <v>44194</v>
      </c>
      <c r="B5773" s="106">
        <v>44194</v>
      </c>
      <c r="C5773" s="106" t="s">
        <v>1126</v>
      </c>
      <c r="D5773" s="107">
        <f>VLOOKUP(Pag_Inicio_Corr_mas_casos[[#This Row],[Corregimiento]],Hoja3!$A$2:$D$676,4,0)</f>
        <v>60102</v>
      </c>
      <c r="E5773" s="106">
        <v>17</v>
      </c>
    </row>
    <row r="5774" spans="1:9" x14ac:dyDescent="0.25">
      <c r="A5774" s="105">
        <v>44194</v>
      </c>
      <c r="B5774" s="106">
        <v>44194</v>
      </c>
      <c r="C5774" s="106" t="s">
        <v>1151</v>
      </c>
      <c r="D5774" s="107">
        <f>VLOOKUP(Pag_Inicio_Corr_mas_casos[[#This Row],[Corregimiento]],Hoja3!$A$2:$D$676,4,0)</f>
        <v>90605</v>
      </c>
      <c r="E5774" s="106">
        <v>16</v>
      </c>
    </row>
    <row r="5775" spans="1:9" x14ac:dyDescent="0.25">
      <c r="A5775" s="105">
        <v>44194</v>
      </c>
      <c r="B5775" s="106">
        <v>44194</v>
      </c>
      <c r="C5775" s="106" t="s">
        <v>1166</v>
      </c>
      <c r="D5775" s="107">
        <f>VLOOKUP(Pag_Inicio_Corr_mas_casos[[#This Row],[Corregimiento]],Hoja3!$A$2:$D$676,4,0)</f>
        <v>130718</v>
      </c>
      <c r="E5775" s="106">
        <v>16</v>
      </c>
    </row>
    <row r="5776" spans="1:9" x14ac:dyDescent="0.25">
      <c r="A5776" s="105">
        <v>44194</v>
      </c>
      <c r="B5776" s="106">
        <v>44194</v>
      </c>
      <c r="C5776" s="106" t="s">
        <v>1145</v>
      </c>
      <c r="D5776" s="107">
        <f>VLOOKUP(Pag_Inicio_Corr_mas_casos[[#This Row],[Corregimiento]],Hoja3!$A$2:$D$676,4,0)</f>
        <v>80501</v>
      </c>
      <c r="E5776" s="106">
        <v>15</v>
      </c>
    </row>
    <row r="5777" spans="1:5" x14ac:dyDescent="0.25">
      <c r="A5777" s="105">
        <v>44194</v>
      </c>
      <c r="B5777" s="106">
        <v>44194</v>
      </c>
      <c r="C5777" s="106" t="s">
        <v>1102</v>
      </c>
      <c r="D5777" s="107">
        <f>VLOOKUP(Pag_Inicio_Corr_mas_casos[[#This Row],[Corregimiento]],Hoja3!$A$2:$D$676,4,0)</f>
        <v>40612</v>
      </c>
      <c r="E5777" s="106">
        <v>14</v>
      </c>
    </row>
    <row r="5778" spans="1:5" x14ac:dyDescent="0.25">
      <c r="A5778" s="105">
        <v>44194</v>
      </c>
      <c r="B5778" s="106">
        <v>44194</v>
      </c>
      <c r="C5778" s="106" t="s">
        <v>1141</v>
      </c>
      <c r="D5778" s="107">
        <f>VLOOKUP(Pag_Inicio_Corr_mas_casos[[#This Row],[Corregimiento]],Hoja3!$A$2:$D$676,4,0)</f>
        <v>80812</v>
      </c>
      <c r="E5778" s="106">
        <v>14</v>
      </c>
    </row>
    <row r="5779" spans="1:5" x14ac:dyDescent="0.25">
      <c r="A5779" s="105">
        <v>44194</v>
      </c>
      <c r="B5779" s="106">
        <v>44194</v>
      </c>
      <c r="C5779" s="106" t="s">
        <v>1167</v>
      </c>
      <c r="D5779" s="107">
        <f>VLOOKUP(Pag_Inicio_Corr_mas_casos[[#This Row],[Corregimiento]],Hoja3!$A$2:$D$676,4,0)</f>
        <v>91014</v>
      </c>
      <c r="E5779" s="106">
        <v>14</v>
      </c>
    </row>
    <row r="5780" spans="1:5" x14ac:dyDescent="0.25">
      <c r="A5780" s="105">
        <v>44194</v>
      </c>
      <c r="B5780" s="106">
        <v>44194</v>
      </c>
      <c r="C5780" s="106" t="s">
        <v>1070</v>
      </c>
      <c r="D5780" s="107">
        <f>VLOOKUP(Pag_Inicio_Corr_mas_casos[[#This Row],[Corregimiento]],Hoja3!$A$2:$D$676,4,0)</f>
        <v>20207</v>
      </c>
      <c r="E5780" s="106">
        <v>14</v>
      </c>
    </row>
    <row r="5781" spans="1:5" x14ac:dyDescent="0.25">
      <c r="A5781" s="105">
        <v>44194</v>
      </c>
      <c r="B5781" s="106">
        <v>44194</v>
      </c>
      <c r="C5781" s="106" t="s">
        <v>1118</v>
      </c>
      <c r="D5781" s="107">
        <f>VLOOKUP(Pag_Inicio_Corr_mas_casos[[#This Row],[Corregimiento]],Hoja3!$A$2:$D$676,4,0)</f>
        <v>30111</v>
      </c>
      <c r="E5781" s="106">
        <v>14</v>
      </c>
    </row>
    <row r="5782" spans="1:5" x14ac:dyDescent="0.25">
      <c r="A5782" s="105">
        <v>44194</v>
      </c>
      <c r="B5782" s="106">
        <v>44194</v>
      </c>
      <c r="C5782" s="106" t="s">
        <v>1168</v>
      </c>
      <c r="D5782" s="107">
        <f>VLOOKUP(Pag_Inicio_Corr_mas_casos[[#This Row],[Corregimiento]],Hoja3!$A$2:$D$676,4,0)</f>
        <v>30101</v>
      </c>
      <c r="E5782" s="106">
        <v>13</v>
      </c>
    </row>
    <row r="5783" spans="1:5" x14ac:dyDescent="0.25">
      <c r="A5783" s="105">
        <v>44194</v>
      </c>
      <c r="B5783" s="106">
        <v>44194</v>
      </c>
      <c r="C5783" s="106" t="s">
        <v>1123</v>
      </c>
      <c r="D5783" s="107">
        <f>VLOOKUP(Pag_Inicio_Corr_mas_casos[[#This Row],[Corregimiento]],Hoja3!$A$2:$D$676,4,0)</f>
        <v>20103</v>
      </c>
      <c r="E5783" s="106">
        <v>13</v>
      </c>
    </row>
    <row r="5784" spans="1:5" x14ac:dyDescent="0.25">
      <c r="A5784" s="105">
        <v>44194</v>
      </c>
      <c r="B5784" s="106">
        <v>44194</v>
      </c>
      <c r="C5784" s="106" t="s">
        <v>1136</v>
      </c>
      <c r="D5784" s="107">
        <f>VLOOKUP(Pag_Inicio_Corr_mas_casos[[#This Row],[Corregimiento]],Hoja3!$A$2:$D$676,4,0)</f>
        <v>70301</v>
      </c>
      <c r="E5784" s="106">
        <v>13</v>
      </c>
    </row>
    <row r="5785" spans="1:5" x14ac:dyDescent="0.25">
      <c r="A5785" s="105">
        <v>44194</v>
      </c>
      <c r="B5785" s="106">
        <v>44194</v>
      </c>
      <c r="C5785" s="106" t="s">
        <v>1065</v>
      </c>
      <c r="D5785" s="107">
        <f>VLOOKUP(Pag_Inicio_Corr_mas_casos[[#This Row],[Corregimiento]],Hoja3!$A$2:$D$676,4,0)</f>
        <v>40606</v>
      </c>
      <c r="E5785" s="106">
        <v>13</v>
      </c>
    </row>
    <row r="5786" spans="1:5" x14ac:dyDescent="0.25">
      <c r="A5786" s="105">
        <v>44194</v>
      </c>
      <c r="B5786" s="106">
        <v>44194</v>
      </c>
      <c r="C5786" s="106" t="s">
        <v>1099</v>
      </c>
      <c r="D5786" s="107">
        <f>VLOOKUP(Pag_Inicio_Corr_mas_casos[[#This Row],[Corregimiento]],Hoja3!$A$2:$D$676,4,0)</f>
        <v>130310</v>
      </c>
      <c r="E5786" s="106">
        <v>13</v>
      </c>
    </row>
    <row r="5787" spans="1:5" x14ac:dyDescent="0.25">
      <c r="A5787" s="105">
        <v>44194</v>
      </c>
      <c r="B5787" s="106">
        <v>44194</v>
      </c>
      <c r="C5787" s="106" t="s">
        <v>1158</v>
      </c>
      <c r="D5787" s="107">
        <f>VLOOKUP(Pag_Inicio_Corr_mas_casos[[#This Row],[Corregimiento]],Hoja3!$A$2:$D$676,4,0)</f>
        <v>20401</v>
      </c>
      <c r="E5787" s="106">
        <v>13</v>
      </c>
    </row>
    <row r="5788" spans="1:5" x14ac:dyDescent="0.25">
      <c r="A5788" s="105">
        <v>44194</v>
      </c>
      <c r="B5788" s="106">
        <v>44194</v>
      </c>
      <c r="C5788" s="106" t="s">
        <v>1169</v>
      </c>
      <c r="D5788" s="107">
        <f>VLOOKUP(Pag_Inicio_Corr_mas_casos[[#This Row],[Corregimiento]],Hoja3!$A$2:$D$676,4,0)</f>
        <v>90101</v>
      </c>
      <c r="E5788" s="106">
        <v>12</v>
      </c>
    </row>
    <row r="5789" spans="1:5" x14ac:dyDescent="0.25">
      <c r="A5789" s="105">
        <v>44194</v>
      </c>
      <c r="B5789" s="106">
        <v>44194</v>
      </c>
      <c r="C5789" s="106" t="s">
        <v>1170</v>
      </c>
      <c r="D5789" s="107">
        <f>VLOOKUP(Pag_Inicio_Corr_mas_casos[[#This Row],[Corregimiento]],Hoja3!$A$2:$D$676,4,0)</f>
        <v>20205</v>
      </c>
      <c r="E5789" s="106">
        <v>12</v>
      </c>
    </row>
    <row r="5790" spans="1:5" x14ac:dyDescent="0.25">
      <c r="A5790" s="105">
        <v>44194</v>
      </c>
      <c r="B5790" s="106">
        <v>44194</v>
      </c>
      <c r="C5790" s="106" t="s">
        <v>1128</v>
      </c>
      <c r="D5790" s="107">
        <f>VLOOKUP(Pag_Inicio_Corr_mas_casos[[#This Row],[Corregimiento]],Hoja3!$A$2:$D$676,4,0)</f>
        <v>91008</v>
      </c>
      <c r="E5790" s="106">
        <v>12</v>
      </c>
    </row>
    <row r="5791" spans="1:5" x14ac:dyDescent="0.25">
      <c r="A5791" s="105">
        <v>44194</v>
      </c>
      <c r="B5791" s="106">
        <v>44194</v>
      </c>
      <c r="C5791" s="106" t="s">
        <v>1104</v>
      </c>
      <c r="D5791" s="107">
        <f>VLOOKUP(Pag_Inicio_Corr_mas_casos[[#This Row],[Corregimiento]],Hoja3!$A$2:$D$676,4,0)</f>
        <v>40608</v>
      </c>
      <c r="E5791" s="106">
        <v>12</v>
      </c>
    </row>
    <row r="5792" spans="1:5" x14ac:dyDescent="0.25">
      <c r="A5792" s="105">
        <v>44194</v>
      </c>
      <c r="B5792" s="106">
        <v>44194</v>
      </c>
      <c r="C5792" s="106" t="s">
        <v>1171</v>
      </c>
      <c r="D5792" s="107">
        <f>VLOOKUP(Pag_Inicio_Corr_mas_casos[[#This Row],[Corregimiento]],Hoja3!$A$2:$D$676,4,0)</f>
        <v>90103</v>
      </c>
      <c r="E5792" s="106">
        <v>11</v>
      </c>
    </row>
    <row r="5793" spans="1:6" x14ac:dyDescent="0.25">
      <c r="A5793" s="105">
        <v>44194</v>
      </c>
      <c r="B5793" s="106">
        <v>44194</v>
      </c>
      <c r="C5793" s="106" t="s">
        <v>1172</v>
      </c>
      <c r="D5793" s="107">
        <f>VLOOKUP(Pag_Inicio_Corr_mas_casos[[#This Row],[Corregimiento]],Hoja3!$A$2:$D$676,4,0)</f>
        <v>40202</v>
      </c>
      <c r="E5793" s="106">
        <v>11</v>
      </c>
    </row>
    <row r="5794" spans="1:6" x14ac:dyDescent="0.25">
      <c r="A5794" s="105">
        <v>44194</v>
      </c>
      <c r="B5794" s="106">
        <v>44194</v>
      </c>
      <c r="C5794" s="106" t="s">
        <v>1047</v>
      </c>
      <c r="D5794" s="107">
        <f>VLOOKUP(Pag_Inicio_Corr_mas_casos[[#This Row],[Corregimiento]],Hoja3!$A$2:$D$676,4,0)</f>
        <v>80820</v>
      </c>
      <c r="E5794" s="106">
        <v>11</v>
      </c>
    </row>
    <row r="5795" spans="1:6" x14ac:dyDescent="0.25">
      <c r="A5795" s="105">
        <v>44194</v>
      </c>
      <c r="B5795" s="106">
        <v>44194</v>
      </c>
      <c r="C5795" s="106" t="s">
        <v>1093</v>
      </c>
      <c r="D5795" s="107">
        <f>VLOOKUP(Pag_Inicio_Corr_mas_casos[[#This Row],[Corregimiento]],Hoja3!$A$2:$D$676,4,0)</f>
        <v>81004</v>
      </c>
      <c r="E5795" s="106">
        <v>11</v>
      </c>
    </row>
    <row r="5796" spans="1:6" x14ac:dyDescent="0.25">
      <c r="A5796" s="105">
        <v>44194</v>
      </c>
      <c r="B5796" s="106">
        <v>44194</v>
      </c>
      <c r="C5796" s="106" t="s">
        <v>1066</v>
      </c>
      <c r="D5796" s="107">
        <f>VLOOKUP(Pag_Inicio_Corr_mas_casos[[#This Row],[Corregimiento]],Hoja3!$A$2:$D$676,4,0)</f>
        <v>130103</v>
      </c>
      <c r="E5796" s="106">
        <v>11</v>
      </c>
    </row>
    <row r="5797" spans="1:6" x14ac:dyDescent="0.25">
      <c r="A5797" s="105">
        <v>44194</v>
      </c>
      <c r="B5797" s="106">
        <v>44194</v>
      </c>
      <c r="C5797" s="106" t="s">
        <v>1068</v>
      </c>
      <c r="D5797" s="107">
        <f>VLOOKUP(Pag_Inicio_Corr_mas_casos[[#This Row],[Corregimiento]],Hoja3!$A$2:$D$676,4,0)</f>
        <v>20606</v>
      </c>
      <c r="E5797" s="106">
        <v>11</v>
      </c>
    </row>
    <row r="5798" spans="1:6" x14ac:dyDescent="0.25">
      <c r="A5798" s="99">
        <v>44195</v>
      </c>
      <c r="B5798" s="100">
        <v>44195</v>
      </c>
      <c r="C5798" s="100" t="s">
        <v>1107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 x14ac:dyDescent="0.25">
      <c r="A5799" s="99">
        <v>44195</v>
      </c>
      <c r="B5799" s="100">
        <v>44195</v>
      </c>
      <c r="C5799" s="100" t="s">
        <v>1141</v>
      </c>
      <c r="D5799" s="101">
        <f>VLOOKUP(Pag_Inicio_Corr_mas_casos[[#This Row],[Corregimiento]],Hoja3!$A$2:$D$676,4,0)</f>
        <v>80812</v>
      </c>
      <c r="E5799" s="100">
        <v>134</v>
      </c>
    </row>
    <row r="5800" spans="1:6" x14ac:dyDescent="0.25">
      <c r="A5800" s="99">
        <v>44195</v>
      </c>
      <c r="B5800" s="100">
        <v>44195</v>
      </c>
      <c r="C5800" s="100" t="s">
        <v>1106</v>
      </c>
      <c r="D5800" s="101">
        <f>VLOOKUP(Pag_Inicio_Corr_mas_casos[[#This Row],[Corregimiento]],Hoja3!$A$2:$D$676,4,0)</f>
        <v>80809</v>
      </c>
      <c r="E5800" s="100">
        <v>120</v>
      </c>
    </row>
    <row r="5801" spans="1:6" x14ac:dyDescent="0.25">
      <c r="A5801" s="99">
        <v>44195</v>
      </c>
      <c r="B5801" s="100">
        <v>44195</v>
      </c>
      <c r="C5801" s="100" t="s">
        <v>1149</v>
      </c>
      <c r="D5801" s="101">
        <f>VLOOKUP(Pag_Inicio_Corr_mas_casos[[#This Row],[Corregimiento]],Hoja3!$A$2:$D$676,4,0)</f>
        <v>130102</v>
      </c>
      <c r="E5801" s="100">
        <v>117</v>
      </c>
    </row>
    <row r="5802" spans="1:6" x14ac:dyDescent="0.25">
      <c r="A5802" s="99">
        <v>44195</v>
      </c>
      <c r="B5802" s="100">
        <v>44195</v>
      </c>
      <c r="C5802" s="100" t="s">
        <v>867</v>
      </c>
      <c r="D5802" s="101">
        <f>VLOOKUP(Pag_Inicio_Corr_mas_casos[[#This Row],[Corregimiento]],Hoja3!$A$2:$D$676,4,0)</f>
        <v>80821</v>
      </c>
      <c r="E5802" s="100">
        <v>116</v>
      </c>
    </row>
    <row r="5803" spans="1:6" x14ac:dyDescent="0.25">
      <c r="A5803" s="99">
        <v>44195</v>
      </c>
      <c r="B5803" s="100">
        <v>44195</v>
      </c>
      <c r="C5803" s="100" t="s">
        <v>1163</v>
      </c>
      <c r="D5803" s="101">
        <f>VLOOKUP(Pag_Inicio_Corr_mas_casos[[#This Row],[Corregimiento]],Hoja3!$A$2:$D$676,4,0)</f>
        <v>130101</v>
      </c>
      <c r="E5803" s="100">
        <v>110</v>
      </c>
    </row>
    <row r="5804" spans="1:6" x14ac:dyDescent="0.25">
      <c r="A5804" s="99">
        <v>44195</v>
      </c>
      <c r="B5804" s="100">
        <v>44195</v>
      </c>
      <c r="C5804" s="100" t="s">
        <v>1131</v>
      </c>
      <c r="D5804" s="101">
        <f>VLOOKUP(Pag_Inicio_Corr_mas_casos[[#This Row],[Corregimiento]],Hoja3!$A$2:$D$676,4,0)</f>
        <v>130106</v>
      </c>
      <c r="E5804" s="100">
        <v>110</v>
      </c>
    </row>
    <row r="5805" spans="1:6" x14ac:dyDescent="0.25">
      <c r="A5805" s="99">
        <v>44195</v>
      </c>
      <c r="B5805" s="100">
        <v>44195</v>
      </c>
      <c r="C5805" s="100" t="s">
        <v>1034</v>
      </c>
      <c r="D5805" s="101">
        <f>VLOOKUP(Pag_Inicio_Corr_mas_casos[[#This Row],[Corregimiento]],Hoja3!$A$2:$D$676,4,0)</f>
        <v>81009</v>
      </c>
      <c r="E5805" s="100">
        <v>93</v>
      </c>
    </row>
    <row r="5806" spans="1:6" x14ac:dyDescent="0.25">
      <c r="A5806" s="99">
        <v>44195</v>
      </c>
      <c r="B5806" s="100">
        <v>44195</v>
      </c>
      <c r="C5806" s="100" t="s">
        <v>1048</v>
      </c>
      <c r="D5806" s="101">
        <f>VLOOKUP(Pag_Inicio_Corr_mas_casos[[#This Row],[Corregimiento]],Hoja3!$A$2:$D$676,4,0)</f>
        <v>80817</v>
      </c>
      <c r="E5806" s="100">
        <v>89</v>
      </c>
    </row>
    <row r="5807" spans="1:6" x14ac:dyDescent="0.25">
      <c r="A5807" s="99">
        <v>44195</v>
      </c>
      <c r="B5807" s="100">
        <v>44195</v>
      </c>
      <c r="C5807" s="100" t="s">
        <v>1032</v>
      </c>
      <c r="D5807" s="101">
        <f>VLOOKUP(Pag_Inicio_Corr_mas_casos[[#This Row],[Corregimiento]],Hoja3!$A$2:$D$676,4,0)</f>
        <v>80810</v>
      </c>
      <c r="E5807" s="100">
        <v>89</v>
      </c>
    </row>
    <row r="5808" spans="1:6" x14ac:dyDescent="0.25">
      <c r="A5808" s="99">
        <v>44195</v>
      </c>
      <c r="B5808" s="100">
        <v>44195</v>
      </c>
      <c r="C5808" s="100" t="s">
        <v>1038</v>
      </c>
      <c r="D5808" s="101">
        <f>VLOOKUP(Pag_Inicio_Corr_mas_casos[[#This Row],[Corregimiento]],Hoja3!$A$2:$D$676,4,0)</f>
        <v>80816</v>
      </c>
      <c r="E5808" s="100">
        <v>86</v>
      </c>
    </row>
    <row r="5809" spans="1:5" x14ac:dyDescent="0.25">
      <c r="A5809" s="99">
        <v>44195</v>
      </c>
      <c r="B5809" s="100">
        <v>44195</v>
      </c>
      <c r="C5809" s="100" t="s">
        <v>1114</v>
      </c>
      <c r="D5809" s="101">
        <f>VLOOKUP(Pag_Inicio_Corr_mas_casos[[#This Row],[Corregimiento]],Hoja3!$A$2:$D$676,4,0)</f>
        <v>81001</v>
      </c>
      <c r="E5809" s="100">
        <v>80</v>
      </c>
    </row>
    <row r="5810" spans="1:5" x14ac:dyDescent="0.25">
      <c r="A5810" s="99">
        <v>44195</v>
      </c>
      <c r="B5810" s="100">
        <v>44195</v>
      </c>
      <c r="C5810" s="100" t="s">
        <v>1117</v>
      </c>
      <c r="D5810" s="101">
        <f>VLOOKUP(Pag_Inicio_Corr_mas_casos[[#This Row],[Corregimiento]],Hoja3!$A$2:$D$676,4,0)</f>
        <v>91001</v>
      </c>
      <c r="E5810" s="100">
        <v>76</v>
      </c>
    </row>
    <row r="5811" spans="1:5" x14ac:dyDescent="0.25">
      <c r="A5811" s="99">
        <v>44195</v>
      </c>
      <c r="B5811" s="100">
        <v>44195</v>
      </c>
      <c r="C5811" s="100" t="s">
        <v>1115</v>
      </c>
      <c r="D5811" s="101">
        <f>VLOOKUP(Pag_Inicio_Corr_mas_casos[[#This Row],[Corregimiento]],Hoja3!$A$2:$D$676,4,0)</f>
        <v>81002</v>
      </c>
      <c r="E5811" s="100">
        <v>75</v>
      </c>
    </row>
    <row r="5812" spans="1:5" x14ac:dyDescent="0.25">
      <c r="A5812" s="99">
        <v>44195</v>
      </c>
      <c r="B5812" s="100">
        <v>44195</v>
      </c>
      <c r="C5812" s="100" t="s">
        <v>1046</v>
      </c>
      <c r="D5812" s="101">
        <f>VLOOKUP(Pag_Inicio_Corr_mas_casos[[#This Row],[Corregimiento]],Hoja3!$A$2:$D$676,4,0)</f>
        <v>80813</v>
      </c>
      <c r="E5812" s="100">
        <v>73</v>
      </c>
    </row>
    <row r="5813" spans="1:5" x14ac:dyDescent="0.25">
      <c r="A5813" s="99">
        <v>44195</v>
      </c>
      <c r="B5813" s="100">
        <v>44195</v>
      </c>
      <c r="C5813" s="100" t="s">
        <v>1037</v>
      </c>
      <c r="D5813" s="101">
        <f>VLOOKUP(Pag_Inicio_Corr_mas_casos[[#This Row],[Corregimiento]],Hoja3!$A$2:$D$676,4,0)</f>
        <v>80807</v>
      </c>
      <c r="E5813" s="100">
        <v>71</v>
      </c>
    </row>
    <row r="5814" spans="1:5" x14ac:dyDescent="0.25">
      <c r="A5814" s="99">
        <v>44195</v>
      </c>
      <c r="B5814" s="100">
        <v>44195</v>
      </c>
      <c r="C5814" s="100" t="s">
        <v>1047</v>
      </c>
      <c r="D5814" s="101">
        <f>VLOOKUP(Pag_Inicio_Corr_mas_casos[[#This Row],[Corregimiento]],Hoja3!$A$2:$D$676,4,0)</f>
        <v>80820</v>
      </c>
      <c r="E5814" s="100">
        <v>68</v>
      </c>
    </row>
    <row r="5815" spans="1:5" x14ac:dyDescent="0.25">
      <c r="A5815" s="99">
        <v>44195</v>
      </c>
      <c r="B5815" s="100">
        <v>44195</v>
      </c>
      <c r="C5815" s="100" t="s">
        <v>1049</v>
      </c>
      <c r="D5815" s="101">
        <f>VLOOKUP(Pag_Inicio_Corr_mas_casos[[#This Row],[Corregimiento]],Hoja3!$A$2:$D$676,4,0)</f>
        <v>80822</v>
      </c>
      <c r="E5815" s="100">
        <v>66</v>
      </c>
    </row>
    <row r="5816" spans="1:5" x14ac:dyDescent="0.25">
      <c r="A5816" s="99">
        <v>44195</v>
      </c>
      <c r="B5816" s="100">
        <v>44195</v>
      </c>
      <c r="C5816" s="100" t="s">
        <v>1041</v>
      </c>
      <c r="D5816" s="101">
        <f>VLOOKUP(Pag_Inicio_Corr_mas_casos[[#This Row],[Corregimiento]],Hoja3!$A$2:$D$676,4,0)</f>
        <v>80814</v>
      </c>
      <c r="E5816" s="100">
        <v>65</v>
      </c>
    </row>
    <row r="5817" spans="1:5" x14ac:dyDescent="0.25">
      <c r="A5817" s="99">
        <v>44195</v>
      </c>
      <c r="B5817" s="100">
        <v>44195</v>
      </c>
      <c r="C5817" s="100" t="s">
        <v>1051</v>
      </c>
      <c r="D5817" s="101">
        <f>VLOOKUP(Pag_Inicio_Corr_mas_casos[[#This Row],[Corregimiento]],Hoja3!$A$2:$D$676,4,0)</f>
        <v>80815</v>
      </c>
      <c r="E5817" s="100">
        <v>103</v>
      </c>
    </row>
    <row r="5818" spans="1:5" x14ac:dyDescent="0.25">
      <c r="A5818" s="99">
        <v>44195</v>
      </c>
      <c r="B5818" s="100">
        <v>44195</v>
      </c>
      <c r="C5818" s="100" t="s">
        <v>1062</v>
      </c>
      <c r="D5818" s="101">
        <f>VLOOKUP(Pag_Inicio_Corr_mas_casos[[#This Row],[Corregimiento]],Hoja3!$A$2:$D$676,4,0)</f>
        <v>30107</v>
      </c>
      <c r="E5818" s="100">
        <v>60</v>
      </c>
    </row>
    <row r="5819" spans="1:5" x14ac:dyDescent="0.25">
      <c r="A5819" s="99">
        <v>44195</v>
      </c>
      <c r="B5819" s="100">
        <v>44195</v>
      </c>
      <c r="C5819" s="100" t="s">
        <v>1116</v>
      </c>
      <c r="D5819" s="101">
        <f>VLOOKUP(Pag_Inicio_Corr_mas_casos[[#This Row],[Corregimiento]],Hoja3!$A$2:$D$676,4,0)</f>
        <v>81003</v>
      </c>
      <c r="E5819" s="100">
        <v>59</v>
      </c>
    </row>
    <row r="5820" spans="1:5" x14ac:dyDescent="0.25">
      <c r="A5820" s="99">
        <v>44195</v>
      </c>
      <c r="B5820" s="100">
        <v>44195</v>
      </c>
      <c r="C5820" s="100" t="s">
        <v>1035</v>
      </c>
      <c r="D5820" s="101">
        <f>VLOOKUP(Pag_Inicio_Corr_mas_casos[[#This Row],[Corregimiento]],Hoja3!$A$2:$D$676,4,0)</f>
        <v>80806</v>
      </c>
      <c r="E5820" s="100">
        <v>58</v>
      </c>
    </row>
    <row r="5821" spans="1:5" x14ac:dyDescent="0.25">
      <c r="A5821" s="99">
        <v>44195</v>
      </c>
      <c r="B5821" s="100">
        <v>44195</v>
      </c>
      <c r="C5821" s="100" t="s">
        <v>1040</v>
      </c>
      <c r="D5821" s="101">
        <f>VLOOKUP(Pag_Inicio_Corr_mas_casos[[#This Row],[Corregimiento]],Hoja3!$A$2:$D$676,4,0)</f>
        <v>81007</v>
      </c>
      <c r="E5821" s="100">
        <v>54</v>
      </c>
    </row>
    <row r="5822" spans="1:5" x14ac:dyDescent="0.25">
      <c r="A5822" s="99">
        <v>44195</v>
      </c>
      <c r="B5822" s="100">
        <v>44195</v>
      </c>
      <c r="C5822" s="100" t="s">
        <v>1043</v>
      </c>
      <c r="D5822" s="101">
        <f>VLOOKUP(Pag_Inicio_Corr_mas_casos[[#This Row],[Corregimiento]],Hoja3!$A$2:$D$676,4,0)</f>
        <v>80811</v>
      </c>
      <c r="E5822" s="100">
        <v>54</v>
      </c>
    </row>
    <row r="5823" spans="1:5" x14ac:dyDescent="0.25">
      <c r="A5823" s="99">
        <v>44195</v>
      </c>
      <c r="B5823" s="100">
        <v>44195</v>
      </c>
      <c r="C5823" s="100" t="s">
        <v>1042</v>
      </c>
      <c r="D5823" s="101">
        <f>VLOOKUP(Pag_Inicio_Corr_mas_casos[[#This Row],[Corregimiento]],Hoja3!$A$2:$D$676,4,0)</f>
        <v>80826</v>
      </c>
      <c r="E5823" s="100">
        <v>52</v>
      </c>
    </row>
    <row r="5824" spans="1:5" x14ac:dyDescent="0.25">
      <c r="A5824" s="99">
        <v>44195</v>
      </c>
      <c r="B5824" s="100">
        <v>44195</v>
      </c>
      <c r="C5824" s="100" t="s">
        <v>1036</v>
      </c>
      <c r="D5824" s="101">
        <f>VLOOKUP(Pag_Inicio_Corr_mas_casos[[#This Row],[Corregimiento]],Hoja3!$A$2:$D$676,4,0)</f>
        <v>80823</v>
      </c>
      <c r="E5824" s="100">
        <v>51</v>
      </c>
    </row>
    <row r="5825" spans="1:5" x14ac:dyDescent="0.25">
      <c r="A5825" s="99">
        <v>44195</v>
      </c>
      <c r="B5825" s="100">
        <v>44195</v>
      </c>
      <c r="C5825" s="100" t="s">
        <v>1087</v>
      </c>
      <c r="D5825" s="101">
        <f>VLOOKUP(Pag_Inicio_Corr_mas_casos[[#This Row],[Corregimiento]],Hoja3!$A$2:$D$676,4,0)</f>
        <v>80808</v>
      </c>
      <c r="E5825" s="100">
        <v>47</v>
      </c>
    </row>
    <row r="5826" spans="1:5" x14ac:dyDescent="0.25">
      <c r="A5826" s="99">
        <v>44195</v>
      </c>
      <c r="B5826" s="100">
        <v>44195</v>
      </c>
      <c r="C5826" s="100" t="s">
        <v>1089</v>
      </c>
      <c r="D5826" s="101">
        <f>VLOOKUP(Pag_Inicio_Corr_mas_casos[[#This Row],[Corregimiento]],Hoja3!$A$2:$D$676,4,0)</f>
        <v>130105</v>
      </c>
      <c r="E5826" s="100">
        <v>44</v>
      </c>
    </row>
    <row r="5827" spans="1:5" x14ac:dyDescent="0.25">
      <c r="A5827" s="99">
        <v>44195</v>
      </c>
      <c r="B5827" s="100">
        <v>44195</v>
      </c>
      <c r="C5827" s="100" t="s">
        <v>1033</v>
      </c>
      <c r="D5827" s="101">
        <f>VLOOKUP(Pag_Inicio_Corr_mas_casos[[#This Row],[Corregimiento]],Hoja3!$A$2:$D$676,4,0)</f>
        <v>130717</v>
      </c>
      <c r="E5827" s="100">
        <v>43</v>
      </c>
    </row>
    <row r="5828" spans="1:5" x14ac:dyDescent="0.25">
      <c r="A5828" s="99">
        <v>44195</v>
      </c>
      <c r="B5828" s="100">
        <v>44195</v>
      </c>
      <c r="C5828" s="100" t="s">
        <v>1127</v>
      </c>
      <c r="D5828" s="101">
        <f>VLOOKUP(Pag_Inicio_Corr_mas_casos[[#This Row],[Corregimiento]],Hoja3!$A$2:$D$676,4,0)</f>
        <v>30104</v>
      </c>
      <c r="E5828" s="100">
        <v>41</v>
      </c>
    </row>
    <row r="5829" spans="1:5" x14ac:dyDescent="0.25">
      <c r="A5829" s="99">
        <v>44195</v>
      </c>
      <c r="B5829" s="100">
        <v>44195</v>
      </c>
      <c r="C5829" s="100" t="s">
        <v>1055</v>
      </c>
      <c r="D5829" s="101">
        <f>VLOOKUP(Pag_Inicio_Corr_mas_casos[[#This Row],[Corregimiento]],Hoja3!$A$2:$D$676,4,0)</f>
        <v>80804</v>
      </c>
      <c r="E5829" s="100">
        <v>40</v>
      </c>
    </row>
    <row r="5830" spans="1:5" x14ac:dyDescent="0.25">
      <c r="A5830" s="99">
        <v>44195</v>
      </c>
      <c r="B5830" s="100">
        <v>44195</v>
      </c>
      <c r="C5830" s="100" t="s">
        <v>1110</v>
      </c>
      <c r="D5830" s="101">
        <f>VLOOKUP(Pag_Inicio_Corr_mas_casos[[#This Row],[Corregimiento]],Hoja3!$A$2:$D$676,4,0)</f>
        <v>130702</v>
      </c>
      <c r="E5830" s="100">
        <v>39</v>
      </c>
    </row>
    <row r="5831" spans="1:5" x14ac:dyDescent="0.25">
      <c r="A5831" s="99">
        <v>44195</v>
      </c>
      <c r="B5831" s="100">
        <v>44195</v>
      </c>
      <c r="C5831" s="100" t="s">
        <v>1072</v>
      </c>
      <c r="D5831" s="101">
        <f>VLOOKUP(Pag_Inicio_Corr_mas_casos[[#This Row],[Corregimiento]],Hoja3!$A$2:$D$676,4,0)</f>
        <v>80803</v>
      </c>
      <c r="E5831" s="100">
        <v>39</v>
      </c>
    </row>
    <row r="5832" spans="1:5" x14ac:dyDescent="0.25">
      <c r="A5832" s="99">
        <v>44195</v>
      </c>
      <c r="B5832" s="100">
        <v>44195</v>
      </c>
      <c r="C5832" s="100" t="s">
        <v>1045</v>
      </c>
      <c r="D5832" s="101">
        <f>VLOOKUP(Pag_Inicio_Corr_mas_casos[[#This Row],[Corregimiento]],Hoja3!$A$2:$D$676,4,0)</f>
        <v>130107</v>
      </c>
      <c r="E5832" s="100">
        <v>38</v>
      </c>
    </row>
    <row r="5833" spans="1:5" x14ac:dyDescent="0.25">
      <c r="A5833" s="99">
        <v>44195</v>
      </c>
      <c r="B5833" s="100">
        <v>44195</v>
      </c>
      <c r="C5833" s="100" t="s">
        <v>1113</v>
      </c>
      <c r="D5833" s="101">
        <f>VLOOKUP(Pag_Inicio_Corr_mas_casos[[#This Row],[Corregimiento]],Hoja3!$A$2:$D$676,4,0)</f>
        <v>81008</v>
      </c>
      <c r="E5833" s="100">
        <v>37</v>
      </c>
    </row>
    <row r="5834" spans="1:5" x14ac:dyDescent="0.25">
      <c r="A5834" s="99">
        <v>44195</v>
      </c>
      <c r="B5834" s="100">
        <v>44195</v>
      </c>
      <c r="C5834" s="100" t="s">
        <v>1091</v>
      </c>
      <c r="D5834" s="101">
        <f>VLOOKUP(Pag_Inicio_Corr_mas_casos[[#This Row],[Corregimiento]],Hoja3!$A$2:$D$676,4,0)</f>
        <v>80802</v>
      </c>
      <c r="E5834" s="100">
        <v>35</v>
      </c>
    </row>
    <row r="5835" spans="1:5" x14ac:dyDescent="0.25">
      <c r="A5835" s="99">
        <v>44195</v>
      </c>
      <c r="B5835" s="100">
        <v>44195</v>
      </c>
      <c r="C5835" s="100" t="s">
        <v>1057</v>
      </c>
      <c r="D5835" s="101">
        <f>VLOOKUP(Pag_Inicio_Corr_mas_casos[[#This Row],[Corregimiento]],Hoja3!$A$2:$D$676,4,0)</f>
        <v>81006</v>
      </c>
      <c r="E5835" s="100">
        <v>34</v>
      </c>
    </row>
    <row r="5836" spans="1:5" x14ac:dyDescent="0.25">
      <c r="A5836" s="99">
        <v>44195</v>
      </c>
      <c r="B5836" s="100">
        <v>44195</v>
      </c>
      <c r="C5836" s="100" t="s">
        <v>1059</v>
      </c>
      <c r="D5836" s="101">
        <f>VLOOKUP(Pag_Inicio_Corr_mas_casos[[#This Row],[Corregimiento]],Hoja3!$A$2:$D$676,4,0)</f>
        <v>30113</v>
      </c>
      <c r="E5836" s="100">
        <v>33</v>
      </c>
    </row>
    <row r="5837" spans="1:5" x14ac:dyDescent="0.25">
      <c r="A5837" s="99">
        <v>44195</v>
      </c>
      <c r="B5837" s="100">
        <v>44195</v>
      </c>
      <c r="C5837" s="100" t="s">
        <v>1056</v>
      </c>
      <c r="D5837" s="101">
        <f>VLOOKUP(Pag_Inicio_Corr_mas_casos[[#This Row],[Corregimiento]],Hoja3!$A$2:$D$676,4,0)</f>
        <v>20601</v>
      </c>
      <c r="E5837" s="100">
        <v>32</v>
      </c>
    </row>
    <row r="5838" spans="1:5" x14ac:dyDescent="0.25">
      <c r="A5838" s="99">
        <v>44195</v>
      </c>
      <c r="B5838" s="100">
        <v>44195</v>
      </c>
      <c r="C5838" s="100" t="s">
        <v>1086</v>
      </c>
      <c r="D5838" s="101">
        <f>VLOOKUP(Pag_Inicio_Corr_mas_casos[[#This Row],[Corregimiento]],Hoja3!$A$2:$D$676,4,0)</f>
        <v>130706</v>
      </c>
      <c r="E5838" s="100">
        <v>31</v>
      </c>
    </row>
    <row r="5839" spans="1:5" x14ac:dyDescent="0.25">
      <c r="A5839" s="99">
        <v>44195</v>
      </c>
      <c r="B5839" s="100">
        <v>44195</v>
      </c>
      <c r="C5839" s="100" t="s">
        <v>1054</v>
      </c>
      <c r="D5839" s="101">
        <f>VLOOKUP(Pag_Inicio_Corr_mas_casos[[#This Row],[Corregimiento]],Hoja3!$A$2:$D$676,4,0)</f>
        <v>130701</v>
      </c>
      <c r="E5839" s="100">
        <v>30</v>
      </c>
    </row>
    <row r="5840" spans="1:5" x14ac:dyDescent="0.25">
      <c r="A5840" s="99">
        <v>44195</v>
      </c>
      <c r="B5840" s="100">
        <v>44195</v>
      </c>
      <c r="C5840" s="100" t="s">
        <v>1039</v>
      </c>
      <c r="D5840" s="101">
        <f>VLOOKUP(Pag_Inicio_Corr_mas_casos[[#This Row],[Corregimiento]],Hoja3!$A$2:$D$676,4,0)</f>
        <v>130708</v>
      </c>
      <c r="E5840" s="100">
        <v>30</v>
      </c>
    </row>
    <row r="5841" spans="1:5" x14ac:dyDescent="0.25">
      <c r="A5841" s="99">
        <v>44195</v>
      </c>
      <c r="B5841" s="100">
        <v>44195</v>
      </c>
      <c r="C5841" s="100" t="s">
        <v>1156</v>
      </c>
      <c r="D5841" s="101">
        <f>VLOOKUP(Pag_Inicio_Corr_mas_casos[[#This Row],[Corregimiento]],Hoja3!$A$2:$D$676,4,0)</f>
        <v>60401</v>
      </c>
      <c r="E5841" s="100">
        <v>28</v>
      </c>
    </row>
    <row r="5842" spans="1:5" x14ac:dyDescent="0.25">
      <c r="A5842" s="99">
        <v>44195</v>
      </c>
      <c r="B5842" s="100">
        <v>44195</v>
      </c>
      <c r="C5842" s="100" t="s">
        <v>1145</v>
      </c>
      <c r="D5842" s="101">
        <f>VLOOKUP(Pag_Inicio_Corr_mas_casos[[#This Row],[Corregimiento]],Hoja3!$A$2:$D$676,4,0)</f>
        <v>80501</v>
      </c>
      <c r="E5842" s="100">
        <v>27</v>
      </c>
    </row>
    <row r="5843" spans="1:5" x14ac:dyDescent="0.25">
      <c r="A5843" s="99">
        <v>44195</v>
      </c>
      <c r="B5843" s="100">
        <v>44195</v>
      </c>
      <c r="C5843" s="100" t="s">
        <v>1101</v>
      </c>
      <c r="D5843" s="101">
        <f>VLOOKUP(Pag_Inicio_Corr_mas_casos[[#This Row],[Corregimiento]],Hoja3!$A$2:$D$676,4,0)</f>
        <v>60101</v>
      </c>
      <c r="E5843" s="100">
        <v>27</v>
      </c>
    </row>
    <row r="5844" spans="1:5" x14ac:dyDescent="0.25">
      <c r="A5844" s="99">
        <v>44195</v>
      </c>
      <c r="B5844" s="100">
        <v>44195</v>
      </c>
      <c r="C5844" s="100" t="s">
        <v>1093</v>
      </c>
      <c r="D5844" s="101">
        <f>VLOOKUP(Pag_Inicio_Corr_mas_casos[[#This Row],[Corregimiento]],Hoja3!$A$2:$D$676,4,0)</f>
        <v>81004</v>
      </c>
      <c r="E5844" s="100">
        <v>27</v>
      </c>
    </row>
    <row r="5845" spans="1:5" x14ac:dyDescent="0.25">
      <c r="A5845" s="99">
        <v>44195</v>
      </c>
      <c r="B5845" s="100">
        <v>44195</v>
      </c>
      <c r="C5845" s="100" t="s">
        <v>1158</v>
      </c>
      <c r="D5845" s="101">
        <f>VLOOKUP(Pag_Inicio_Corr_mas_casos[[#This Row],[Corregimiento]],Hoja3!$A$2:$D$676,4,0)</f>
        <v>20401</v>
      </c>
      <c r="E5845" s="100">
        <v>27</v>
      </c>
    </row>
    <row r="5846" spans="1:5" x14ac:dyDescent="0.25">
      <c r="A5846" s="99">
        <v>44195</v>
      </c>
      <c r="B5846" s="100">
        <v>44195</v>
      </c>
      <c r="C5846" s="100" t="s">
        <v>1165</v>
      </c>
      <c r="D5846" s="101">
        <f>VLOOKUP(Pag_Inicio_Corr_mas_casos[[#This Row],[Corregimiento]],Hoja3!$A$2:$D$676,4,0)</f>
        <v>91011</v>
      </c>
      <c r="E5846" s="100">
        <v>27</v>
      </c>
    </row>
    <row r="5847" spans="1:5" x14ac:dyDescent="0.25">
      <c r="A5847" s="99">
        <v>44195</v>
      </c>
      <c r="B5847" s="100">
        <v>44195</v>
      </c>
      <c r="C5847" s="100" t="s">
        <v>1052</v>
      </c>
      <c r="D5847" s="101">
        <f>VLOOKUP(Pag_Inicio_Corr_mas_casos[[#This Row],[Corregimiento]],Hoja3!$A$2:$D$676,4,0)</f>
        <v>130716</v>
      </c>
      <c r="E5847" s="100">
        <v>25</v>
      </c>
    </row>
    <row r="5848" spans="1:5" x14ac:dyDescent="0.25">
      <c r="A5848" s="99">
        <v>44195</v>
      </c>
      <c r="B5848" s="100">
        <v>44195</v>
      </c>
      <c r="C5848" s="100" t="s">
        <v>1070</v>
      </c>
      <c r="D5848" s="101">
        <f>VLOOKUP(Pag_Inicio_Corr_mas_casos[[#This Row],[Corregimiento]],Hoja3!$A$2:$D$676,4,0)</f>
        <v>20207</v>
      </c>
      <c r="E5848" s="100">
        <v>25</v>
      </c>
    </row>
    <row r="5849" spans="1:5" x14ac:dyDescent="0.25">
      <c r="A5849" s="99">
        <v>44195</v>
      </c>
      <c r="B5849" s="100">
        <v>44195</v>
      </c>
      <c r="C5849" s="100" t="s">
        <v>1065</v>
      </c>
      <c r="D5849" s="101">
        <f>VLOOKUP(Pag_Inicio_Corr_mas_casos[[#This Row],[Corregimiento]],Hoja3!$A$2:$D$676,4,0)</f>
        <v>40606</v>
      </c>
      <c r="E5849" s="100">
        <v>24</v>
      </c>
    </row>
    <row r="5850" spans="1:5" x14ac:dyDescent="0.25">
      <c r="A5850" s="99">
        <v>44195</v>
      </c>
      <c r="B5850" s="100">
        <v>44195</v>
      </c>
      <c r="C5850" s="100" t="s">
        <v>1064</v>
      </c>
      <c r="D5850" s="101">
        <f>VLOOKUP(Pag_Inicio_Corr_mas_casos[[#This Row],[Corregimiento]],Hoja3!$A$2:$D$676,4,0)</f>
        <v>130709</v>
      </c>
      <c r="E5850" s="100">
        <v>23</v>
      </c>
    </row>
    <row r="5851" spans="1:5" x14ac:dyDescent="0.25">
      <c r="A5851" s="99">
        <v>44195</v>
      </c>
      <c r="B5851" s="100">
        <v>44195</v>
      </c>
      <c r="C5851" s="100" t="s">
        <v>1100</v>
      </c>
      <c r="D5851" s="101">
        <f>VLOOKUP(Pag_Inicio_Corr_mas_casos[[#This Row],[Corregimiento]],Hoja3!$A$2:$D$676,4,0)</f>
        <v>60103</v>
      </c>
      <c r="E5851" s="100">
        <v>23</v>
      </c>
    </row>
    <row r="5852" spans="1:5" x14ac:dyDescent="0.25">
      <c r="A5852" s="99">
        <v>44195</v>
      </c>
      <c r="B5852" s="100">
        <v>44195</v>
      </c>
      <c r="C5852" s="100" t="s">
        <v>1133</v>
      </c>
      <c r="D5852" s="101">
        <f>VLOOKUP(Pag_Inicio_Corr_mas_casos[[#This Row],[Corregimiento]],Hoja3!$A$2:$D$676,4,0)</f>
        <v>130108</v>
      </c>
      <c r="E5852" s="100">
        <v>22</v>
      </c>
    </row>
    <row r="5853" spans="1:5" x14ac:dyDescent="0.25">
      <c r="A5853" s="99">
        <v>44195</v>
      </c>
      <c r="B5853" s="100">
        <v>44195</v>
      </c>
      <c r="C5853" s="100" t="s">
        <v>1122</v>
      </c>
      <c r="D5853" s="101">
        <f>VLOOKUP(Pag_Inicio_Corr_mas_casos[[#This Row],[Corregimiento]],Hoja3!$A$2:$D$676,4,0)</f>
        <v>30103</v>
      </c>
      <c r="E5853" s="100">
        <v>21</v>
      </c>
    </row>
    <row r="5854" spans="1:5" x14ac:dyDescent="0.25">
      <c r="A5854" s="99">
        <v>44195</v>
      </c>
      <c r="B5854" s="100">
        <v>44195</v>
      </c>
      <c r="C5854" s="100" t="s">
        <v>1128</v>
      </c>
      <c r="D5854" s="101">
        <f>VLOOKUP(Pag_Inicio_Corr_mas_casos[[#This Row],[Corregimiento]],Hoja3!$A$2:$D$676,4,0)</f>
        <v>91008</v>
      </c>
      <c r="E5854" s="100">
        <v>21</v>
      </c>
    </row>
    <row r="5855" spans="1:5" x14ac:dyDescent="0.25">
      <c r="A5855" s="99">
        <v>44195</v>
      </c>
      <c r="B5855" s="100">
        <v>44195</v>
      </c>
      <c r="C5855" s="100" t="s">
        <v>1090</v>
      </c>
      <c r="D5855" s="101">
        <f>VLOOKUP(Pag_Inicio_Corr_mas_casos[[#This Row],[Corregimiento]],Hoja3!$A$2:$D$676,4,0)</f>
        <v>81005</v>
      </c>
      <c r="E5855" s="100">
        <v>21</v>
      </c>
    </row>
    <row r="5856" spans="1:5" x14ac:dyDescent="0.25">
      <c r="A5856" s="99">
        <v>44195</v>
      </c>
      <c r="B5856" s="100">
        <v>44195</v>
      </c>
      <c r="C5856" s="100" t="s">
        <v>1098</v>
      </c>
      <c r="D5856" s="101">
        <f>VLOOKUP(Pag_Inicio_Corr_mas_casos[[#This Row],[Corregimiento]],Hoja3!$A$2:$D$676,4,0)</f>
        <v>40611</v>
      </c>
      <c r="E5856" s="100">
        <v>20</v>
      </c>
    </row>
    <row r="5857" spans="1:6" x14ac:dyDescent="0.25">
      <c r="A5857" s="99">
        <v>44195</v>
      </c>
      <c r="B5857" s="100">
        <v>44195</v>
      </c>
      <c r="C5857" s="100" t="s">
        <v>1154</v>
      </c>
      <c r="D5857" s="101">
        <f>VLOOKUP(Pag_Inicio_Corr_mas_casos[[#This Row],[Corregimiento]],Hoja3!$A$2:$D$676,4,0)</f>
        <v>91007</v>
      </c>
      <c r="E5857" s="100">
        <v>19</v>
      </c>
    </row>
    <row r="5858" spans="1:6" x14ac:dyDescent="0.25">
      <c r="A5858" s="99">
        <v>44195</v>
      </c>
      <c r="B5858" s="100">
        <v>44195</v>
      </c>
      <c r="C5858" s="100" t="s">
        <v>1094</v>
      </c>
      <c r="D5858" s="101">
        <f>VLOOKUP(Pag_Inicio_Corr_mas_casos[[#This Row],[Corregimiento]],Hoja3!$A$2:$D$676,4,0)</f>
        <v>60104</v>
      </c>
      <c r="E5858" s="100">
        <v>17</v>
      </c>
    </row>
    <row r="5859" spans="1:6" x14ac:dyDescent="0.25">
      <c r="A5859" s="99">
        <v>44195</v>
      </c>
      <c r="B5859" s="100">
        <v>44195</v>
      </c>
      <c r="C5859" s="100" t="s">
        <v>1152</v>
      </c>
      <c r="D5859" s="101">
        <f>VLOOKUP(Pag_Inicio_Corr_mas_casos[[#This Row],[Corregimiento]],Hoja3!$A$2:$D$676,4,0)</f>
        <v>20101</v>
      </c>
      <c r="E5859" s="100">
        <v>16</v>
      </c>
    </row>
    <row r="5860" spans="1:6" x14ac:dyDescent="0.25">
      <c r="A5860" s="99">
        <v>44195</v>
      </c>
      <c r="B5860" s="100">
        <v>44195</v>
      </c>
      <c r="C5860" s="100" t="s">
        <v>1095</v>
      </c>
      <c r="D5860" s="101">
        <f>VLOOKUP(Pag_Inicio_Corr_mas_casos[[#This Row],[Corregimiento]],Hoja3!$A$2:$D$676,4,0)</f>
        <v>80805</v>
      </c>
      <c r="E5860" s="100">
        <v>16</v>
      </c>
    </row>
    <row r="5861" spans="1:6" x14ac:dyDescent="0.25">
      <c r="A5861" s="99">
        <v>44195</v>
      </c>
      <c r="B5861" s="100">
        <v>44195</v>
      </c>
      <c r="C5861" s="100" t="s">
        <v>1167</v>
      </c>
      <c r="D5861" s="101">
        <f>VLOOKUP(Pag_Inicio_Corr_mas_casos[[#This Row],[Corregimiento]],Hoja3!$A$2:$D$676,4,0)</f>
        <v>91014</v>
      </c>
      <c r="E5861" s="100">
        <v>16</v>
      </c>
    </row>
    <row r="5862" spans="1:6" x14ac:dyDescent="0.25">
      <c r="A5862" s="99">
        <v>44195</v>
      </c>
      <c r="B5862" s="100">
        <v>44195</v>
      </c>
      <c r="C5862" s="100" t="s">
        <v>1118</v>
      </c>
      <c r="D5862" s="101">
        <f>VLOOKUP(Pag_Inicio_Corr_mas_casos[[#This Row],[Corregimiento]],Hoja3!$A$2:$D$676,4,0)</f>
        <v>30111</v>
      </c>
      <c r="E5862" s="100">
        <v>16</v>
      </c>
    </row>
    <row r="5863" spans="1:6" x14ac:dyDescent="0.25">
      <c r="A5863" s="99">
        <v>44195</v>
      </c>
      <c r="B5863" s="100">
        <v>44195</v>
      </c>
      <c r="C5863" s="100" t="s">
        <v>1147</v>
      </c>
      <c r="D5863" s="101">
        <f>VLOOKUP(Pag_Inicio_Corr_mas_casos[[#This Row],[Corregimiento]],Hoja3!$A$2:$D$676,4,0)</f>
        <v>40201</v>
      </c>
      <c r="E5863" s="100">
        <v>15</v>
      </c>
    </row>
    <row r="5864" spans="1:6" x14ac:dyDescent="0.25">
      <c r="A5864" s="99">
        <v>44195</v>
      </c>
      <c r="B5864" s="100">
        <v>44195</v>
      </c>
      <c r="C5864" s="100" t="s">
        <v>1173</v>
      </c>
      <c r="D5864" s="101">
        <f>VLOOKUP(Pag_Inicio_Corr_mas_casos[[#This Row],[Corregimiento]],Hoja3!$A$2:$D$676,4,0)</f>
        <v>40503</v>
      </c>
      <c r="E5864" s="100">
        <v>14</v>
      </c>
    </row>
    <row r="5865" spans="1:6" x14ac:dyDescent="0.25">
      <c r="A5865" s="99">
        <v>44195</v>
      </c>
      <c r="B5865" s="100">
        <v>44195</v>
      </c>
      <c r="C5865" s="100" t="s">
        <v>1124</v>
      </c>
      <c r="D5865" s="101">
        <f>VLOOKUP(Pag_Inicio_Corr_mas_casos[[#This Row],[Corregimiento]],Hoja3!$A$2:$D$676,4,0)</f>
        <v>20609</v>
      </c>
      <c r="E5865" s="100">
        <v>14</v>
      </c>
    </row>
    <row r="5866" spans="1:6" x14ac:dyDescent="0.25">
      <c r="A5866" s="99">
        <v>44195</v>
      </c>
      <c r="B5866" s="100">
        <v>44195</v>
      </c>
      <c r="C5866" s="100" t="s">
        <v>1169</v>
      </c>
      <c r="D5866" s="101">
        <f>VLOOKUP(Pag_Inicio_Corr_mas_casos[[#This Row],[Corregimiento]],Hoja3!$A$2:$D$676,4,0)</f>
        <v>90101</v>
      </c>
      <c r="E5866" s="100">
        <v>13</v>
      </c>
    </row>
    <row r="5867" spans="1:6" x14ac:dyDescent="0.25">
      <c r="A5867" s="99">
        <v>44195</v>
      </c>
      <c r="B5867" s="100">
        <v>44195</v>
      </c>
      <c r="C5867" s="100" t="s">
        <v>1164</v>
      </c>
      <c r="D5867" s="101">
        <f>VLOOKUP(Pag_Inicio_Corr_mas_casos[[#This Row],[Corregimiento]],Hoja3!$A$2:$D$676,4,0)</f>
        <v>91013</v>
      </c>
      <c r="E5867" s="100">
        <v>13</v>
      </c>
    </row>
    <row r="5868" spans="1:6" x14ac:dyDescent="0.25">
      <c r="A5868" s="99">
        <v>44195</v>
      </c>
      <c r="B5868" s="100">
        <v>44195</v>
      </c>
      <c r="C5868" s="100" t="s">
        <v>1174</v>
      </c>
      <c r="D5868" s="101">
        <f>VLOOKUP(Pag_Inicio_Corr_mas_casos[[#This Row],[Corregimiento]],Hoja3!$A$2:$D$676,4,0)</f>
        <v>91101</v>
      </c>
      <c r="E5868" s="100">
        <v>13</v>
      </c>
    </row>
    <row r="5869" spans="1:6" x14ac:dyDescent="0.25">
      <c r="A5869" s="99">
        <v>44195</v>
      </c>
      <c r="B5869" s="100">
        <v>44195</v>
      </c>
      <c r="C5869" s="100" t="s">
        <v>1046</v>
      </c>
      <c r="D5869" s="100">
        <v>40607</v>
      </c>
      <c r="E5869" s="100">
        <v>12</v>
      </c>
      <c r="F5869" s="3" t="s">
        <v>1143</v>
      </c>
    </row>
    <row r="5870" spans="1:6" x14ac:dyDescent="0.25">
      <c r="A5870" s="99">
        <v>44195</v>
      </c>
      <c r="B5870" s="100">
        <v>44195</v>
      </c>
      <c r="C5870" s="100" t="s">
        <v>1162</v>
      </c>
      <c r="D5870" s="101">
        <f>VLOOKUP(Pag_Inicio_Corr_mas_casos[[#This Row],[Corregimiento]],Hoja3!$A$2:$D$676,4,0)</f>
        <v>20201</v>
      </c>
      <c r="E5870" s="100">
        <v>11</v>
      </c>
    </row>
    <row r="5871" spans="1:6" x14ac:dyDescent="0.25">
      <c r="A5871" s="99">
        <v>44195</v>
      </c>
      <c r="B5871" s="100">
        <v>44195</v>
      </c>
      <c r="C5871" s="100" t="s">
        <v>1175</v>
      </c>
      <c r="D5871" s="101">
        <f>VLOOKUP(Pag_Inicio_Corr_mas_casos[[#This Row],[Corregimiento]],Hoja3!$A$2:$D$676,4,0)</f>
        <v>130401</v>
      </c>
      <c r="E5871" s="100">
        <v>11</v>
      </c>
    </row>
    <row r="5872" spans="1:6" x14ac:dyDescent="0.25">
      <c r="A5872" s="99">
        <v>44195</v>
      </c>
      <c r="B5872" s="100">
        <v>44195</v>
      </c>
      <c r="C5872" s="100" t="s">
        <v>1176</v>
      </c>
      <c r="D5872" s="101">
        <f>VLOOKUP(Pag_Inicio_Corr_mas_casos[[#This Row],[Corregimiento]],Hoja3!$A$2:$D$676,4,0)</f>
        <v>40604</v>
      </c>
      <c r="E5872" s="100">
        <v>11</v>
      </c>
    </row>
    <row r="5873" spans="1:6" x14ac:dyDescent="0.25">
      <c r="A5873" s="99">
        <v>44195</v>
      </c>
      <c r="B5873" s="100">
        <v>44195</v>
      </c>
      <c r="C5873" s="100" t="s">
        <v>1102</v>
      </c>
      <c r="D5873" s="101">
        <f>VLOOKUP(Pag_Inicio_Corr_mas_casos[[#This Row],[Corregimiento]],Hoja3!$A$2:$D$676,4,0)</f>
        <v>40612</v>
      </c>
      <c r="E5873" s="100">
        <v>11</v>
      </c>
    </row>
    <row r="5874" spans="1:6" x14ac:dyDescent="0.25">
      <c r="A5874" s="99">
        <v>44195</v>
      </c>
      <c r="B5874" s="100">
        <v>44195</v>
      </c>
      <c r="C5874" s="100" t="s">
        <v>1136</v>
      </c>
      <c r="D5874" s="101">
        <f>VLOOKUP(Pag_Inicio_Corr_mas_casos[[#This Row],[Corregimiento]],Hoja3!$A$2:$D$676,4,0)</f>
        <v>70301</v>
      </c>
      <c r="E5874" s="100">
        <v>11</v>
      </c>
    </row>
    <row r="5875" spans="1:6" x14ac:dyDescent="0.25">
      <c r="A5875" s="99">
        <v>44195</v>
      </c>
      <c r="B5875" s="100">
        <v>44195</v>
      </c>
      <c r="C5875" s="100" t="s">
        <v>1177</v>
      </c>
      <c r="D5875" s="101">
        <f>VLOOKUP(Pag_Inicio_Corr_mas_casos[[#This Row],[Corregimiento]],Hoja3!$A$2:$D$676,4,0)</f>
        <v>60602</v>
      </c>
      <c r="E5875" s="100">
        <v>11</v>
      </c>
    </row>
    <row r="5876" spans="1:6" x14ac:dyDescent="0.25">
      <c r="A5876" s="99">
        <v>44195</v>
      </c>
      <c r="B5876" s="100">
        <v>44195</v>
      </c>
      <c r="C5876" s="100" t="s">
        <v>1160</v>
      </c>
      <c r="D5876" s="101">
        <f>VLOOKUP(Pag_Inicio_Corr_mas_casos[[#This Row],[Corregimiento]],Hoja3!$A$2:$D$676,4,0)</f>
        <v>30110</v>
      </c>
      <c r="E5876" s="100">
        <v>11</v>
      </c>
    </row>
    <row r="5877" spans="1:6" x14ac:dyDescent="0.25">
      <c r="A5877" s="53">
        <v>44196</v>
      </c>
      <c r="B5877" s="54">
        <v>44196</v>
      </c>
      <c r="C5877" s="54" t="s">
        <v>1163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 x14ac:dyDescent="0.25">
      <c r="A5878" s="53">
        <v>44196</v>
      </c>
      <c r="B5878" s="54">
        <v>44196</v>
      </c>
      <c r="C5878" s="54" t="s">
        <v>1107</v>
      </c>
      <c r="D5878" s="55">
        <f>VLOOKUP(Pag_Inicio_Corr_mas_casos[[#This Row],[Corregimiento]],Hoja3!$A$2:$D$676,4,0)</f>
        <v>80819</v>
      </c>
      <c r="E5878" s="54">
        <v>123</v>
      </c>
    </row>
    <row r="5879" spans="1:6" x14ac:dyDescent="0.25">
      <c r="A5879" s="53">
        <v>44196</v>
      </c>
      <c r="B5879" s="54">
        <v>44196</v>
      </c>
      <c r="C5879" s="54" t="s">
        <v>1141</v>
      </c>
      <c r="D5879" s="55">
        <f>VLOOKUP(Pag_Inicio_Corr_mas_casos[[#This Row],[Corregimiento]],Hoja3!$A$2:$D$676,4,0)</f>
        <v>80812</v>
      </c>
      <c r="E5879" s="54">
        <v>108</v>
      </c>
    </row>
    <row r="5880" spans="1:6" x14ac:dyDescent="0.25">
      <c r="A5880" s="53">
        <v>44196</v>
      </c>
      <c r="B5880" s="54">
        <v>44196</v>
      </c>
      <c r="C5880" s="54" t="s">
        <v>867</v>
      </c>
      <c r="D5880" s="55">
        <f>VLOOKUP(Pag_Inicio_Corr_mas_casos[[#This Row],[Corregimiento]],Hoja3!$A$2:$D$676,4,0)</f>
        <v>80821</v>
      </c>
      <c r="E5880" s="54">
        <v>105</v>
      </c>
    </row>
    <row r="5881" spans="1:6" x14ac:dyDescent="0.25">
      <c r="A5881" s="53">
        <v>44196</v>
      </c>
      <c r="B5881" s="54">
        <v>44196</v>
      </c>
      <c r="C5881" s="54" t="s">
        <v>1149</v>
      </c>
      <c r="D5881" s="55">
        <f>VLOOKUP(Pag_Inicio_Corr_mas_casos[[#This Row],[Corregimiento]],Hoja3!$A$2:$D$676,4,0)</f>
        <v>130102</v>
      </c>
      <c r="E5881" s="54">
        <v>104</v>
      </c>
    </row>
    <row r="5882" spans="1:6" x14ac:dyDescent="0.25">
      <c r="A5882" s="53">
        <v>44196</v>
      </c>
      <c r="B5882" s="54">
        <v>44196</v>
      </c>
      <c r="C5882" s="54" t="s">
        <v>1048</v>
      </c>
      <c r="D5882" s="55">
        <f>VLOOKUP(Pag_Inicio_Corr_mas_casos[[#This Row],[Corregimiento]],Hoja3!$A$2:$D$676,4,0)</f>
        <v>80817</v>
      </c>
      <c r="E5882" s="54">
        <v>100</v>
      </c>
    </row>
    <row r="5883" spans="1:6" x14ac:dyDescent="0.25">
      <c r="A5883" s="53">
        <v>44196</v>
      </c>
      <c r="B5883" s="54">
        <v>44196</v>
      </c>
      <c r="C5883" s="54" t="s">
        <v>1043</v>
      </c>
      <c r="D5883" s="55">
        <f>VLOOKUP(Pag_Inicio_Corr_mas_casos[[#This Row],[Corregimiento]],Hoja3!$A$2:$D$676,4,0)</f>
        <v>80811</v>
      </c>
      <c r="E5883" s="54">
        <v>86</v>
      </c>
    </row>
    <row r="5884" spans="1:6" x14ac:dyDescent="0.25">
      <c r="A5884" s="53">
        <v>44196</v>
      </c>
      <c r="B5884" s="54">
        <v>44196</v>
      </c>
      <c r="C5884" s="54" t="s">
        <v>1049</v>
      </c>
      <c r="D5884" s="55">
        <f>VLOOKUP(Pag_Inicio_Corr_mas_casos[[#This Row],[Corregimiento]],Hoja3!$A$2:$D$676,4,0)</f>
        <v>80822</v>
      </c>
      <c r="E5884" s="54">
        <v>84</v>
      </c>
    </row>
    <row r="5885" spans="1:6" x14ac:dyDescent="0.25">
      <c r="A5885" s="53">
        <v>44196</v>
      </c>
      <c r="B5885" s="54">
        <v>44196</v>
      </c>
      <c r="C5885" s="54" t="s">
        <v>1032</v>
      </c>
      <c r="D5885" s="55">
        <f>VLOOKUP(Pag_Inicio_Corr_mas_casos[[#This Row],[Corregimiento]],Hoja3!$A$2:$D$676,4,0)</f>
        <v>80810</v>
      </c>
      <c r="E5885" s="54">
        <v>83</v>
      </c>
    </row>
    <row r="5886" spans="1:6" x14ac:dyDescent="0.25">
      <c r="A5886" s="53">
        <v>44196</v>
      </c>
      <c r="B5886" s="54">
        <v>44196</v>
      </c>
      <c r="C5886" s="54" t="s">
        <v>1131</v>
      </c>
      <c r="D5886" s="55">
        <f>VLOOKUP(Pag_Inicio_Corr_mas_casos[[#This Row],[Corregimiento]],Hoja3!$A$2:$D$676,4,0)</f>
        <v>130106</v>
      </c>
      <c r="E5886" s="54">
        <v>78</v>
      </c>
    </row>
    <row r="5887" spans="1:6" x14ac:dyDescent="0.25">
      <c r="A5887" s="53">
        <v>44196</v>
      </c>
      <c r="B5887" s="54">
        <v>44196</v>
      </c>
      <c r="C5887" s="54" t="s">
        <v>1039</v>
      </c>
      <c r="D5887" s="55">
        <f>VLOOKUP(Pag_Inicio_Corr_mas_casos[[#This Row],[Corregimiento]],Hoja3!$A$2:$D$676,4,0)</f>
        <v>130708</v>
      </c>
      <c r="E5887" s="54">
        <v>76</v>
      </c>
    </row>
    <row r="5888" spans="1:6" x14ac:dyDescent="0.25">
      <c r="A5888" s="53">
        <v>44196</v>
      </c>
      <c r="B5888" s="54">
        <v>44196</v>
      </c>
      <c r="C5888" s="54" t="s">
        <v>1106</v>
      </c>
      <c r="D5888" s="55">
        <f>VLOOKUP(Pag_Inicio_Corr_mas_casos[[#This Row],[Corregimiento]],Hoja3!$A$2:$D$676,4,0)</f>
        <v>80809</v>
      </c>
      <c r="E5888" s="54">
        <v>75</v>
      </c>
    </row>
    <row r="5889" spans="1:5" x14ac:dyDescent="0.25">
      <c r="A5889" s="53">
        <v>44196</v>
      </c>
      <c r="B5889" s="54">
        <v>44196</v>
      </c>
      <c r="C5889" s="54" t="s">
        <v>1036</v>
      </c>
      <c r="D5889" s="55">
        <f>VLOOKUP(Pag_Inicio_Corr_mas_casos[[#This Row],[Corregimiento]],Hoja3!$A$2:$D$676,4,0)</f>
        <v>80823</v>
      </c>
      <c r="E5889" s="54">
        <v>72</v>
      </c>
    </row>
    <row r="5890" spans="1:5" x14ac:dyDescent="0.25">
      <c r="A5890" s="53">
        <v>44196</v>
      </c>
      <c r="B5890" s="54">
        <v>44196</v>
      </c>
      <c r="C5890" s="54" t="s">
        <v>1047</v>
      </c>
      <c r="D5890" s="55">
        <f>VLOOKUP(Pag_Inicio_Corr_mas_casos[[#This Row],[Corregimiento]],Hoja3!$A$2:$D$676,4,0)</f>
        <v>80820</v>
      </c>
      <c r="E5890" s="54">
        <v>70</v>
      </c>
    </row>
    <row r="5891" spans="1:5" x14ac:dyDescent="0.25">
      <c r="A5891" s="53">
        <v>44196</v>
      </c>
      <c r="B5891" s="54">
        <v>44196</v>
      </c>
      <c r="C5891" s="54" t="s">
        <v>1034</v>
      </c>
      <c r="D5891" s="55">
        <f>VLOOKUP(Pag_Inicio_Corr_mas_casos[[#This Row],[Corregimiento]],Hoja3!$A$2:$D$676,4,0)</f>
        <v>81009</v>
      </c>
      <c r="E5891" s="54">
        <v>68</v>
      </c>
    </row>
    <row r="5892" spans="1:5" x14ac:dyDescent="0.25">
      <c r="A5892" s="53">
        <v>44196</v>
      </c>
      <c r="B5892" s="54">
        <v>44196</v>
      </c>
      <c r="C5892" s="54" t="s">
        <v>1114</v>
      </c>
      <c r="D5892" s="55">
        <f>VLOOKUP(Pag_Inicio_Corr_mas_casos[[#This Row],[Corregimiento]],Hoja3!$A$2:$D$676,4,0)</f>
        <v>81001</v>
      </c>
      <c r="E5892" s="54">
        <v>66</v>
      </c>
    </row>
    <row r="5893" spans="1:5" x14ac:dyDescent="0.25">
      <c r="A5893" s="53">
        <v>44196</v>
      </c>
      <c r="B5893" s="54">
        <v>44196</v>
      </c>
      <c r="C5893" s="54" t="s">
        <v>1051</v>
      </c>
      <c r="D5893" s="55">
        <f>VLOOKUP(Pag_Inicio_Corr_mas_casos[[#This Row],[Corregimiento]],Hoja3!$A$2:$D$676,4,0)</f>
        <v>80815</v>
      </c>
      <c r="E5893" s="54">
        <v>65</v>
      </c>
    </row>
    <row r="5894" spans="1:5" x14ac:dyDescent="0.25">
      <c r="A5894" s="53">
        <v>44196</v>
      </c>
      <c r="B5894" s="54">
        <v>44196</v>
      </c>
      <c r="C5894" s="54" t="s">
        <v>1038</v>
      </c>
      <c r="D5894" s="55">
        <f>VLOOKUP(Pag_Inicio_Corr_mas_casos[[#This Row],[Corregimiento]],Hoja3!$A$2:$D$676,4,0)</f>
        <v>80816</v>
      </c>
      <c r="E5894" s="54">
        <v>63</v>
      </c>
    </row>
    <row r="5895" spans="1:5" x14ac:dyDescent="0.25">
      <c r="A5895" s="53">
        <v>44196</v>
      </c>
      <c r="B5895" s="54">
        <v>44196</v>
      </c>
      <c r="C5895" s="54" t="s">
        <v>1115</v>
      </c>
      <c r="D5895" s="55">
        <f>VLOOKUP(Pag_Inicio_Corr_mas_casos[[#This Row],[Corregimiento]],Hoja3!$A$2:$D$676,4,0)</f>
        <v>81002</v>
      </c>
      <c r="E5895" s="54">
        <v>62</v>
      </c>
    </row>
    <row r="5896" spans="1:5" x14ac:dyDescent="0.25">
      <c r="A5896" s="53">
        <v>44196</v>
      </c>
      <c r="B5896" s="54">
        <v>44196</v>
      </c>
      <c r="C5896" s="54" t="s">
        <v>1117</v>
      </c>
      <c r="D5896" s="55">
        <f>VLOOKUP(Pag_Inicio_Corr_mas_casos[[#This Row],[Corregimiento]],Hoja3!$A$2:$D$676,4,0)</f>
        <v>91001</v>
      </c>
      <c r="E5896" s="54">
        <v>57</v>
      </c>
    </row>
    <row r="5897" spans="1:5" x14ac:dyDescent="0.25">
      <c r="A5897" s="53">
        <v>44196</v>
      </c>
      <c r="B5897" s="54">
        <v>44196</v>
      </c>
      <c r="C5897" s="54" t="s">
        <v>1040</v>
      </c>
      <c r="D5897" s="55">
        <f>VLOOKUP(Pag_Inicio_Corr_mas_casos[[#This Row],[Corregimiento]],Hoja3!$A$2:$D$676,4,0)</f>
        <v>81007</v>
      </c>
      <c r="E5897" s="54">
        <v>56</v>
      </c>
    </row>
    <row r="5898" spans="1:5" x14ac:dyDescent="0.25">
      <c r="A5898" s="53">
        <v>44196</v>
      </c>
      <c r="B5898" s="54">
        <v>44196</v>
      </c>
      <c r="C5898" s="54" t="s">
        <v>1116</v>
      </c>
      <c r="D5898" s="55">
        <f>VLOOKUP(Pag_Inicio_Corr_mas_casos[[#This Row],[Corregimiento]],Hoja3!$A$2:$D$676,4,0)</f>
        <v>81003</v>
      </c>
      <c r="E5898" s="54">
        <v>56</v>
      </c>
    </row>
    <row r="5899" spans="1:5" x14ac:dyDescent="0.25">
      <c r="A5899" s="53">
        <v>44196</v>
      </c>
      <c r="B5899" s="54">
        <v>44196</v>
      </c>
      <c r="C5899" s="54" t="s">
        <v>1045</v>
      </c>
      <c r="D5899" s="55">
        <f>VLOOKUP(Pag_Inicio_Corr_mas_casos[[#This Row],[Corregimiento]],Hoja3!$A$2:$D$676,4,0)</f>
        <v>130107</v>
      </c>
      <c r="E5899" s="54">
        <v>54</v>
      </c>
    </row>
    <row r="5900" spans="1:5" x14ac:dyDescent="0.25">
      <c r="A5900" s="53">
        <v>44196</v>
      </c>
      <c r="B5900" s="54">
        <v>44196</v>
      </c>
      <c r="C5900" s="54" t="s">
        <v>1110</v>
      </c>
      <c r="D5900" s="55">
        <f>VLOOKUP(Pag_Inicio_Corr_mas_casos[[#This Row],[Corregimiento]],Hoja3!$A$2:$D$676,4,0)</f>
        <v>130702</v>
      </c>
      <c r="E5900" s="54">
        <v>53</v>
      </c>
    </row>
    <row r="5901" spans="1:5" x14ac:dyDescent="0.25">
      <c r="A5901" s="53">
        <v>44196</v>
      </c>
      <c r="B5901" s="54">
        <v>44196</v>
      </c>
      <c r="C5901" s="54" t="s">
        <v>1035</v>
      </c>
      <c r="D5901" s="55">
        <f>VLOOKUP(Pag_Inicio_Corr_mas_casos[[#This Row],[Corregimiento]],Hoja3!$A$2:$D$676,4,0)</f>
        <v>80806</v>
      </c>
      <c r="E5901" s="54">
        <v>53</v>
      </c>
    </row>
    <row r="5902" spans="1:5" x14ac:dyDescent="0.25">
      <c r="A5902" s="53">
        <v>44196</v>
      </c>
      <c r="B5902" s="54">
        <v>44196</v>
      </c>
      <c r="C5902" s="54" t="s">
        <v>1072</v>
      </c>
      <c r="D5902" s="55">
        <f>VLOOKUP(Pag_Inicio_Corr_mas_casos[[#This Row],[Corregimiento]],Hoja3!$A$2:$D$676,4,0)</f>
        <v>80803</v>
      </c>
      <c r="E5902" s="54">
        <v>51</v>
      </c>
    </row>
    <row r="5903" spans="1:5" x14ac:dyDescent="0.25">
      <c r="A5903" s="53">
        <v>44196</v>
      </c>
      <c r="B5903" s="54">
        <v>44196</v>
      </c>
      <c r="C5903" s="54" t="s">
        <v>1062</v>
      </c>
      <c r="D5903" s="55">
        <f>VLOOKUP(Pag_Inicio_Corr_mas_casos[[#This Row],[Corregimiento]],Hoja3!$A$2:$D$676,4,0)</f>
        <v>30107</v>
      </c>
      <c r="E5903" s="54">
        <v>58</v>
      </c>
    </row>
    <row r="5904" spans="1:5" x14ac:dyDescent="0.25">
      <c r="A5904" s="53">
        <v>44196</v>
      </c>
      <c r="B5904" s="54">
        <v>44196</v>
      </c>
      <c r="C5904" s="54" t="s">
        <v>1037</v>
      </c>
      <c r="D5904" s="55">
        <f>VLOOKUP(Pag_Inicio_Corr_mas_casos[[#This Row],[Corregimiento]],Hoja3!$A$2:$D$676,4,0)</f>
        <v>80807</v>
      </c>
      <c r="E5904" s="54">
        <v>47</v>
      </c>
    </row>
    <row r="5905" spans="1:5" x14ac:dyDescent="0.25">
      <c r="A5905" s="53">
        <v>44196</v>
      </c>
      <c r="B5905" s="54">
        <v>44196</v>
      </c>
      <c r="C5905" s="54" t="s">
        <v>1133</v>
      </c>
      <c r="D5905" s="55">
        <f>VLOOKUP(Pag_Inicio_Corr_mas_casos[[#This Row],[Corregimiento]],Hoja3!$A$2:$D$676,4,0)</f>
        <v>130108</v>
      </c>
      <c r="E5905" s="54">
        <v>47</v>
      </c>
    </row>
    <row r="5906" spans="1:5" x14ac:dyDescent="0.25">
      <c r="A5906" s="53">
        <v>44196</v>
      </c>
      <c r="B5906" s="54">
        <v>44196</v>
      </c>
      <c r="C5906" s="54" t="s">
        <v>1113</v>
      </c>
      <c r="D5906" s="55">
        <f>VLOOKUP(Pag_Inicio_Corr_mas_casos[[#This Row],[Corregimiento]],Hoja3!$A$2:$D$676,4,0)</f>
        <v>81008</v>
      </c>
      <c r="E5906" s="54">
        <v>47</v>
      </c>
    </row>
    <row r="5907" spans="1:5" x14ac:dyDescent="0.25">
      <c r="A5907" s="53">
        <v>44196</v>
      </c>
      <c r="B5907" s="54">
        <v>44196</v>
      </c>
      <c r="C5907" s="54" t="s">
        <v>1046</v>
      </c>
      <c r="D5907" s="55">
        <f>VLOOKUP(Pag_Inicio_Corr_mas_casos[[#This Row],[Corregimiento]],Hoja3!$A$2:$D$676,4,0)</f>
        <v>80813</v>
      </c>
      <c r="E5907" s="54">
        <v>46</v>
      </c>
    </row>
    <row r="5908" spans="1:5" x14ac:dyDescent="0.25">
      <c r="A5908" s="53">
        <v>44196</v>
      </c>
      <c r="B5908" s="54">
        <v>44196</v>
      </c>
      <c r="C5908" s="54" t="s">
        <v>1041</v>
      </c>
      <c r="D5908" s="55">
        <f>VLOOKUP(Pag_Inicio_Corr_mas_casos[[#This Row],[Corregimiento]],Hoja3!$A$2:$D$676,4,0)</f>
        <v>80814</v>
      </c>
      <c r="E5908" s="54">
        <v>40</v>
      </c>
    </row>
    <row r="5909" spans="1:5" x14ac:dyDescent="0.25">
      <c r="A5909" s="53">
        <v>44196</v>
      </c>
      <c r="B5909" s="54">
        <v>44196</v>
      </c>
      <c r="C5909" s="54" t="s">
        <v>1055</v>
      </c>
      <c r="D5909" s="55">
        <f>VLOOKUP(Pag_Inicio_Corr_mas_casos[[#This Row],[Corregimiento]],Hoja3!$A$2:$D$676,4,0)</f>
        <v>80804</v>
      </c>
      <c r="E5909" s="54">
        <v>40</v>
      </c>
    </row>
    <row r="5910" spans="1:5" x14ac:dyDescent="0.25">
      <c r="A5910" s="53">
        <v>44196</v>
      </c>
      <c r="B5910" s="54">
        <v>44196</v>
      </c>
      <c r="C5910" s="54" t="s">
        <v>1064</v>
      </c>
      <c r="D5910" s="55">
        <f>VLOOKUP(Pag_Inicio_Corr_mas_casos[[#This Row],[Corregimiento]],Hoja3!$A$2:$D$676,4,0)</f>
        <v>130709</v>
      </c>
      <c r="E5910" s="54">
        <v>38</v>
      </c>
    </row>
    <row r="5911" spans="1:5" x14ac:dyDescent="0.25">
      <c r="A5911" s="53">
        <v>44196</v>
      </c>
      <c r="B5911" s="54">
        <v>44196</v>
      </c>
      <c r="C5911" s="54" t="s">
        <v>1042</v>
      </c>
      <c r="D5911" s="55">
        <f>VLOOKUP(Pag_Inicio_Corr_mas_casos[[#This Row],[Corregimiento]],Hoja3!$A$2:$D$676,4,0)</f>
        <v>80826</v>
      </c>
      <c r="E5911" s="54">
        <v>37</v>
      </c>
    </row>
    <row r="5912" spans="1:5" x14ac:dyDescent="0.25">
      <c r="A5912" s="53">
        <v>44196</v>
      </c>
      <c r="B5912" s="54">
        <v>44196</v>
      </c>
      <c r="C5912" s="54" t="s">
        <v>1155</v>
      </c>
      <c r="D5912" s="55">
        <f>VLOOKUP(Pag_Inicio_Corr_mas_casos[[#This Row],[Corregimiento]],Hoja3!$A$2:$D$676,4,0)</f>
        <v>40601</v>
      </c>
      <c r="E5912" s="54">
        <v>36</v>
      </c>
    </row>
    <row r="5913" spans="1:5" x14ac:dyDescent="0.25">
      <c r="A5913" s="53">
        <v>44196</v>
      </c>
      <c r="B5913" s="54">
        <v>44196</v>
      </c>
      <c r="C5913" s="54" t="s">
        <v>1086</v>
      </c>
      <c r="D5913" s="55">
        <f>VLOOKUP(Pag_Inicio_Corr_mas_casos[[#This Row],[Corregimiento]],Hoja3!$A$2:$D$676,4,0)</f>
        <v>130706</v>
      </c>
      <c r="E5913" s="54">
        <v>36</v>
      </c>
    </row>
    <row r="5914" spans="1:5" x14ac:dyDescent="0.25">
      <c r="A5914" s="53">
        <v>44196</v>
      </c>
      <c r="B5914" s="54">
        <v>44196</v>
      </c>
      <c r="C5914" s="54" t="s">
        <v>1033</v>
      </c>
      <c r="D5914" s="55">
        <f>VLOOKUP(Pag_Inicio_Corr_mas_casos[[#This Row],[Corregimiento]],Hoja3!$A$2:$D$676,4,0)</f>
        <v>130717</v>
      </c>
      <c r="E5914" s="54">
        <v>36</v>
      </c>
    </row>
    <row r="5915" spans="1:5" x14ac:dyDescent="0.25">
      <c r="A5915" s="53">
        <v>44196</v>
      </c>
      <c r="B5915" s="54">
        <v>44196</v>
      </c>
      <c r="C5915" s="54" t="s">
        <v>1127</v>
      </c>
      <c r="D5915" s="55">
        <f>VLOOKUP(Pag_Inicio_Corr_mas_casos[[#This Row],[Corregimiento]],Hoja3!$A$2:$D$676,4,0)</f>
        <v>30104</v>
      </c>
      <c r="E5915" s="54">
        <v>35</v>
      </c>
    </row>
    <row r="5916" spans="1:5" x14ac:dyDescent="0.25">
      <c r="A5916" s="53">
        <v>44196</v>
      </c>
      <c r="B5916" s="54">
        <v>44196</v>
      </c>
      <c r="C5916" s="54" t="s">
        <v>1122</v>
      </c>
      <c r="D5916" s="55">
        <f>VLOOKUP(Pag_Inicio_Corr_mas_casos[[#This Row],[Corregimiento]],Hoja3!$A$2:$D$676,4,0)</f>
        <v>30103</v>
      </c>
      <c r="E5916" s="54">
        <v>33</v>
      </c>
    </row>
    <row r="5917" spans="1:5" x14ac:dyDescent="0.25">
      <c r="A5917" s="53">
        <v>44196</v>
      </c>
      <c r="B5917" s="54">
        <v>44196</v>
      </c>
      <c r="C5917" s="54" t="s">
        <v>1145</v>
      </c>
      <c r="D5917" s="55">
        <f>VLOOKUP(Pag_Inicio_Corr_mas_casos[[#This Row],[Corregimiento]],Hoja3!$A$2:$D$676,4,0)</f>
        <v>80501</v>
      </c>
      <c r="E5917" s="54">
        <v>32</v>
      </c>
    </row>
    <row r="5918" spans="1:5" x14ac:dyDescent="0.25">
      <c r="A5918" s="53">
        <v>44196</v>
      </c>
      <c r="B5918" s="54">
        <v>44196</v>
      </c>
      <c r="C5918" s="54" t="s">
        <v>1054</v>
      </c>
      <c r="D5918" s="55">
        <f>VLOOKUP(Pag_Inicio_Corr_mas_casos[[#This Row],[Corregimiento]],Hoja3!$A$2:$D$676,4,0)</f>
        <v>130701</v>
      </c>
      <c r="E5918" s="54">
        <v>31</v>
      </c>
    </row>
    <row r="5919" spans="1:5" x14ac:dyDescent="0.25">
      <c r="A5919" s="53">
        <v>44196</v>
      </c>
      <c r="B5919" s="54">
        <v>44196</v>
      </c>
      <c r="C5919" s="54" t="s">
        <v>1101</v>
      </c>
      <c r="D5919" s="55">
        <f>VLOOKUP(Pag_Inicio_Corr_mas_casos[[#This Row],[Corregimiento]],Hoja3!$A$2:$D$676,4,0)</f>
        <v>60101</v>
      </c>
      <c r="E5919" s="54">
        <v>31</v>
      </c>
    </row>
    <row r="5920" spans="1:5" x14ac:dyDescent="0.25">
      <c r="A5920" s="53">
        <v>44196</v>
      </c>
      <c r="B5920" s="54">
        <v>44196</v>
      </c>
      <c r="C5920" s="54" t="s">
        <v>1087</v>
      </c>
      <c r="D5920" s="55">
        <f>VLOOKUP(Pag_Inicio_Corr_mas_casos[[#This Row],[Corregimiento]],Hoja3!$A$2:$D$676,4,0)</f>
        <v>80808</v>
      </c>
      <c r="E5920" s="54">
        <v>30</v>
      </c>
    </row>
    <row r="5921" spans="1:5" x14ac:dyDescent="0.25">
      <c r="A5921" s="53">
        <v>44196</v>
      </c>
      <c r="B5921" s="54">
        <v>44196</v>
      </c>
      <c r="C5921" s="54" t="s">
        <v>1066</v>
      </c>
      <c r="D5921" s="55">
        <f>VLOOKUP(Pag_Inicio_Corr_mas_casos[[#This Row],[Corregimiento]],Hoja3!$A$2:$D$676,4,0)</f>
        <v>130103</v>
      </c>
      <c r="E5921" s="54">
        <v>29</v>
      </c>
    </row>
    <row r="5922" spans="1:5" x14ac:dyDescent="0.25">
      <c r="A5922" s="53">
        <v>44196</v>
      </c>
      <c r="B5922" s="54">
        <v>44196</v>
      </c>
      <c r="C5922" s="54" t="s">
        <v>1052</v>
      </c>
      <c r="D5922" s="55">
        <f>VLOOKUP(Pag_Inicio_Corr_mas_casos[[#This Row],[Corregimiento]],Hoja3!$A$2:$D$676,4,0)</f>
        <v>130716</v>
      </c>
      <c r="E5922" s="54">
        <v>29</v>
      </c>
    </row>
    <row r="5923" spans="1:5" x14ac:dyDescent="0.25">
      <c r="A5923" s="53">
        <v>44196</v>
      </c>
      <c r="B5923" s="54">
        <v>44196</v>
      </c>
      <c r="C5923" s="54" t="s">
        <v>1090</v>
      </c>
      <c r="D5923" s="55">
        <f>VLOOKUP(Pag_Inicio_Corr_mas_casos[[#This Row],[Corregimiento]],Hoja3!$A$2:$D$676,4,0)</f>
        <v>81005</v>
      </c>
      <c r="E5923" s="54">
        <v>29</v>
      </c>
    </row>
    <row r="5924" spans="1:5" x14ac:dyDescent="0.25">
      <c r="A5924" s="53">
        <v>44196</v>
      </c>
      <c r="B5924" s="54">
        <v>44196</v>
      </c>
      <c r="C5924" s="54" t="s">
        <v>1057</v>
      </c>
      <c r="D5924" s="55">
        <f>VLOOKUP(Pag_Inicio_Corr_mas_casos[[#This Row],[Corregimiento]],Hoja3!$A$2:$D$676,4,0)</f>
        <v>81006</v>
      </c>
      <c r="E5924" s="54">
        <v>28</v>
      </c>
    </row>
    <row r="5925" spans="1:5" x14ac:dyDescent="0.25">
      <c r="A5925" s="53">
        <v>44196</v>
      </c>
      <c r="B5925" s="54">
        <v>44196</v>
      </c>
      <c r="C5925" s="54" t="s">
        <v>1093</v>
      </c>
      <c r="D5925" s="55">
        <f>VLOOKUP(Pag_Inicio_Corr_mas_casos[[#This Row],[Corregimiento]],Hoja3!$A$2:$D$676,4,0)</f>
        <v>81004</v>
      </c>
      <c r="E5925" s="54">
        <v>26</v>
      </c>
    </row>
    <row r="5926" spans="1:5" x14ac:dyDescent="0.25">
      <c r="A5926" s="53">
        <v>44196</v>
      </c>
      <c r="B5926" s="54">
        <v>44196</v>
      </c>
      <c r="C5926" s="54" t="s">
        <v>1091</v>
      </c>
      <c r="D5926" s="55">
        <f>VLOOKUP(Pag_Inicio_Corr_mas_casos[[#This Row],[Corregimiento]],Hoja3!$A$2:$D$676,4,0)</f>
        <v>80802</v>
      </c>
      <c r="E5926" s="54">
        <v>25</v>
      </c>
    </row>
    <row r="5927" spans="1:5" x14ac:dyDescent="0.25">
      <c r="A5927" s="53">
        <v>44196</v>
      </c>
      <c r="B5927" s="54">
        <v>44196</v>
      </c>
      <c r="C5927" s="54" t="s">
        <v>1053</v>
      </c>
      <c r="D5927" s="55">
        <f>VLOOKUP(Pag_Inicio_Corr_mas_casos[[#This Row],[Corregimiento]],Hoja3!$A$2:$D$676,4,0)</f>
        <v>50208</v>
      </c>
      <c r="E5927" s="54">
        <v>25</v>
      </c>
    </row>
    <row r="5928" spans="1:5" x14ac:dyDescent="0.25">
      <c r="A5928" s="53">
        <v>44196</v>
      </c>
      <c r="B5928" s="54">
        <v>44196</v>
      </c>
      <c r="C5928" s="54" t="s">
        <v>1100</v>
      </c>
      <c r="D5928" s="55">
        <f>VLOOKUP(Pag_Inicio_Corr_mas_casos[[#This Row],[Corregimiento]],Hoja3!$A$2:$D$676,4,0)</f>
        <v>60103</v>
      </c>
      <c r="E5928" s="54">
        <v>25</v>
      </c>
    </row>
    <row r="5929" spans="1:5" x14ac:dyDescent="0.25">
      <c r="A5929" s="53">
        <v>44196</v>
      </c>
      <c r="B5929" s="54">
        <v>44196</v>
      </c>
      <c r="C5929" s="54" t="s">
        <v>1056</v>
      </c>
      <c r="D5929" s="55">
        <f>VLOOKUP(Pag_Inicio_Corr_mas_casos[[#This Row],[Corregimiento]],Hoja3!$A$2:$D$676,4,0)</f>
        <v>20601</v>
      </c>
      <c r="E5929" s="54">
        <v>23</v>
      </c>
    </row>
    <row r="5930" spans="1:5" x14ac:dyDescent="0.25">
      <c r="A5930" s="53">
        <v>44196</v>
      </c>
      <c r="B5930" s="54">
        <v>44196</v>
      </c>
      <c r="C5930" s="54" t="s">
        <v>1178</v>
      </c>
      <c r="D5930" s="55">
        <f>VLOOKUP(Pag_Inicio_Corr_mas_casos[[#This Row],[Corregimiento]],Hoja3!$A$2:$D$676,4,0)</f>
        <v>80818</v>
      </c>
      <c r="E5930" s="54">
        <v>23</v>
      </c>
    </row>
    <row r="5931" spans="1:5" x14ac:dyDescent="0.25">
      <c r="A5931" s="53">
        <v>44196</v>
      </c>
      <c r="B5931" s="54">
        <v>44196</v>
      </c>
      <c r="C5931" s="54" t="s">
        <v>1179</v>
      </c>
      <c r="D5931" s="55">
        <f>VLOOKUP(Pag_Inicio_Corr_mas_casos[[#This Row],[Corregimiento]],Hoja3!$A$2:$D$676,4,0)</f>
        <v>130104</v>
      </c>
      <c r="E5931" s="54">
        <v>22</v>
      </c>
    </row>
    <row r="5932" spans="1:5" x14ac:dyDescent="0.25">
      <c r="A5932" s="53">
        <v>44196</v>
      </c>
      <c r="B5932" s="54">
        <v>44196</v>
      </c>
      <c r="C5932" s="54" t="s">
        <v>1051</v>
      </c>
      <c r="D5932" s="55">
        <f>VLOOKUP(Pag_Inicio_Corr_mas_casos[[#This Row],[Corregimiento]],Hoja3!$A$2:$D$676,4,0)</f>
        <v>80815</v>
      </c>
      <c r="E5932" s="54">
        <v>21</v>
      </c>
    </row>
    <row r="5933" spans="1:5" x14ac:dyDescent="0.25">
      <c r="A5933" s="53">
        <v>44196</v>
      </c>
      <c r="B5933" s="54">
        <v>44196</v>
      </c>
      <c r="C5933" s="54" t="s">
        <v>1180</v>
      </c>
      <c r="D5933" s="55">
        <f>VLOOKUP(Pag_Inicio_Corr_mas_casos[[#This Row],[Corregimiento]],Hoja3!$A$2:$D$676,4,0)</f>
        <v>130407</v>
      </c>
      <c r="E5933" s="54">
        <v>20</v>
      </c>
    </row>
    <row r="5934" spans="1:5" x14ac:dyDescent="0.25">
      <c r="A5934" s="53">
        <v>44196</v>
      </c>
      <c r="B5934" s="54">
        <v>44196</v>
      </c>
      <c r="C5934" s="54" t="s">
        <v>1136</v>
      </c>
      <c r="D5934" s="55">
        <f>VLOOKUP(Pag_Inicio_Corr_mas_casos[[#This Row],[Corregimiento]],Hoja3!$A$2:$D$676,4,0)</f>
        <v>70301</v>
      </c>
      <c r="E5934" s="54">
        <v>17</v>
      </c>
    </row>
    <row r="5935" spans="1:5" x14ac:dyDescent="0.25">
      <c r="A5935" s="53">
        <v>44196</v>
      </c>
      <c r="B5935" s="54">
        <v>44196</v>
      </c>
      <c r="C5935" s="54" t="s">
        <v>1118</v>
      </c>
      <c r="D5935" s="55">
        <f>VLOOKUP(Pag_Inicio_Corr_mas_casos[[#This Row],[Corregimiento]],Hoja3!$A$2:$D$676,4,0)</f>
        <v>30111</v>
      </c>
      <c r="E5935" s="54">
        <v>17</v>
      </c>
    </row>
    <row r="5936" spans="1:5" x14ac:dyDescent="0.25">
      <c r="A5936" s="53">
        <v>44196</v>
      </c>
      <c r="B5936" s="54">
        <v>44196</v>
      </c>
      <c r="C5936" s="54" t="s">
        <v>1154</v>
      </c>
      <c r="D5936" s="55">
        <f>VLOOKUP(Pag_Inicio_Corr_mas_casos[[#This Row],[Corregimiento]],Hoja3!$A$2:$D$676,4,0)</f>
        <v>91007</v>
      </c>
      <c r="E5936" s="54">
        <v>16</v>
      </c>
    </row>
    <row r="5937" spans="1:6" x14ac:dyDescent="0.25">
      <c r="A5937" s="53">
        <v>44196</v>
      </c>
      <c r="B5937" s="54">
        <v>44196</v>
      </c>
      <c r="C5937" s="54" t="s">
        <v>1095</v>
      </c>
      <c r="D5937" s="55">
        <f>VLOOKUP(Pag_Inicio_Corr_mas_casos[[#This Row],[Corregimiento]],Hoja3!$A$2:$D$676,4,0)</f>
        <v>80805</v>
      </c>
      <c r="E5937" s="54">
        <v>15</v>
      </c>
    </row>
    <row r="5938" spans="1:6" x14ac:dyDescent="0.25">
      <c r="A5938" s="53">
        <v>44196</v>
      </c>
      <c r="B5938" s="54">
        <v>44196</v>
      </c>
      <c r="C5938" s="54" t="s">
        <v>1164</v>
      </c>
      <c r="D5938" s="55">
        <f>VLOOKUP(Pag_Inicio_Corr_mas_casos[[#This Row],[Corregimiento]],Hoja3!$A$2:$D$676,4,0)</f>
        <v>91013</v>
      </c>
      <c r="E5938" s="54">
        <v>15</v>
      </c>
    </row>
    <row r="5939" spans="1:6" x14ac:dyDescent="0.25">
      <c r="A5939" s="53">
        <v>44196</v>
      </c>
      <c r="B5939" s="54">
        <v>44196</v>
      </c>
      <c r="C5939" s="54" t="s">
        <v>1181</v>
      </c>
      <c r="D5939" s="55">
        <f>VLOOKUP(Pag_Inicio_Corr_mas_casos[[#This Row],[Corregimiento]],Hoja3!$A$2:$D$676,4,0)</f>
        <v>70211</v>
      </c>
      <c r="E5939" s="54">
        <v>14</v>
      </c>
    </row>
    <row r="5940" spans="1:6" x14ac:dyDescent="0.25">
      <c r="A5940" s="53">
        <v>44196</v>
      </c>
      <c r="B5940" s="54">
        <v>44196</v>
      </c>
      <c r="C5940" s="54" t="s">
        <v>1065</v>
      </c>
      <c r="D5940" s="55">
        <f>VLOOKUP(Pag_Inicio_Corr_mas_casos[[#This Row],[Corregimiento]],Hoja3!$A$2:$D$676,4,0)</f>
        <v>40606</v>
      </c>
      <c r="E5940" s="54">
        <v>14</v>
      </c>
    </row>
    <row r="5941" spans="1:6" x14ac:dyDescent="0.25">
      <c r="A5941" s="53">
        <v>44196</v>
      </c>
      <c r="B5941" s="54">
        <v>44196</v>
      </c>
      <c r="C5941" s="54" t="s">
        <v>1059</v>
      </c>
      <c r="D5941" s="55">
        <f>VLOOKUP(Pag_Inicio_Corr_mas_casos[[#This Row],[Corregimiento]],Hoja3!$A$2:$D$676,4,0)</f>
        <v>30113</v>
      </c>
      <c r="E5941" s="54">
        <v>14</v>
      </c>
    </row>
    <row r="5942" spans="1:6" x14ac:dyDescent="0.25">
      <c r="A5942" s="53">
        <v>44196</v>
      </c>
      <c r="B5942" s="54">
        <v>44196</v>
      </c>
      <c r="C5942" s="54" t="s">
        <v>1165</v>
      </c>
      <c r="D5942" s="55">
        <f>VLOOKUP(Pag_Inicio_Corr_mas_casos[[#This Row],[Corregimiento]],Hoja3!$A$2:$D$676,4,0)</f>
        <v>91011</v>
      </c>
      <c r="E5942" s="54">
        <v>14</v>
      </c>
    </row>
    <row r="5943" spans="1:6" x14ac:dyDescent="0.25">
      <c r="A5943" s="53">
        <v>44196</v>
      </c>
      <c r="B5943" s="54">
        <v>44196</v>
      </c>
      <c r="C5943" s="54" t="s">
        <v>1161</v>
      </c>
      <c r="D5943" s="55">
        <f>VLOOKUP(Pag_Inicio_Corr_mas_casos[[#This Row],[Corregimiento]],Hoja3!$A$2:$D$676,4,0)</f>
        <v>40610</v>
      </c>
      <c r="E5943" s="54">
        <v>14</v>
      </c>
    </row>
    <row r="5944" spans="1:6" x14ac:dyDescent="0.25">
      <c r="A5944" s="53">
        <v>44196</v>
      </c>
      <c r="B5944" s="54">
        <v>44196</v>
      </c>
      <c r="C5944" s="54" t="s">
        <v>1098</v>
      </c>
      <c r="D5944" s="55">
        <f>VLOOKUP(Pag_Inicio_Corr_mas_casos[[#This Row],[Corregimiento]],Hoja3!$A$2:$D$676,4,0)</f>
        <v>40611</v>
      </c>
      <c r="E5944" s="54">
        <v>13</v>
      </c>
    </row>
    <row r="5945" spans="1:6" x14ac:dyDescent="0.25">
      <c r="A5945" s="53">
        <v>44196</v>
      </c>
      <c r="B5945" s="54">
        <v>44196</v>
      </c>
      <c r="C5945" s="54" t="s">
        <v>1182</v>
      </c>
      <c r="D5945" s="55">
        <f>VLOOKUP(Pag_Inicio_Corr_mas_casos[[#This Row],[Corregimiento]],Hoja3!$A$2:$D$676,4,0)</f>
        <v>70401</v>
      </c>
      <c r="E5945" s="54">
        <v>13</v>
      </c>
    </row>
    <row r="5946" spans="1:6" x14ac:dyDescent="0.25">
      <c r="A5946" s="53">
        <v>44196</v>
      </c>
      <c r="B5946" s="54">
        <v>44196</v>
      </c>
      <c r="C5946" s="54" t="s">
        <v>1183</v>
      </c>
      <c r="D5946" s="55">
        <f>VLOOKUP(Pag_Inicio_Corr_mas_casos[[#This Row],[Corregimiento]],Hoja3!$A$2:$D$676,4,0)</f>
        <v>41006</v>
      </c>
      <c r="E5946" s="54">
        <v>13</v>
      </c>
    </row>
    <row r="5947" spans="1:6" x14ac:dyDescent="0.25">
      <c r="A5947" s="53">
        <v>44196</v>
      </c>
      <c r="B5947" s="54">
        <v>44196</v>
      </c>
      <c r="C5947" s="54" t="s">
        <v>1146</v>
      </c>
      <c r="D5947" s="55">
        <f>VLOOKUP(Pag_Inicio_Corr_mas_casos[[#This Row],[Corregimiento]],Hoja3!$A$2:$D$676,4,0)</f>
        <v>20105</v>
      </c>
      <c r="E5947" s="54">
        <v>12</v>
      </c>
    </row>
    <row r="5948" spans="1:6" x14ac:dyDescent="0.25">
      <c r="A5948" s="53">
        <v>44196</v>
      </c>
      <c r="B5948" s="54">
        <v>44196</v>
      </c>
      <c r="C5948" s="54" t="s">
        <v>1184</v>
      </c>
      <c r="D5948" s="55">
        <f>VLOOKUP(Pag_Inicio_Corr_mas_casos[[#This Row],[Corregimiento]],Hoja3!$A$2:$D$676,4,0)</f>
        <v>80505</v>
      </c>
      <c r="E5948" s="54">
        <v>12</v>
      </c>
    </row>
    <row r="5949" spans="1:6" x14ac:dyDescent="0.25">
      <c r="A5949" s="53">
        <v>44196</v>
      </c>
      <c r="B5949" s="54">
        <v>44196</v>
      </c>
      <c r="C5949" s="54" t="s">
        <v>1128</v>
      </c>
      <c r="D5949" s="55">
        <f>VLOOKUP(Pag_Inicio_Corr_mas_casos[[#This Row],[Corregimiento]],Hoja3!$A$2:$D$676,4,0)</f>
        <v>91008</v>
      </c>
      <c r="E5949" s="54">
        <v>12</v>
      </c>
    </row>
    <row r="5950" spans="1:6" x14ac:dyDescent="0.25">
      <c r="A5950" s="53">
        <v>44196</v>
      </c>
      <c r="B5950" s="54">
        <v>44196</v>
      </c>
      <c r="C5950" s="54" t="s">
        <v>1160</v>
      </c>
      <c r="D5950" s="55">
        <f>VLOOKUP(Pag_Inicio_Corr_mas_casos[[#This Row],[Corregimiento]],Hoja3!$A$2:$D$676,4,0)</f>
        <v>30110</v>
      </c>
      <c r="E5950" s="54">
        <v>12</v>
      </c>
    </row>
    <row r="5951" spans="1:6" x14ac:dyDescent="0.25">
      <c r="A5951" s="53">
        <v>44196</v>
      </c>
      <c r="B5951" s="54">
        <v>44196</v>
      </c>
      <c r="C5951" s="54" t="s">
        <v>1170</v>
      </c>
      <c r="D5951" s="55">
        <f>VLOOKUP(Pag_Inicio_Corr_mas_casos[[#This Row],[Corregimiento]],Hoja3!$A$2:$D$676,4,0)</f>
        <v>20205</v>
      </c>
      <c r="E5951" s="54">
        <v>11</v>
      </c>
    </row>
    <row r="5952" spans="1:6" x14ac:dyDescent="0.25">
      <c r="A5952" s="62">
        <v>44197</v>
      </c>
      <c r="B5952" s="63">
        <v>44197</v>
      </c>
      <c r="C5952" s="63" t="s">
        <v>786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 x14ac:dyDescent="0.25">
      <c r="A5953" s="62">
        <v>44197</v>
      </c>
      <c r="B5953" s="63">
        <v>44197</v>
      </c>
      <c r="C5953" s="63" t="s">
        <v>1141</v>
      </c>
      <c r="D5953" s="64">
        <f>VLOOKUP(Pag_Inicio_Corr_mas_casos[[#This Row],[Corregimiento]],Hoja3!$A$2:$D$676,4,0)</f>
        <v>80812</v>
      </c>
      <c r="E5953" s="63">
        <v>89</v>
      </c>
    </row>
    <row r="5954" spans="1:5" x14ac:dyDescent="0.25">
      <c r="A5954" s="62">
        <v>44197</v>
      </c>
      <c r="B5954" s="63">
        <v>44197</v>
      </c>
      <c r="C5954" s="63" t="s">
        <v>867</v>
      </c>
      <c r="D5954" s="64">
        <f>VLOOKUP(Pag_Inicio_Corr_mas_casos[[#This Row],[Corregimiento]],Hoja3!$A$2:$D$676,4,0)</f>
        <v>80821</v>
      </c>
      <c r="E5954" s="63">
        <v>89</v>
      </c>
    </row>
    <row r="5955" spans="1:5" x14ac:dyDescent="0.25">
      <c r="A5955" s="62">
        <v>44197</v>
      </c>
      <c r="B5955" s="63">
        <v>44197</v>
      </c>
      <c r="C5955" s="63" t="s">
        <v>1046</v>
      </c>
      <c r="D5955" s="64">
        <f>VLOOKUP(Pag_Inicio_Corr_mas_casos[[#This Row],[Corregimiento]],Hoja3!$A$2:$D$676,4,0)</f>
        <v>80813</v>
      </c>
      <c r="E5955" s="63">
        <v>71</v>
      </c>
    </row>
    <row r="5956" spans="1:5" x14ac:dyDescent="0.25">
      <c r="A5956" s="62">
        <v>44197</v>
      </c>
      <c r="B5956" s="63">
        <v>44197</v>
      </c>
      <c r="C5956" s="63" t="s">
        <v>1185</v>
      </c>
      <c r="D5956" s="64">
        <f>VLOOKUP(Pag_Inicio_Corr_mas_casos[[#This Row],[Corregimiento]],Hoja3!$A$2:$D$676,4,0)</f>
        <v>91001</v>
      </c>
      <c r="E5956" s="63">
        <v>70</v>
      </c>
    </row>
    <row r="5957" spans="1:5" x14ac:dyDescent="0.25">
      <c r="A5957" s="62">
        <v>44197</v>
      </c>
      <c r="B5957" s="63">
        <v>44197</v>
      </c>
      <c r="C5957" s="63" t="s">
        <v>1163</v>
      </c>
      <c r="D5957" s="64">
        <f>VLOOKUP(Pag_Inicio_Corr_mas_casos[[#This Row],[Corregimiento]],Hoja3!$A$2:$D$676,4,0)</f>
        <v>130101</v>
      </c>
      <c r="E5957" s="63">
        <v>69</v>
      </c>
    </row>
    <row r="5958" spans="1:5" x14ac:dyDescent="0.25">
      <c r="A5958" s="62">
        <v>44197</v>
      </c>
      <c r="B5958" s="63">
        <v>44197</v>
      </c>
      <c r="C5958" s="63" t="s">
        <v>1131</v>
      </c>
      <c r="D5958" s="64">
        <f>VLOOKUP(Pag_Inicio_Corr_mas_casos[[#This Row],[Corregimiento]],Hoja3!$A$2:$D$676,4,0)</f>
        <v>130106</v>
      </c>
      <c r="E5958" s="63">
        <v>67</v>
      </c>
    </row>
    <row r="5959" spans="1:5" x14ac:dyDescent="0.25">
      <c r="A5959" s="62">
        <v>44197</v>
      </c>
      <c r="B5959" s="63">
        <v>44197</v>
      </c>
      <c r="C5959" s="63" t="s">
        <v>1106</v>
      </c>
      <c r="D5959" s="64">
        <f>VLOOKUP(Pag_Inicio_Corr_mas_casos[[#This Row],[Corregimiento]],Hoja3!$A$2:$D$676,4,0)</f>
        <v>80809</v>
      </c>
      <c r="E5959" s="63">
        <v>67</v>
      </c>
    </row>
    <row r="5960" spans="1:5" x14ac:dyDescent="0.25">
      <c r="A5960" s="62">
        <v>44197</v>
      </c>
      <c r="B5960" s="63">
        <v>44197</v>
      </c>
      <c r="C5960" s="63" t="s">
        <v>1038</v>
      </c>
      <c r="D5960" s="64">
        <f>VLOOKUP(Pag_Inicio_Corr_mas_casos[[#This Row],[Corregimiento]],Hoja3!$A$2:$D$676,4,0)</f>
        <v>80816</v>
      </c>
      <c r="E5960" s="63">
        <v>62</v>
      </c>
    </row>
    <row r="5961" spans="1:5" x14ac:dyDescent="0.25">
      <c r="A5961" s="62">
        <v>44197</v>
      </c>
      <c r="B5961" s="63">
        <v>44197</v>
      </c>
      <c r="C5961" s="63" t="s">
        <v>1036</v>
      </c>
      <c r="D5961" s="64">
        <f>VLOOKUP(Pag_Inicio_Corr_mas_casos[[#This Row],[Corregimiento]],Hoja3!$A$2:$D$676,4,0)</f>
        <v>80823</v>
      </c>
      <c r="E5961" s="63">
        <v>56</v>
      </c>
    </row>
    <row r="5962" spans="1:5" x14ac:dyDescent="0.25">
      <c r="A5962" s="62">
        <v>44197</v>
      </c>
      <c r="B5962" s="63">
        <v>44197</v>
      </c>
      <c r="C5962" s="63" t="s">
        <v>1115</v>
      </c>
      <c r="D5962" s="64">
        <f>VLOOKUP(Pag_Inicio_Corr_mas_casos[[#This Row],[Corregimiento]],Hoja3!$A$2:$D$676,4,0)</f>
        <v>81002</v>
      </c>
      <c r="E5962" s="63">
        <v>52</v>
      </c>
    </row>
    <row r="5963" spans="1:5" x14ac:dyDescent="0.25">
      <c r="A5963" s="62">
        <v>44197</v>
      </c>
      <c r="B5963" s="63">
        <v>44197</v>
      </c>
      <c r="C5963" s="63" t="s">
        <v>1113</v>
      </c>
      <c r="D5963" s="64">
        <f>VLOOKUP(Pag_Inicio_Corr_mas_casos[[#This Row],[Corregimiento]],Hoja3!$A$2:$D$676,4,0)</f>
        <v>81008</v>
      </c>
      <c r="E5963" s="63">
        <v>52</v>
      </c>
    </row>
    <row r="5964" spans="1:5" x14ac:dyDescent="0.25">
      <c r="A5964" s="62">
        <v>44197</v>
      </c>
      <c r="B5964" s="63">
        <v>44197</v>
      </c>
      <c r="C5964" s="63" t="s">
        <v>1116</v>
      </c>
      <c r="D5964" s="64">
        <f>VLOOKUP(Pag_Inicio_Corr_mas_casos[[#This Row],[Corregimiento]],Hoja3!$A$2:$D$676,4,0)</f>
        <v>81003</v>
      </c>
      <c r="E5964" s="63">
        <v>50</v>
      </c>
    </row>
    <row r="5965" spans="1:5" x14ac:dyDescent="0.25">
      <c r="A5965" s="62">
        <v>44197</v>
      </c>
      <c r="B5965" s="63">
        <v>44197</v>
      </c>
      <c r="C5965" s="63" t="s">
        <v>1042</v>
      </c>
      <c r="D5965" s="64">
        <f>VLOOKUP(Pag_Inicio_Corr_mas_casos[[#This Row],[Corregimiento]],Hoja3!$A$2:$D$676,4,0)</f>
        <v>80826</v>
      </c>
      <c r="E5965" s="63">
        <v>48</v>
      </c>
    </row>
    <row r="5966" spans="1:5" x14ac:dyDescent="0.25">
      <c r="A5966" s="62">
        <v>44197</v>
      </c>
      <c r="B5966" s="63">
        <v>44197</v>
      </c>
      <c r="C5966" s="63" t="s">
        <v>1043</v>
      </c>
      <c r="D5966" s="64">
        <f>VLOOKUP(Pag_Inicio_Corr_mas_casos[[#This Row],[Corregimiento]],Hoja3!$A$2:$D$676,4,0)</f>
        <v>80811</v>
      </c>
      <c r="E5966" s="63">
        <v>47</v>
      </c>
    </row>
    <row r="5967" spans="1:5" x14ac:dyDescent="0.25">
      <c r="A5967" s="62">
        <v>44197</v>
      </c>
      <c r="B5967" s="63">
        <v>44197</v>
      </c>
      <c r="C5967" s="63" t="s">
        <v>1037</v>
      </c>
      <c r="D5967" s="64">
        <f>VLOOKUP(Pag_Inicio_Corr_mas_casos[[#This Row],[Corregimiento]],Hoja3!$A$2:$D$676,4,0)</f>
        <v>80807</v>
      </c>
      <c r="E5967" s="63">
        <v>47</v>
      </c>
    </row>
    <row r="5968" spans="1:5" x14ac:dyDescent="0.25">
      <c r="A5968" s="62">
        <v>44197</v>
      </c>
      <c r="B5968" s="63">
        <v>44197</v>
      </c>
      <c r="C5968" s="63" t="s">
        <v>1049</v>
      </c>
      <c r="D5968" s="64">
        <f>VLOOKUP(Pag_Inicio_Corr_mas_casos[[#This Row],[Corregimiento]],Hoja3!$A$2:$D$676,4,0)</f>
        <v>80822</v>
      </c>
      <c r="E5968" s="63">
        <v>46</v>
      </c>
    </row>
    <row r="5969" spans="1:5" x14ac:dyDescent="0.25">
      <c r="A5969" s="62">
        <v>44197</v>
      </c>
      <c r="B5969" s="63">
        <v>44197</v>
      </c>
      <c r="C5969" s="63" t="s">
        <v>1048</v>
      </c>
      <c r="D5969" s="64">
        <f>VLOOKUP(Pag_Inicio_Corr_mas_casos[[#This Row],[Corregimiento]],Hoja3!$A$2:$D$676,4,0)</f>
        <v>80817</v>
      </c>
      <c r="E5969" s="63">
        <v>46</v>
      </c>
    </row>
    <row r="5970" spans="1:5" x14ac:dyDescent="0.25">
      <c r="A5970" s="62">
        <v>44197</v>
      </c>
      <c r="B5970" s="63">
        <v>44197</v>
      </c>
      <c r="C5970" s="63" t="s">
        <v>1051</v>
      </c>
      <c r="D5970" s="64">
        <f>VLOOKUP(Pag_Inicio_Corr_mas_casos[[#This Row],[Corregimiento]],Hoja3!$A$2:$D$676,4,0)</f>
        <v>80815</v>
      </c>
      <c r="E5970" s="63">
        <v>72</v>
      </c>
    </row>
    <row r="5971" spans="1:5" x14ac:dyDescent="0.25">
      <c r="A5971" s="62">
        <v>44197</v>
      </c>
      <c r="B5971" s="63">
        <v>44197</v>
      </c>
      <c r="C5971" s="63" t="s">
        <v>1032</v>
      </c>
      <c r="D5971" s="64">
        <f>VLOOKUP(Pag_Inicio_Corr_mas_casos[[#This Row],[Corregimiento]],Hoja3!$A$2:$D$676,4,0)</f>
        <v>80810</v>
      </c>
      <c r="E5971" s="63">
        <v>45</v>
      </c>
    </row>
    <row r="5972" spans="1:5" x14ac:dyDescent="0.25">
      <c r="A5972" s="62">
        <v>44197</v>
      </c>
      <c r="B5972" s="63">
        <v>44197</v>
      </c>
      <c r="C5972" s="63" t="s">
        <v>1114</v>
      </c>
      <c r="D5972" s="64">
        <f>VLOOKUP(Pag_Inicio_Corr_mas_casos[[#This Row],[Corregimiento]],Hoja3!$A$2:$D$676,4,0)</f>
        <v>81001</v>
      </c>
      <c r="E5972" s="63">
        <v>44</v>
      </c>
    </row>
    <row r="5973" spans="1:5" x14ac:dyDescent="0.25">
      <c r="A5973" s="62">
        <v>44197</v>
      </c>
      <c r="B5973" s="63">
        <v>44197</v>
      </c>
      <c r="C5973" s="63" t="s">
        <v>1040</v>
      </c>
      <c r="D5973" s="64">
        <f>VLOOKUP(Pag_Inicio_Corr_mas_casos[[#This Row],[Corregimiento]],Hoja3!$A$2:$D$676,4,0)</f>
        <v>81007</v>
      </c>
      <c r="E5973" s="63">
        <v>42</v>
      </c>
    </row>
    <row r="5974" spans="1:5" x14ac:dyDescent="0.25">
      <c r="A5974" s="62">
        <v>44197</v>
      </c>
      <c r="B5974" s="63">
        <v>44197</v>
      </c>
      <c r="C5974" s="63" t="s">
        <v>1035</v>
      </c>
      <c r="D5974" s="64">
        <f>VLOOKUP(Pag_Inicio_Corr_mas_casos[[#This Row],[Corregimiento]],Hoja3!$A$2:$D$676,4,0)</f>
        <v>80806</v>
      </c>
      <c r="E5974" s="63">
        <v>41</v>
      </c>
    </row>
    <row r="5975" spans="1:5" x14ac:dyDescent="0.25">
      <c r="A5975" s="62">
        <v>44197</v>
      </c>
      <c r="B5975" s="63">
        <v>44197</v>
      </c>
      <c r="C5975" s="63" t="s">
        <v>1127</v>
      </c>
      <c r="D5975" s="64">
        <f>VLOOKUP(Pag_Inicio_Corr_mas_casos[[#This Row],[Corregimiento]],Hoja3!$A$2:$D$676,4,0)</f>
        <v>30104</v>
      </c>
      <c r="E5975" s="63">
        <v>41</v>
      </c>
    </row>
    <row r="5976" spans="1:5" x14ac:dyDescent="0.25">
      <c r="A5976" s="62">
        <v>44197</v>
      </c>
      <c r="B5976" s="63">
        <v>44197</v>
      </c>
      <c r="C5976" s="63" t="s">
        <v>1155</v>
      </c>
      <c r="D5976" s="64">
        <f>VLOOKUP(Pag_Inicio_Corr_mas_casos[[#This Row],[Corregimiento]],Hoja3!$A$2:$D$676,4,0)</f>
        <v>40601</v>
      </c>
      <c r="E5976" s="63">
        <v>40</v>
      </c>
    </row>
    <row r="5977" spans="1:5" x14ac:dyDescent="0.25">
      <c r="A5977" s="62">
        <v>44197</v>
      </c>
      <c r="B5977" s="63">
        <v>44197</v>
      </c>
      <c r="C5977" s="63" t="s">
        <v>1153</v>
      </c>
      <c r="D5977" s="64">
        <f>VLOOKUP(Pag_Inicio_Corr_mas_casos[[#This Row],[Corregimiento]],Hoja3!$A$2:$D$676,4,0)</f>
        <v>40501</v>
      </c>
      <c r="E5977" s="63">
        <v>31</v>
      </c>
    </row>
    <row r="5978" spans="1:5" x14ac:dyDescent="0.25">
      <c r="A5978" s="62">
        <v>44197</v>
      </c>
      <c r="B5978" s="63">
        <v>44197</v>
      </c>
      <c r="C5978" s="63" t="s">
        <v>1034</v>
      </c>
      <c r="D5978" s="64">
        <f>VLOOKUP(Pag_Inicio_Corr_mas_casos[[#This Row],[Corregimiento]],Hoja3!$A$2:$D$676,4,0)</f>
        <v>81009</v>
      </c>
      <c r="E5978" s="63">
        <v>31</v>
      </c>
    </row>
    <row r="5979" spans="1:5" x14ac:dyDescent="0.25">
      <c r="A5979" s="62">
        <v>44197</v>
      </c>
      <c r="B5979" s="63">
        <v>44197</v>
      </c>
      <c r="C5979" s="63" t="s">
        <v>1110</v>
      </c>
      <c r="D5979" s="64">
        <f>VLOOKUP(Pag_Inicio_Corr_mas_casos[[#This Row],[Corregimiento]],Hoja3!$A$2:$D$676,4,0)</f>
        <v>130702</v>
      </c>
      <c r="E5979" s="63">
        <v>31</v>
      </c>
    </row>
    <row r="5980" spans="1:5" x14ac:dyDescent="0.25">
      <c r="A5980" s="62">
        <v>44197</v>
      </c>
      <c r="B5980" s="63">
        <v>44197</v>
      </c>
      <c r="C5980" s="63" t="s">
        <v>1149</v>
      </c>
      <c r="D5980" s="64">
        <f>VLOOKUP(Pag_Inicio_Corr_mas_casos[[#This Row],[Corregimiento]],Hoja3!$A$2:$D$676,4,0)</f>
        <v>130102</v>
      </c>
      <c r="E5980" s="63">
        <v>28</v>
      </c>
    </row>
    <row r="5981" spans="1:5" x14ac:dyDescent="0.25">
      <c r="A5981" s="62">
        <v>44197</v>
      </c>
      <c r="B5981" s="63">
        <v>44197</v>
      </c>
      <c r="C5981" s="63" t="s">
        <v>1039</v>
      </c>
      <c r="D5981" s="64">
        <f>VLOOKUP(Pag_Inicio_Corr_mas_casos[[#This Row],[Corregimiento]],Hoja3!$A$2:$D$676,4,0)</f>
        <v>130708</v>
      </c>
      <c r="E5981" s="63">
        <v>27</v>
      </c>
    </row>
    <row r="5982" spans="1:5" x14ac:dyDescent="0.25">
      <c r="A5982" s="62">
        <v>44197</v>
      </c>
      <c r="B5982" s="63">
        <v>44197</v>
      </c>
      <c r="C5982" s="63" t="s">
        <v>1087</v>
      </c>
      <c r="D5982" s="64">
        <f>VLOOKUP(Pag_Inicio_Corr_mas_casos[[#This Row],[Corregimiento]],Hoja3!$A$2:$D$676,4,0)</f>
        <v>80808</v>
      </c>
      <c r="E5982" s="63">
        <v>27</v>
      </c>
    </row>
    <row r="5983" spans="1:5" x14ac:dyDescent="0.25">
      <c r="A5983" s="62">
        <v>44197</v>
      </c>
      <c r="B5983" s="63">
        <v>44197</v>
      </c>
      <c r="C5983" s="63" t="s">
        <v>1089</v>
      </c>
      <c r="D5983" s="64">
        <f>VLOOKUP(Pag_Inicio_Corr_mas_casos[[#This Row],[Corregimiento]],Hoja3!$A$2:$D$676,4,0)</f>
        <v>130105</v>
      </c>
      <c r="E5983" s="63">
        <v>27</v>
      </c>
    </row>
    <row r="5984" spans="1:5" x14ac:dyDescent="0.25">
      <c r="A5984" s="62">
        <v>44197</v>
      </c>
      <c r="B5984" s="63">
        <v>44197</v>
      </c>
      <c r="C5984" s="63" t="s">
        <v>1062</v>
      </c>
      <c r="D5984" s="64">
        <f>VLOOKUP(Pag_Inicio_Corr_mas_casos[[#This Row],[Corregimiento]],Hoja3!$A$2:$D$676,4,0)</f>
        <v>30107</v>
      </c>
      <c r="E5984" s="63">
        <v>27</v>
      </c>
    </row>
    <row r="5985" spans="1:5" x14ac:dyDescent="0.25">
      <c r="A5985" s="62">
        <v>44197</v>
      </c>
      <c r="B5985" s="63">
        <v>44197</v>
      </c>
      <c r="C5985" s="63" t="s">
        <v>1041</v>
      </c>
      <c r="D5985" s="64">
        <f>VLOOKUP(Pag_Inicio_Corr_mas_casos[[#This Row],[Corregimiento]],Hoja3!$A$2:$D$676,4,0)</f>
        <v>80814</v>
      </c>
      <c r="E5985" s="63">
        <v>25</v>
      </c>
    </row>
    <row r="5986" spans="1:5" x14ac:dyDescent="0.25">
      <c r="A5986" s="62">
        <v>44197</v>
      </c>
      <c r="B5986" s="63">
        <v>44197</v>
      </c>
      <c r="C5986" s="63" t="s">
        <v>1068</v>
      </c>
      <c r="D5986" s="64">
        <f>VLOOKUP(Pag_Inicio_Corr_mas_casos[[#This Row],[Corregimiento]],Hoja3!$A$2:$D$676,4,0)</f>
        <v>20606</v>
      </c>
      <c r="E5986" s="63">
        <v>24</v>
      </c>
    </row>
    <row r="5987" spans="1:5" x14ac:dyDescent="0.25">
      <c r="A5987" s="62">
        <v>44197</v>
      </c>
      <c r="B5987" s="63">
        <v>44197</v>
      </c>
      <c r="C5987" s="63" t="s">
        <v>1052</v>
      </c>
      <c r="D5987" s="64">
        <f>VLOOKUP(Pag_Inicio_Corr_mas_casos[[#This Row],[Corregimiento]],Hoja3!$A$2:$D$676,4,0)</f>
        <v>130716</v>
      </c>
      <c r="E5987" s="63">
        <v>23</v>
      </c>
    </row>
    <row r="5988" spans="1:5" x14ac:dyDescent="0.25">
      <c r="A5988" s="62">
        <v>44197</v>
      </c>
      <c r="B5988" s="63">
        <v>44197</v>
      </c>
      <c r="C5988" s="63" t="s">
        <v>1150</v>
      </c>
      <c r="D5988" s="64">
        <f>VLOOKUP(Pag_Inicio_Corr_mas_casos[[#This Row],[Corregimiento]],Hoja3!$A$2:$D$676,4,0)</f>
        <v>90301</v>
      </c>
      <c r="E5988" s="63">
        <v>23</v>
      </c>
    </row>
    <row r="5989" spans="1:5" x14ac:dyDescent="0.25">
      <c r="A5989" s="62">
        <v>44197</v>
      </c>
      <c r="B5989" s="63">
        <v>44197</v>
      </c>
      <c r="C5989" s="63" t="s">
        <v>1072</v>
      </c>
      <c r="D5989" s="64">
        <f>VLOOKUP(Pag_Inicio_Corr_mas_casos[[#This Row],[Corregimiento]],Hoja3!$A$2:$D$676,4,0)</f>
        <v>80803</v>
      </c>
      <c r="E5989" s="63">
        <v>23</v>
      </c>
    </row>
    <row r="5990" spans="1:5" x14ac:dyDescent="0.25">
      <c r="A5990" s="62">
        <v>44197</v>
      </c>
      <c r="B5990" s="63">
        <v>44197</v>
      </c>
      <c r="C5990" s="63" t="s">
        <v>1065</v>
      </c>
      <c r="D5990" s="64">
        <f>VLOOKUP(Pag_Inicio_Corr_mas_casos[[#This Row],[Corregimiento]],Hoja3!$A$2:$D$676,4,0)</f>
        <v>40606</v>
      </c>
      <c r="E5990" s="63">
        <v>23</v>
      </c>
    </row>
    <row r="5991" spans="1:5" x14ac:dyDescent="0.25">
      <c r="A5991" s="62">
        <v>44197</v>
      </c>
      <c r="B5991" s="63">
        <v>44197</v>
      </c>
      <c r="C5991" s="63" t="s">
        <v>1100</v>
      </c>
      <c r="D5991" s="64">
        <f>VLOOKUP(Pag_Inicio_Corr_mas_casos[[#This Row],[Corregimiento]],Hoja3!$A$2:$D$676,4,0)</f>
        <v>60103</v>
      </c>
      <c r="E5991" s="63">
        <v>22</v>
      </c>
    </row>
    <row r="5992" spans="1:5" x14ac:dyDescent="0.25">
      <c r="A5992" s="62">
        <v>44197</v>
      </c>
      <c r="B5992" s="63">
        <v>44197</v>
      </c>
      <c r="C5992" s="63" t="s">
        <v>1054</v>
      </c>
      <c r="D5992" s="64">
        <f>VLOOKUP(Pag_Inicio_Corr_mas_casos[[#This Row],[Corregimiento]],Hoja3!$A$2:$D$676,4,0)</f>
        <v>130701</v>
      </c>
      <c r="E5992" s="63">
        <v>20</v>
      </c>
    </row>
    <row r="5993" spans="1:5" x14ac:dyDescent="0.25">
      <c r="A5993" s="62">
        <v>44197</v>
      </c>
      <c r="B5993" s="63">
        <v>44197</v>
      </c>
      <c r="C5993" s="63" t="s">
        <v>1091</v>
      </c>
      <c r="D5993" s="64">
        <f>VLOOKUP(Pag_Inicio_Corr_mas_casos[[#This Row],[Corregimiento]],Hoja3!$A$2:$D$676,4,0)</f>
        <v>80802</v>
      </c>
      <c r="E5993" s="63">
        <v>20</v>
      </c>
    </row>
    <row r="5994" spans="1:5" x14ac:dyDescent="0.25">
      <c r="A5994" s="62">
        <v>44197</v>
      </c>
      <c r="B5994" s="63">
        <v>44197</v>
      </c>
      <c r="C5994" s="63" t="s">
        <v>1045</v>
      </c>
      <c r="D5994" s="64">
        <f>VLOOKUP(Pag_Inicio_Corr_mas_casos[[#This Row],[Corregimiento]],Hoja3!$A$2:$D$676,4,0)</f>
        <v>130107</v>
      </c>
      <c r="E5994" s="63">
        <v>19</v>
      </c>
    </row>
    <row r="5995" spans="1:5" x14ac:dyDescent="0.25">
      <c r="A5995" s="62">
        <v>44197</v>
      </c>
      <c r="B5995" s="63">
        <v>44197</v>
      </c>
      <c r="C5995" s="63" t="s">
        <v>1033</v>
      </c>
      <c r="D5995" s="64">
        <f>VLOOKUP(Pag_Inicio_Corr_mas_casos[[#This Row],[Corregimiento]],Hoja3!$A$2:$D$676,4,0)</f>
        <v>130717</v>
      </c>
      <c r="E5995" s="63">
        <v>19</v>
      </c>
    </row>
    <row r="5996" spans="1:5" x14ac:dyDescent="0.25">
      <c r="A5996" s="62">
        <v>44197</v>
      </c>
      <c r="B5996" s="63">
        <v>44197</v>
      </c>
      <c r="C5996" s="63" t="s">
        <v>1047</v>
      </c>
      <c r="D5996" s="64">
        <f>VLOOKUP(Pag_Inicio_Corr_mas_casos[[#This Row],[Corregimiento]],Hoja3!$A$2:$D$676,4,0)</f>
        <v>80820</v>
      </c>
      <c r="E5996" s="63">
        <v>19</v>
      </c>
    </row>
    <row r="5997" spans="1:5" x14ac:dyDescent="0.25">
      <c r="A5997" s="62">
        <v>44197</v>
      </c>
      <c r="B5997" s="63">
        <v>44197</v>
      </c>
      <c r="C5997" s="63" t="s">
        <v>1104</v>
      </c>
      <c r="D5997" s="64">
        <f>VLOOKUP(Pag_Inicio_Corr_mas_casos[[#This Row],[Corregimiento]],Hoja3!$A$2:$D$676,4,0)</f>
        <v>40608</v>
      </c>
      <c r="E5997" s="63">
        <v>18</v>
      </c>
    </row>
    <row r="5998" spans="1:5" x14ac:dyDescent="0.25">
      <c r="A5998" s="62">
        <v>44197</v>
      </c>
      <c r="B5998" s="63">
        <v>44197</v>
      </c>
      <c r="C5998" s="63" t="s">
        <v>1070</v>
      </c>
      <c r="D5998" s="64">
        <f>VLOOKUP(Pag_Inicio_Corr_mas_casos[[#This Row],[Corregimiento]],Hoja3!$A$2:$D$676,4,0)</f>
        <v>20207</v>
      </c>
      <c r="E5998" s="63">
        <v>18</v>
      </c>
    </row>
    <row r="5999" spans="1:5" x14ac:dyDescent="0.25">
      <c r="A5999" s="62">
        <v>44197</v>
      </c>
      <c r="B5999" s="63">
        <v>44197</v>
      </c>
      <c r="C5999" s="63" t="s">
        <v>1098</v>
      </c>
      <c r="D5999" s="64">
        <f>VLOOKUP(Pag_Inicio_Corr_mas_casos[[#This Row],[Corregimiento]],Hoja3!$A$2:$D$676,4,0)</f>
        <v>40611</v>
      </c>
      <c r="E5999" s="63">
        <v>17</v>
      </c>
    </row>
    <row r="6000" spans="1:5" x14ac:dyDescent="0.25">
      <c r="A6000" s="62">
        <v>44197</v>
      </c>
      <c r="B6000" s="63">
        <v>44197</v>
      </c>
      <c r="C6000" s="63" t="s">
        <v>1057</v>
      </c>
      <c r="D6000" s="64">
        <f>VLOOKUP(Pag_Inicio_Corr_mas_casos[[#This Row],[Corregimiento]],Hoja3!$A$2:$D$676,4,0)</f>
        <v>81006</v>
      </c>
      <c r="E6000" s="63">
        <v>17</v>
      </c>
    </row>
    <row r="6001" spans="1:6" x14ac:dyDescent="0.25">
      <c r="A6001" s="62">
        <v>44197</v>
      </c>
      <c r="B6001" s="63">
        <v>44197</v>
      </c>
      <c r="C6001" s="63" t="s">
        <v>1128</v>
      </c>
      <c r="D6001" s="64">
        <f>VLOOKUP(Pag_Inicio_Corr_mas_casos[[#This Row],[Corregimiento]],Hoja3!$A$2:$D$676,4,0)</f>
        <v>91008</v>
      </c>
      <c r="E6001" s="63">
        <v>16</v>
      </c>
    </row>
    <row r="6002" spans="1:6" x14ac:dyDescent="0.25">
      <c r="A6002" s="62">
        <v>44197</v>
      </c>
      <c r="B6002" s="63">
        <v>44197</v>
      </c>
      <c r="C6002" s="63" t="s">
        <v>1056</v>
      </c>
      <c r="D6002" s="64">
        <f>VLOOKUP(Pag_Inicio_Corr_mas_casos[[#This Row],[Corregimiento]],Hoja3!$A$2:$D$676,4,0)</f>
        <v>20601</v>
      </c>
      <c r="E6002" s="63">
        <v>16</v>
      </c>
    </row>
    <row r="6003" spans="1:6" x14ac:dyDescent="0.25">
      <c r="A6003" s="62">
        <v>44197</v>
      </c>
      <c r="B6003" s="63">
        <v>44197</v>
      </c>
      <c r="C6003" s="63" t="s">
        <v>1152</v>
      </c>
      <c r="D6003" s="64">
        <f>VLOOKUP(Pag_Inicio_Corr_mas_casos[[#This Row],[Corregimiento]],Hoja3!$A$2:$D$676,4,0)</f>
        <v>20101</v>
      </c>
      <c r="E6003" s="63">
        <v>15</v>
      </c>
    </row>
    <row r="6004" spans="1:6" x14ac:dyDescent="0.25">
      <c r="A6004" s="62">
        <v>44197</v>
      </c>
      <c r="B6004" s="63">
        <v>44197</v>
      </c>
      <c r="C6004" s="63" t="s">
        <v>1186</v>
      </c>
      <c r="D6004" s="64">
        <f>VLOOKUP(Pag_Inicio_Corr_mas_casos[[#This Row],[Corregimiento]],Hoja3!$A$2:$D$676,4,0)</f>
        <v>41303</v>
      </c>
      <c r="E6004" s="63">
        <v>14</v>
      </c>
    </row>
    <row r="6005" spans="1:6" x14ac:dyDescent="0.25">
      <c r="A6005" s="62">
        <v>44197</v>
      </c>
      <c r="B6005" s="63">
        <v>44197</v>
      </c>
      <c r="C6005" s="63" t="s">
        <v>1071</v>
      </c>
      <c r="D6005" s="64">
        <f>VLOOKUP(Pag_Inicio_Corr_mas_casos[[#This Row],[Corregimiento]],Hoja3!$A$2:$D$676,4,0)</f>
        <v>60105</v>
      </c>
      <c r="E6005" s="63">
        <v>14</v>
      </c>
    </row>
    <row r="6006" spans="1:6" x14ac:dyDescent="0.25">
      <c r="A6006" s="62">
        <v>44197</v>
      </c>
      <c r="B6006" s="63">
        <v>44197</v>
      </c>
      <c r="C6006" s="63" t="s">
        <v>1055</v>
      </c>
      <c r="D6006" s="64">
        <f>VLOOKUP(Pag_Inicio_Corr_mas_casos[[#This Row],[Corregimiento]],Hoja3!$A$2:$D$676,4,0)</f>
        <v>80804</v>
      </c>
      <c r="E6006" s="63">
        <v>14</v>
      </c>
    </row>
    <row r="6007" spans="1:6" x14ac:dyDescent="0.25">
      <c r="A6007" s="62">
        <v>44197</v>
      </c>
      <c r="B6007" s="63">
        <v>44197</v>
      </c>
      <c r="C6007" s="63" t="s">
        <v>1059</v>
      </c>
      <c r="D6007" s="64">
        <f>VLOOKUP(Pag_Inicio_Corr_mas_casos[[#This Row],[Corregimiento]],Hoja3!$A$2:$D$676,4,0)</f>
        <v>30113</v>
      </c>
      <c r="E6007" s="63">
        <v>14</v>
      </c>
      <c r="F6007" s="54" t="s">
        <v>1187</v>
      </c>
    </row>
    <row r="6008" spans="1:6" x14ac:dyDescent="0.25">
      <c r="A6008" s="62">
        <v>44197</v>
      </c>
      <c r="B6008" s="63">
        <v>44197</v>
      </c>
      <c r="C6008" s="63" t="s">
        <v>1188</v>
      </c>
      <c r="D6008" s="64">
        <f>VLOOKUP(Pag_Inicio_Corr_mas_casos[[#This Row],[Corregimiento]],Hoja3!$A$2:$D$676,4,0)</f>
        <v>90601</v>
      </c>
      <c r="E6008" s="63">
        <v>14</v>
      </c>
    </row>
    <row r="6009" spans="1:6" x14ac:dyDescent="0.25">
      <c r="A6009" s="62">
        <v>44197</v>
      </c>
      <c r="B6009" s="63">
        <v>44197</v>
      </c>
      <c r="C6009" s="63" t="s">
        <v>1154</v>
      </c>
      <c r="D6009" s="64">
        <f>VLOOKUP(Pag_Inicio_Corr_mas_casos[[#This Row],[Corregimiento]],Hoja3!$A$2:$D$676,4,0)</f>
        <v>91007</v>
      </c>
      <c r="E6009" s="63">
        <v>13</v>
      </c>
    </row>
    <row r="6010" spans="1:6" x14ac:dyDescent="0.25">
      <c r="A6010" s="62">
        <v>44197</v>
      </c>
      <c r="B6010" s="63">
        <v>44197</v>
      </c>
      <c r="C6010" s="63" t="s">
        <v>1090</v>
      </c>
      <c r="D6010" s="64">
        <f>VLOOKUP(Pag_Inicio_Corr_mas_casos[[#This Row],[Corregimiento]],Hoja3!$A$2:$D$676,4,0)</f>
        <v>81005</v>
      </c>
      <c r="E6010" s="63">
        <v>13</v>
      </c>
    </row>
    <row r="6011" spans="1:6" x14ac:dyDescent="0.25">
      <c r="A6011" s="62">
        <v>44197</v>
      </c>
      <c r="B6011" s="63">
        <v>44197</v>
      </c>
      <c r="C6011" s="63" t="s">
        <v>1133</v>
      </c>
      <c r="D6011" s="64">
        <f>VLOOKUP(Pag_Inicio_Corr_mas_casos[[#This Row],[Corregimiento]],Hoja3!$A$2:$D$676,4,0)</f>
        <v>130108</v>
      </c>
      <c r="E6011" s="63">
        <v>13</v>
      </c>
    </row>
    <row r="6012" spans="1:6" x14ac:dyDescent="0.25">
      <c r="A6012" s="62">
        <v>44197</v>
      </c>
      <c r="B6012" s="63">
        <v>44197</v>
      </c>
      <c r="C6012" s="63" t="s">
        <v>1136</v>
      </c>
      <c r="D6012" s="64">
        <f>VLOOKUP(Pag_Inicio_Corr_mas_casos[[#This Row],[Corregimiento]],Hoja3!$A$2:$D$676,4,0)</f>
        <v>70301</v>
      </c>
      <c r="E6012" s="63">
        <v>13</v>
      </c>
    </row>
    <row r="6013" spans="1:6" x14ac:dyDescent="0.25">
      <c r="A6013" s="62">
        <v>44197</v>
      </c>
      <c r="B6013" s="63">
        <v>44197</v>
      </c>
      <c r="C6013" s="63" t="s">
        <v>1093</v>
      </c>
      <c r="D6013" s="64">
        <f>VLOOKUP(Pag_Inicio_Corr_mas_casos[[#This Row],[Corregimiento]],Hoja3!$A$2:$D$676,4,0)</f>
        <v>81004</v>
      </c>
      <c r="E6013" s="63">
        <v>12</v>
      </c>
    </row>
    <row r="6014" spans="1:6" x14ac:dyDescent="0.25">
      <c r="A6014" s="62">
        <v>44197</v>
      </c>
      <c r="B6014" s="63">
        <v>44197</v>
      </c>
      <c r="C6014" s="63" t="s">
        <v>1046</v>
      </c>
      <c r="D6014" s="63">
        <v>40607</v>
      </c>
      <c r="E6014" s="63">
        <v>12</v>
      </c>
      <c r="F6014" s="54" t="s">
        <v>1143</v>
      </c>
    </row>
    <row r="6015" spans="1:6" x14ac:dyDescent="0.25">
      <c r="A6015" s="62">
        <v>44197</v>
      </c>
      <c r="B6015" s="63">
        <v>44197</v>
      </c>
      <c r="C6015" s="63" t="s">
        <v>1099</v>
      </c>
      <c r="D6015" s="64">
        <f>VLOOKUP(Pag_Inicio_Corr_mas_casos[[#This Row],[Corregimiento]],Hoja3!$A$2:$D$676,4,0)</f>
        <v>130310</v>
      </c>
      <c r="E6015" s="63">
        <v>12</v>
      </c>
    </row>
    <row r="6016" spans="1:6" x14ac:dyDescent="0.25">
      <c r="A6016" s="62">
        <v>44197</v>
      </c>
      <c r="B6016" s="63">
        <v>44197</v>
      </c>
      <c r="C6016" s="63" t="s">
        <v>1086</v>
      </c>
      <c r="D6016" s="64">
        <f>VLOOKUP(Pag_Inicio_Corr_mas_casos[[#This Row],[Corregimiento]],Hoja3!$A$2:$D$676,4,0)</f>
        <v>130706</v>
      </c>
      <c r="E6016" s="63">
        <v>11</v>
      </c>
    </row>
    <row r="6017" spans="1:6" x14ac:dyDescent="0.25">
      <c r="A6017" s="62">
        <v>44197</v>
      </c>
      <c r="B6017" s="63">
        <v>44197</v>
      </c>
      <c r="C6017" s="63" t="s">
        <v>1147</v>
      </c>
      <c r="D6017" s="64">
        <f>VLOOKUP(Pag_Inicio_Corr_mas_casos[[#This Row],[Corregimiento]],Hoja3!$A$2:$D$676,4,0)</f>
        <v>40201</v>
      </c>
      <c r="E6017" s="63">
        <v>11</v>
      </c>
    </row>
    <row r="6018" spans="1:6" x14ac:dyDescent="0.25">
      <c r="A6018" s="62">
        <v>44197</v>
      </c>
      <c r="B6018" s="63">
        <v>44197</v>
      </c>
      <c r="C6018" s="63" t="s">
        <v>1189</v>
      </c>
      <c r="D6018" s="64">
        <f>VLOOKUP(Pag_Inicio_Corr_mas_casos[[#This Row],[Corregimiento]],Hoja3!$A$2:$D$676,4,0)</f>
        <v>30109</v>
      </c>
      <c r="E6018" s="63">
        <v>11</v>
      </c>
    </row>
    <row r="6019" spans="1:6" x14ac:dyDescent="0.25">
      <c r="A6019" s="62">
        <v>44197</v>
      </c>
      <c r="B6019" s="63">
        <v>44197</v>
      </c>
      <c r="C6019" s="63" t="s">
        <v>1190</v>
      </c>
      <c r="D6019" s="64">
        <f>VLOOKUP(Pag_Inicio_Corr_mas_casos[[#This Row],[Corregimiento]],Hoja3!$A$2:$D$676,4,0)</f>
        <v>130902</v>
      </c>
      <c r="E6019" s="63">
        <v>11</v>
      </c>
    </row>
    <row r="6020" spans="1:6" x14ac:dyDescent="0.25">
      <c r="A6020" s="62">
        <v>44197</v>
      </c>
      <c r="B6020" s="63">
        <v>44197</v>
      </c>
      <c r="C6020" s="63" t="s">
        <v>1122</v>
      </c>
      <c r="D6020" s="64">
        <f>VLOOKUP(Pag_Inicio_Corr_mas_casos[[#This Row],[Corregimiento]],Hoja3!$A$2:$D$676,4,0)</f>
        <v>30103</v>
      </c>
      <c r="E6020" s="63">
        <v>11</v>
      </c>
    </row>
    <row r="6021" spans="1:6" x14ac:dyDescent="0.25">
      <c r="A6021" s="62">
        <v>44197</v>
      </c>
      <c r="B6021" s="63">
        <v>44197</v>
      </c>
      <c r="C6021" s="63" t="s">
        <v>1161</v>
      </c>
      <c r="D6021" s="64">
        <f>VLOOKUP(Pag_Inicio_Corr_mas_casos[[#This Row],[Corregimiento]],Hoja3!$A$2:$D$676,4,0)</f>
        <v>40610</v>
      </c>
      <c r="E6021" s="63">
        <v>11</v>
      </c>
    </row>
    <row r="6022" spans="1:6" x14ac:dyDescent="0.25">
      <c r="A6022" s="59">
        <v>44198</v>
      </c>
      <c r="B6022" s="60">
        <v>44198</v>
      </c>
      <c r="C6022" s="60" t="s">
        <v>1191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 x14ac:dyDescent="0.25">
      <c r="A6023" s="59">
        <v>44198</v>
      </c>
      <c r="B6023" s="60">
        <v>44198</v>
      </c>
      <c r="C6023" s="60" t="s">
        <v>1106</v>
      </c>
      <c r="D6023" s="61">
        <f>VLOOKUP(Pag_Inicio_Corr_mas_casos[[#This Row],[Corregimiento]],Hoja3!$A$2:$D$676,4,0)</f>
        <v>80809</v>
      </c>
      <c r="E6023" s="60">
        <v>54</v>
      </c>
    </row>
    <row r="6024" spans="1:6" x14ac:dyDescent="0.25">
      <c r="A6024" s="59">
        <v>44198</v>
      </c>
      <c r="B6024" s="60">
        <v>44198</v>
      </c>
      <c r="C6024" s="60" t="s">
        <v>1035</v>
      </c>
      <c r="D6024" s="61">
        <f>VLOOKUP(Pag_Inicio_Corr_mas_casos[[#This Row],[Corregimiento]],Hoja3!$A$2:$D$676,4,0)</f>
        <v>80806</v>
      </c>
      <c r="E6024" s="60">
        <v>52</v>
      </c>
    </row>
    <row r="6025" spans="1:6" x14ac:dyDescent="0.25">
      <c r="A6025" s="59">
        <v>44198</v>
      </c>
      <c r="B6025" s="60">
        <v>44198</v>
      </c>
      <c r="C6025" s="60" t="s">
        <v>1107</v>
      </c>
      <c r="D6025" s="61">
        <f>VLOOKUP(Pag_Inicio_Corr_mas_casos[[#This Row],[Corregimiento]],Hoja3!$A$2:$D$676,4,0)</f>
        <v>80819</v>
      </c>
      <c r="E6025" s="60">
        <v>51</v>
      </c>
    </row>
    <row r="6026" spans="1:6" x14ac:dyDescent="0.25">
      <c r="A6026" s="59">
        <v>44198</v>
      </c>
      <c r="B6026" s="60">
        <v>44198</v>
      </c>
      <c r="C6026" s="60" t="s">
        <v>1163</v>
      </c>
      <c r="D6026" s="61">
        <f>VLOOKUP(Pag_Inicio_Corr_mas_casos[[#This Row],[Corregimiento]],Hoja3!$A$2:$D$676,4,0)</f>
        <v>130101</v>
      </c>
      <c r="E6026" s="60">
        <v>50</v>
      </c>
    </row>
    <row r="6027" spans="1:6" x14ac:dyDescent="0.25">
      <c r="A6027" s="59">
        <v>44198</v>
      </c>
      <c r="B6027" s="60">
        <v>44198</v>
      </c>
      <c r="C6027" s="60" t="s">
        <v>1149</v>
      </c>
      <c r="D6027" s="61">
        <f>VLOOKUP(Pag_Inicio_Corr_mas_casos[[#This Row],[Corregimiento]],Hoja3!$A$2:$D$676,4,0)</f>
        <v>130102</v>
      </c>
      <c r="E6027" s="60">
        <v>46</v>
      </c>
    </row>
    <row r="6028" spans="1:6" x14ac:dyDescent="0.25">
      <c r="A6028" s="59">
        <v>44198</v>
      </c>
      <c r="B6028" s="60">
        <v>44198</v>
      </c>
      <c r="C6028" s="60" t="s">
        <v>1051</v>
      </c>
      <c r="D6028" s="61">
        <f>VLOOKUP(Pag_Inicio_Corr_mas_casos[[#This Row],[Corregimiento]],Hoja3!$A$2:$D$676,4,0)</f>
        <v>80815</v>
      </c>
      <c r="E6028" s="60">
        <v>67</v>
      </c>
    </row>
    <row r="6029" spans="1:6" x14ac:dyDescent="0.25">
      <c r="A6029" s="59">
        <v>44198</v>
      </c>
      <c r="B6029" s="60">
        <v>44198</v>
      </c>
      <c r="C6029" s="60" t="s">
        <v>1036</v>
      </c>
      <c r="D6029" s="61">
        <f>VLOOKUP(Pag_Inicio_Corr_mas_casos[[#This Row],[Corregimiento]],Hoja3!$A$2:$D$676,4,0)</f>
        <v>80823</v>
      </c>
      <c r="E6029" s="60">
        <v>44</v>
      </c>
    </row>
    <row r="6030" spans="1:6" x14ac:dyDescent="0.25">
      <c r="A6030" s="59">
        <v>44198</v>
      </c>
      <c r="B6030" s="60">
        <v>44198</v>
      </c>
      <c r="C6030" s="60" t="s">
        <v>1047</v>
      </c>
      <c r="D6030" s="61">
        <f>VLOOKUP(Pag_Inicio_Corr_mas_casos[[#This Row],[Corregimiento]],Hoja3!$A$2:$D$676,4,0)</f>
        <v>80820</v>
      </c>
      <c r="E6030" s="60">
        <v>43</v>
      </c>
    </row>
    <row r="6031" spans="1:6" x14ac:dyDescent="0.25">
      <c r="A6031" s="59">
        <v>44198</v>
      </c>
      <c r="B6031" s="60">
        <v>44198</v>
      </c>
      <c r="C6031" s="60" t="s">
        <v>1114</v>
      </c>
      <c r="D6031" s="61">
        <f>VLOOKUP(Pag_Inicio_Corr_mas_casos[[#This Row],[Corregimiento]],Hoja3!$A$2:$D$676,4,0)</f>
        <v>81001</v>
      </c>
      <c r="E6031" s="60">
        <v>42</v>
      </c>
    </row>
    <row r="6032" spans="1:6" x14ac:dyDescent="0.25">
      <c r="A6032" s="59">
        <v>44198</v>
      </c>
      <c r="B6032" s="60">
        <v>44198</v>
      </c>
      <c r="C6032" s="60" t="s">
        <v>1038</v>
      </c>
      <c r="D6032" s="61">
        <f>VLOOKUP(Pag_Inicio_Corr_mas_casos[[#This Row],[Corregimiento]],Hoja3!$A$2:$D$676,4,0)</f>
        <v>80816</v>
      </c>
      <c r="E6032" s="60">
        <v>37</v>
      </c>
    </row>
    <row r="6033" spans="1:5" x14ac:dyDescent="0.25">
      <c r="A6033" s="59">
        <v>44198</v>
      </c>
      <c r="B6033" s="60">
        <v>44198</v>
      </c>
      <c r="C6033" s="60" t="s">
        <v>1113</v>
      </c>
      <c r="D6033" s="61">
        <f>VLOOKUP(Pag_Inicio_Corr_mas_casos[[#This Row],[Corregimiento]],Hoja3!$A$2:$D$676,4,0)</f>
        <v>81008</v>
      </c>
      <c r="E6033" s="60">
        <v>37</v>
      </c>
    </row>
    <row r="6034" spans="1:5" x14ac:dyDescent="0.25">
      <c r="A6034" s="59">
        <v>44198</v>
      </c>
      <c r="B6034" s="60">
        <v>44198</v>
      </c>
      <c r="C6034" s="60" t="s">
        <v>1115</v>
      </c>
      <c r="D6034" s="61">
        <f>VLOOKUP(Pag_Inicio_Corr_mas_casos[[#This Row],[Corregimiento]],Hoja3!$A$2:$D$676,4,0)</f>
        <v>81002</v>
      </c>
      <c r="E6034" s="60">
        <v>36</v>
      </c>
    </row>
    <row r="6035" spans="1:5" x14ac:dyDescent="0.25">
      <c r="A6035" s="59">
        <v>44198</v>
      </c>
      <c r="B6035" s="60">
        <v>44198</v>
      </c>
      <c r="C6035" s="60" t="s">
        <v>1045</v>
      </c>
      <c r="D6035" s="61">
        <f>VLOOKUP(Pag_Inicio_Corr_mas_casos[[#This Row],[Corregimiento]],Hoja3!$A$2:$D$676,4,0)</f>
        <v>130107</v>
      </c>
      <c r="E6035" s="60">
        <v>36</v>
      </c>
    </row>
    <row r="6036" spans="1:5" x14ac:dyDescent="0.25">
      <c r="A6036" s="59">
        <v>44198</v>
      </c>
      <c r="B6036" s="60">
        <v>44198</v>
      </c>
      <c r="C6036" s="60" t="s">
        <v>1049</v>
      </c>
      <c r="D6036" s="61">
        <f>VLOOKUP(Pag_Inicio_Corr_mas_casos[[#This Row],[Corregimiento]],Hoja3!$A$2:$D$676,4,0)</f>
        <v>80822</v>
      </c>
      <c r="E6036" s="60">
        <v>35</v>
      </c>
    </row>
    <row r="6037" spans="1:5" x14ac:dyDescent="0.25">
      <c r="A6037" s="59">
        <v>44198</v>
      </c>
      <c r="B6037" s="60">
        <v>44198</v>
      </c>
      <c r="C6037" s="60" t="s">
        <v>867</v>
      </c>
      <c r="D6037" s="61">
        <f>VLOOKUP(Pag_Inicio_Corr_mas_casos[[#This Row],[Corregimiento]],Hoja3!$A$2:$D$676,4,0)</f>
        <v>80821</v>
      </c>
      <c r="E6037" s="60">
        <v>34</v>
      </c>
    </row>
    <row r="6038" spans="1:5" x14ac:dyDescent="0.25">
      <c r="A6038" s="59">
        <v>44198</v>
      </c>
      <c r="B6038" s="60">
        <v>44198</v>
      </c>
      <c r="C6038" s="60" t="s">
        <v>1174</v>
      </c>
      <c r="D6038" s="61">
        <f>VLOOKUP(Pag_Inicio_Corr_mas_casos[[#This Row],[Corregimiento]],Hoja3!$A$2:$D$676,4,0)</f>
        <v>91101</v>
      </c>
      <c r="E6038" s="60">
        <v>34</v>
      </c>
    </row>
    <row r="6039" spans="1:5" x14ac:dyDescent="0.25">
      <c r="A6039" s="59">
        <v>44198</v>
      </c>
      <c r="B6039" s="60">
        <v>44198</v>
      </c>
      <c r="C6039" s="60" t="s">
        <v>1039</v>
      </c>
      <c r="D6039" s="61">
        <f>VLOOKUP(Pag_Inicio_Corr_mas_casos[[#This Row],[Corregimiento]],Hoja3!$A$2:$D$676,4,0)</f>
        <v>130708</v>
      </c>
      <c r="E6039" s="60">
        <v>31</v>
      </c>
    </row>
    <row r="6040" spans="1:5" x14ac:dyDescent="0.25">
      <c r="A6040" s="59">
        <v>44198</v>
      </c>
      <c r="B6040" s="60">
        <v>44198</v>
      </c>
      <c r="C6040" s="60" t="s">
        <v>1155</v>
      </c>
      <c r="D6040" s="61">
        <f>VLOOKUP(Pag_Inicio_Corr_mas_casos[[#This Row],[Corregimiento]],Hoja3!$A$2:$D$676,4,0)</f>
        <v>40601</v>
      </c>
      <c r="E6040" s="60">
        <v>30</v>
      </c>
    </row>
    <row r="6041" spans="1:5" x14ac:dyDescent="0.25">
      <c r="A6041" s="59">
        <v>44198</v>
      </c>
      <c r="B6041" s="60">
        <v>44198</v>
      </c>
      <c r="C6041" s="60" t="s">
        <v>1133</v>
      </c>
      <c r="D6041" s="61">
        <f>VLOOKUP(Pag_Inicio_Corr_mas_casos[[#This Row],[Corregimiento]],Hoja3!$A$2:$D$676,4,0)</f>
        <v>130108</v>
      </c>
      <c r="E6041" s="60">
        <v>29</v>
      </c>
    </row>
    <row r="6042" spans="1:5" x14ac:dyDescent="0.25">
      <c r="A6042" s="59">
        <v>44198</v>
      </c>
      <c r="B6042" s="60">
        <v>44198</v>
      </c>
      <c r="C6042" s="60" t="s">
        <v>1145</v>
      </c>
      <c r="D6042" s="61">
        <f>VLOOKUP(Pag_Inicio_Corr_mas_casos[[#This Row],[Corregimiento]],Hoja3!$A$2:$D$676,4,0)</f>
        <v>80501</v>
      </c>
      <c r="E6042" s="60">
        <v>26</v>
      </c>
    </row>
    <row r="6043" spans="1:5" x14ac:dyDescent="0.25">
      <c r="A6043" s="59">
        <v>44198</v>
      </c>
      <c r="B6043" s="60">
        <v>44198</v>
      </c>
      <c r="C6043" s="60" t="s">
        <v>1040</v>
      </c>
      <c r="D6043" s="61">
        <f>VLOOKUP(Pag_Inicio_Corr_mas_casos[[#This Row],[Corregimiento]],Hoja3!$A$2:$D$676,4,0)</f>
        <v>81007</v>
      </c>
      <c r="E6043" s="60">
        <v>25</v>
      </c>
    </row>
    <row r="6044" spans="1:5" x14ac:dyDescent="0.25">
      <c r="A6044" s="59">
        <v>44198</v>
      </c>
      <c r="B6044" s="60">
        <v>44198</v>
      </c>
      <c r="C6044" s="60" t="s">
        <v>1046</v>
      </c>
      <c r="D6044" s="61">
        <f>VLOOKUP(Pag_Inicio_Corr_mas_casos[[#This Row],[Corregimiento]],Hoja3!$A$2:$D$676,4,0)</f>
        <v>80813</v>
      </c>
      <c r="E6044" s="60">
        <v>25</v>
      </c>
    </row>
    <row r="6045" spans="1:5" x14ac:dyDescent="0.25">
      <c r="A6045" s="59">
        <v>44198</v>
      </c>
      <c r="B6045" s="60">
        <v>44198</v>
      </c>
      <c r="C6045" s="60" t="s">
        <v>1110</v>
      </c>
      <c r="D6045" s="61">
        <f>VLOOKUP(Pag_Inicio_Corr_mas_casos[[#This Row],[Corregimiento]],Hoja3!$A$2:$D$676,4,0)</f>
        <v>130702</v>
      </c>
      <c r="E6045" s="60">
        <v>23</v>
      </c>
    </row>
    <row r="6046" spans="1:5" x14ac:dyDescent="0.25">
      <c r="A6046" s="59">
        <v>44198</v>
      </c>
      <c r="B6046" s="60">
        <v>44198</v>
      </c>
      <c r="C6046" s="60" t="s">
        <v>1042</v>
      </c>
      <c r="D6046" s="61">
        <f>VLOOKUP(Pag_Inicio_Corr_mas_casos[[#This Row],[Corregimiento]],Hoja3!$A$2:$D$676,4,0)</f>
        <v>80826</v>
      </c>
      <c r="E6046" s="60">
        <v>23</v>
      </c>
    </row>
    <row r="6047" spans="1:5" x14ac:dyDescent="0.25">
      <c r="A6047" s="59">
        <v>44198</v>
      </c>
      <c r="B6047" s="60">
        <v>44198</v>
      </c>
      <c r="C6047" s="60" t="s">
        <v>1116</v>
      </c>
      <c r="D6047" s="61">
        <f>VLOOKUP(Pag_Inicio_Corr_mas_casos[[#This Row],[Corregimiento]],Hoja3!$A$2:$D$676,4,0)</f>
        <v>81003</v>
      </c>
      <c r="E6047" s="60">
        <v>23</v>
      </c>
    </row>
    <row r="6048" spans="1:5" x14ac:dyDescent="0.25">
      <c r="A6048" s="59">
        <v>44198</v>
      </c>
      <c r="B6048" s="60">
        <v>44198</v>
      </c>
      <c r="C6048" s="60" t="s">
        <v>1048</v>
      </c>
      <c r="D6048" s="61">
        <f>VLOOKUP(Pag_Inicio_Corr_mas_casos[[#This Row],[Corregimiento]],Hoja3!$A$2:$D$676,4,0)</f>
        <v>80817</v>
      </c>
      <c r="E6048" s="60">
        <v>23</v>
      </c>
    </row>
    <row r="6049" spans="1:5" x14ac:dyDescent="0.25">
      <c r="A6049" s="59">
        <v>44198</v>
      </c>
      <c r="B6049" s="60">
        <v>44198</v>
      </c>
      <c r="C6049" s="60" t="s">
        <v>1033</v>
      </c>
      <c r="D6049" s="61">
        <f>VLOOKUP(Pag_Inicio_Corr_mas_casos[[#This Row],[Corregimiento]],Hoja3!$A$2:$D$676,4,0)</f>
        <v>130717</v>
      </c>
      <c r="E6049" s="60">
        <v>21</v>
      </c>
    </row>
    <row r="6050" spans="1:5" x14ac:dyDescent="0.25">
      <c r="A6050" s="59">
        <v>44198</v>
      </c>
      <c r="B6050" s="60">
        <v>44198</v>
      </c>
      <c r="C6050" s="60" t="s">
        <v>1141</v>
      </c>
      <c r="D6050" s="61">
        <f>VLOOKUP(Pag_Inicio_Corr_mas_casos[[#This Row],[Corregimiento]],Hoja3!$A$2:$D$676,4,0)</f>
        <v>80812</v>
      </c>
      <c r="E6050" s="60">
        <v>20</v>
      </c>
    </row>
    <row r="6051" spans="1:5" x14ac:dyDescent="0.25">
      <c r="A6051" s="59">
        <v>44198</v>
      </c>
      <c r="B6051" s="60">
        <v>44198</v>
      </c>
      <c r="C6051" s="60" t="s">
        <v>1158</v>
      </c>
      <c r="D6051" s="61">
        <f>VLOOKUP(Pag_Inicio_Corr_mas_casos[[#This Row],[Corregimiento]],Hoja3!$A$2:$D$676,4,0)</f>
        <v>20401</v>
      </c>
      <c r="E6051" s="60">
        <v>20</v>
      </c>
    </row>
    <row r="6052" spans="1:5" x14ac:dyDescent="0.25">
      <c r="A6052" s="59">
        <v>44198</v>
      </c>
      <c r="B6052" s="60">
        <v>44198</v>
      </c>
      <c r="C6052" s="60" t="s">
        <v>1071</v>
      </c>
      <c r="D6052" s="61">
        <f>VLOOKUP(Pag_Inicio_Corr_mas_casos[[#This Row],[Corregimiento]],Hoja3!$A$2:$D$676,4,0)</f>
        <v>60105</v>
      </c>
      <c r="E6052" s="60">
        <v>20</v>
      </c>
    </row>
    <row r="6053" spans="1:5" x14ac:dyDescent="0.25">
      <c r="A6053" s="59">
        <v>44198</v>
      </c>
      <c r="B6053" s="60">
        <v>44198</v>
      </c>
      <c r="C6053" s="60" t="s">
        <v>1054</v>
      </c>
      <c r="D6053" s="61">
        <f>VLOOKUP(Pag_Inicio_Corr_mas_casos[[#This Row],[Corregimiento]],Hoja3!$A$2:$D$676,4,0)</f>
        <v>130701</v>
      </c>
      <c r="E6053" s="60">
        <v>19</v>
      </c>
    </row>
    <row r="6054" spans="1:5" x14ac:dyDescent="0.25">
      <c r="A6054" s="59">
        <v>44198</v>
      </c>
      <c r="B6054" s="60">
        <v>44198</v>
      </c>
      <c r="C6054" s="60" t="s">
        <v>1192</v>
      </c>
      <c r="D6054" s="61">
        <f>VLOOKUP(Pag_Inicio_Corr_mas_casos[[#This Row],[Corregimiento]],Hoja3!$A$2:$D$676,4,0)</f>
        <v>20104</v>
      </c>
      <c r="E6054" s="60">
        <v>19</v>
      </c>
    </row>
    <row r="6055" spans="1:5" x14ac:dyDescent="0.25">
      <c r="A6055" s="59">
        <v>44198</v>
      </c>
      <c r="B6055" s="60">
        <v>44198</v>
      </c>
      <c r="C6055" s="60" t="s">
        <v>1122</v>
      </c>
      <c r="D6055" s="61">
        <f>VLOOKUP(Pag_Inicio_Corr_mas_casos[[#This Row],[Corregimiento]],Hoja3!$A$2:$D$676,4,0)</f>
        <v>30103</v>
      </c>
      <c r="E6055" s="60">
        <v>18</v>
      </c>
    </row>
    <row r="6056" spans="1:5" x14ac:dyDescent="0.25">
      <c r="A6056" s="59">
        <v>44198</v>
      </c>
      <c r="B6056" s="60">
        <v>44198</v>
      </c>
      <c r="C6056" s="60" t="s">
        <v>1055</v>
      </c>
      <c r="D6056" s="61">
        <f>VLOOKUP(Pag_Inicio_Corr_mas_casos[[#This Row],[Corregimiento]],Hoja3!$A$2:$D$676,4,0)</f>
        <v>80804</v>
      </c>
      <c r="E6056" s="60">
        <v>18</v>
      </c>
    </row>
    <row r="6057" spans="1:5" x14ac:dyDescent="0.25">
      <c r="A6057" s="59">
        <v>44198</v>
      </c>
      <c r="B6057" s="60">
        <v>44198</v>
      </c>
      <c r="C6057" s="60" t="s">
        <v>1053</v>
      </c>
      <c r="D6057" s="61">
        <f>VLOOKUP(Pag_Inicio_Corr_mas_casos[[#This Row],[Corregimiento]],Hoja3!$A$2:$D$676,4,0)</f>
        <v>50208</v>
      </c>
      <c r="E6057" s="60">
        <v>18</v>
      </c>
    </row>
    <row r="6058" spans="1:5" x14ac:dyDescent="0.25">
      <c r="A6058" s="59">
        <v>44198</v>
      </c>
      <c r="B6058" s="60">
        <v>44198</v>
      </c>
      <c r="C6058" s="60" t="s">
        <v>1052</v>
      </c>
      <c r="D6058" s="61">
        <f>VLOOKUP(Pag_Inicio_Corr_mas_casos[[#This Row],[Corregimiento]],Hoja3!$A$2:$D$676,4,0)</f>
        <v>130716</v>
      </c>
      <c r="E6058" s="60">
        <v>18</v>
      </c>
    </row>
    <row r="6059" spans="1:5" x14ac:dyDescent="0.25">
      <c r="A6059" s="59">
        <v>44198</v>
      </c>
      <c r="B6059" s="60">
        <v>44198</v>
      </c>
      <c r="C6059" s="60" t="s">
        <v>1090</v>
      </c>
      <c r="D6059" s="61">
        <f>VLOOKUP(Pag_Inicio_Corr_mas_casos[[#This Row],[Corregimiento]],Hoja3!$A$2:$D$676,4,0)</f>
        <v>81005</v>
      </c>
      <c r="E6059" s="60">
        <v>18</v>
      </c>
    </row>
    <row r="6060" spans="1:5" x14ac:dyDescent="0.25">
      <c r="A6060" s="59">
        <v>44198</v>
      </c>
      <c r="B6060" s="60">
        <v>44198</v>
      </c>
      <c r="C6060" s="60" t="s">
        <v>1086</v>
      </c>
      <c r="D6060" s="61">
        <f>VLOOKUP(Pag_Inicio_Corr_mas_casos[[#This Row],[Corregimiento]],Hoja3!$A$2:$D$676,4,0)</f>
        <v>130706</v>
      </c>
      <c r="E6060" s="60">
        <v>17</v>
      </c>
    </row>
    <row r="6061" spans="1:5" x14ac:dyDescent="0.25">
      <c r="A6061" s="59">
        <v>44198</v>
      </c>
      <c r="B6061" s="60">
        <v>44198</v>
      </c>
      <c r="C6061" s="60" t="s">
        <v>1057</v>
      </c>
      <c r="D6061" s="61">
        <f>VLOOKUP(Pag_Inicio_Corr_mas_casos[[#This Row],[Corregimiento]],Hoja3!$A$2:$D$676,4,0)</f>
        <v>81006</v>
      </c>
      <c r="E6061" s="60">
        <v>16</v>
      </c>
    </row>
    <row r="6062" spans="1:5" x14ac:dyDescent="0.25">
      <c r="A6062" s="59">
        <v>44198</v>
      </c>
      <c r="B6062" s="60">
        <v>44198</v>
      </c>
      <c r="C6062" s="60" t="s">
        <v>1037</v>
      </c>
      <c r="D6062" s="61">
        <f>VLOOKUP(Pag_Inicio_Corr_mas_casos[[#This Row],[Corregimiento]],Hoja3!$A$2:$D$676,4,0)</f>
        <v>80807</v>
      </c>
      <c r="E6062" s="60">
        <v>16</v>
      </c>
    </row>
    <row r="6063" spans="1:5" x14ac:dyDescent="0.25">
      <c r="A6063" s="59">
        <v>44198</v>
      </c>
      <c r="B6063" s="60">
        <v>44198</v>
      </c>
      <c r="C6063" s="60" t="s">
        <v>1153</v>
      </c>
      <c r="D6063" s="61">
        <f>VLOOKUP(Pag_Inicio_Corr_mas_casos[[#This Row],[Corregimiento]],Hoja3!$A$2:$D$676,4,0)</f>
        <v>40501</v>
      </c>
      <c r="E6063" s="60">
        <v>16</v>
      </c>
    </row>
    <row r="6064" spans="1:5" x14ac:dyDescent="0.25">
      <c r="A6064" s="59">
        <v>44198</v>
      </c>
      <c r="B6064" s="60">
        <v>44198</v>
      </c>
      <c r="C6064" s="60" t="s">
        <v>1146</v>
      </c>
      <c r="D6064" s="61">
        <f>VLOOKUP(Pag_Inicio_Corr_mas_casos[[#This Row],[Corregimiento]],Hoja3!$A$2:$D$676,4,0)</f>
        <v>20105</v>
      </c>
      <c r="E6064" s="60">
        <v>15</v>
      </c>
    </row>
    <row r="6065" spans="1:5" x14ac:dyDescent="0.25">
      <c r="A6065" s="59">
        <v>44198</v>
      </c>
      <c r="B6065" s="60">
        <v>44198</v>
      </c>
      <c r="C6065" s="60" t="s">
        <v>1032</v>
      </c>
      <c r="D6065" s="61">
        <f>VLOOKUP(Pag_Inicio_Corr_mas_casos[[#This Row],[Corregimiento]],Hoja3!$A$2:$D$676,4,0)</f>
        <v>80810</v>
      </c>
      <c r="E6065" s="60">
        <v>15</v>
      </c>
    </row>
    <row r="6066" spans="1:5" x14ac:dyDescent="0.25">
      <c r="A6066" s="59">
        <v>44198</v>
      </c>
      <c r="B6066" s="60">
        <v>44198</v>
      </c>
      <c r="C6066" s="60" t="s">
        <v>1093</v>
      </c>
      <c r="D6066" s="61">
        <f>VLOOKUP(Pag_Inicio_Corr_mas_casos[[#This Row],[Corregimiento]],Hoja3!$A$2:$D$676,4,0)</f>
        <v>81004</v>
      </c>
      <c r="E6066" s="60">
        <v>14</v>
      </c>
    </row>
    <row r="6067" spans="1:5" x14ac:dyDescent="0.25">
      <c r="A6067" s="59">
        <v>44198</v>
      </c>
      <c r="B6067" s="60">
        <v>44198</v>
      </c>
      <c r="C6067" s="60" t="s">
        <v>1100</v>
      </c>
      <c r="D6067" s="61">
        <f>VLOOKUP(Pag_Inicio_Corr_mas_casos[[#This Row],[Corregimiento]],Hoja3!$A$2:$D$676,4,0)</f>
        <v>60103</v>
      </c>
      <c r="E6067" s="60">
        <v>14</v>
      </c>
    </row>
    <row r="6068" spans="1:5" x14ac:dyDescent="0.25">
      <c r="A6068" s="59">
        <v>44198</v>
      </c>
      <c r="B6068" s="60">
        <v>44198</v>
      </c>
      <c r="C6068" s="60" t="s">
        <v>1056</v>
      </c>
      <c r="D6068" s="61">
        <f>VLOOKUP(Pag_Inicio_Corr_mas_casos[[#This Row],[Corregimiento]],Hoja3!$A$2:$D$676,4,0)</f>
        <v>20601</v>
      </c>
      <c r="E6068" s="60">
        <v>14</v>
      </c>
    </row>
    <row r="6069" spans="1:5" x14ac:dyDescent="0.25">
      <c r="A6069" s="59">
        <v>44198</v>
      </c>
      <c r="B6069" s="60">
        <v>44198</v>
      </c>
      <c r="C6069" s="60" t="s">
        <v>1034</v>
      </c>
      <c r="D6069" s="61">
        <f>VLOOKUP(Pag_Inicio_Corr_mas_casos[[#This Row],[Corregimiento]],Hoja3!$A$2:$D$676,4,0)</f>
        <v>81009</v>
      </c>
      <c r="E6069" s="60">
        <v>14</v>
      </c>
    </row>
    <row r="6070" spans="1:5" x14ac:dyDescent="0.25">
      <c r="A6070" s="59">
        <v>44198</v>
      </c>
      <c r="B6070" s="60">
        <v>44198</v>
      </c>
      <c r="C6070" s="60" t="s">
        <v>1041</v>
      </c>
      <c r="D6070" s="61">
        <f>VLOOKUP(Pag_Inicio_Corr_mas_casos[[#This Row],[Corregimiento]],Hoja3!$A$2:$D$676,4,0)</f>
        <v>80814</v>
      </c>
      <c r="E6070" s="60">
        <v>13</v>
      </c>
    </row>
    <row r="6071" spans="1:5" x14ac:dyDescent="0.25">
      <c r="A6071" s="59">
        <v>44198</v>
      </c>
      <c r="B6071" s="60">
        <v>44198</v>
      </c>
      <c r="C6071" s="60" t="s">
        <v>1087</v>
      </c>
      <c r="D6071" s="61">
        <f>VLOOKUP(Pag_Inicio_Corr_mas_casos[[#This Row],[Corregimiento]],Hoja3!$A$2:$D$676,4,0)</f>
        <v>80808</v>
      </c>
      <c r="E6071" s="60">
        <v>13</v>
      </c>
    </row>
    <row r="6072" spans="1:5" x14ac:dyDescent="0.25">
      <c r="A6072" s="59">
        <v>44198</v>
      </c>
      <c r="B6072" s="60">
        <v>44198</v>
      </c>
      <c r="C6072" s="60" t="s">
        <v>1165</v>
      </c>
      <c r="D6072" s="61">
        <f>VLOOKUP(Pag_Inicio_Corr_mas_casos[[#This Row],[Corregimiento]],Hoja3!$A$2:$D$676,4,0)</f>
        <v>91011</v>
      </c>
      <c r="E6072" s="60">
        <v>13</v>
      </c>
    </row>
    <row r="6073" spans="1:5" x14ac:dyDescent="0.25">
      <c r="A6073" s="59">
        <v>44198</v>
      </c>
      <c r="B6073" s="60">
        <v>44198</v>
      </c>
      <c r="C6073" s="60" t="s">
        <v>1117</v>
      </c>
      <c r="D6073" s="61">
        <f>VLOOKUP(Pag_Inicio_Corr_mas_casos[[#This Row],[Corregimiento]],Hoja3!$A$2:$D$676,4,0)</f>
        <v>91001</v>
      </c>
      <c r="E6073" s="60">
        <v>13</v>
      </c>
    </row>
    <row r="6074" spans="1:5" x14ac:dyDescent="0.25">
      <c r="A6074" s="59">
        <v>44198</v>
      </c>
      <c r="B6074" s="60">
        <v>44198</v>
      </c>
      <c r="C6074" s="60" t="s">
        <v>1127</v>
      </c>
      <c r="D6074" s="61">
        <f>VLOOKUP(Pag_Inicio_Corr_mas_casos[[#This Row],[Corregimiento]],Hoja3!$A$2:$D$676,4,0)</f>
        <v>30104</v>
      </c>
      <c r="E6074" s="60">
        <v>12</v>
      </c>
    </row>
    <row r="6075" spans="1:5" x14ac:dyDescent="0.25">
      <c r="A6075" s="59">
        <v>44198</v>
      </c>
      <c r="B6075" s="60">
        <v>44198</v>
      </c>
      <c r="C6075" s="60" t="s">
        <v>1062</v>
      </c>
      <c r="D6075" s="61">
        <f>VLOOKUP(Pag_Inicio_Corr_mas_casos[[#This Row],[Corregimiento]],Hoja3!$A$2:$D$676,4,0)</f>
        <v>30107</v>
      </c>
      <c r="E6075" s="60">
        <v>12</v>
      </c>
    </row>
    <row r="6076" spans="1:5" x14ac:dyDescent="0.25">
      <c r="A6076" s="59">
        <v>44198</v>
      </c>
      <c r="B6076" s="60">
        <v>44198</v>
      </c>
      <c r="C6076" s="60" t="s">
        <v>1193</v>
      </c>
      <c r="D6076" s="61">
        <f>VLOOKUP(Pag_Inicio_Corr_mas_casos[[#This Row],[Corregimiento]],Hoja3!$A$2:$D$676,4,0)</f>
        <v>40205</v>
      </c>
      <c r="E6076" s="60">
        <v>12</v>
      </c>
    </row>
    <row r="6077" spans="1:5" x14ac:dyDescent="0.25">
      <c r="A6077" s="59">
        <v>44198</v>
      </c>
      <c r="B6077" s="60">
        <v>44198</v>
      </c>
      <c r="C6077" s="60" t="s">
        <v>1194</v>
      </c>
      <c r="D6077" s="61">
        <f>VLOOKUP(Pag_Inicio_Corr_mas_casos[[#This Row],[Corregimiento]],Hoja3!$A$2:$D$676,4,0)</f>
        <v>41401</v>
      </c>
      <c r="E6077" s="60">
        <v>12</v>
      </c>
    </row>
    <row r="6078" spans="1:5" x14ac:dyDescent="0.25">
      <c r="A6078" s="59">
        <v>44198</v>
      </c>
      <c r="B6078" s="60">
        <v>44198</v>
      </c>
      <c r="C6078" s="60" t="s">
        <v>1134</v>
      </c>
      <c r="D6078" s="61">
        <f>VLOOKUP(Pag_Inicio_Corr_mas_casos[[#This Row],[Corregimiento]],Hoja3!$A$2:$D$676,4,0)</f>
        <v>60101</v>
      </c>
      <c r="E6078" s="60">
        <v>11</v>
      </c>
    </row>
    <row r="6079" spans="1:5" x14ac:dyDescent="0.25">
      <c r="A6079" s="59">
        <v>44198</v>
      </c>
      <c r="B6079" s="60">
        <v>44198</v>
      </c>
      <c r="C6079" s="60" t="s">
        <v>1043</v>
      </c>
      <c r="D6079" s="61">
        <f>VLOOKUP(Pag_Inicio_Corr_mas_casos[[#This Row],[Corregimiento]],Hoja3!$A$2:$D$676,4,0)</f>
        <v>80811</v>
      </c>
      <c r="E6079" s="60">
        <v>11</v>
      </c>
    </row>
    <row r="6080" spans="1:5" x14ac:dyDescent="0.25">
      <c r="A6080" s="59">
        <v>44198</v>
      </c>
      <c r="B6080" s="60">
        <v>44198</v>
      </c>
      <c r="C6080" s="60" t="s">
        <v>1071</v>
      </c>
      <c r="D6080" s="61">
        <f>VLOOKUP(Pag_Inicio_Corr_mas_casos[[#This Row],[Corregimiento]],Hoja3!$A$2:$D$676,4,0)</f>
        <v>60105</v>
      </c>
      <c r="E6080" s="60">
        <v>11</v>
      </c>
    </row>
    <row r="6081" spans="1:6" x14ac:dyDescent="0.25">
      <c r="A6081" s="59">
        <v>44198</v>
      </c>
      <c r="B6081" s="60">
        <v>44198</v>
      </c>
      <c r="C6081" s="60" t="s">
        <v>1061</v>
      </c>
      <c r="D6081" s="61">
        <f>VLOOKUP(Pag_Inicio_Corr_mas_casos[[#This Row],[Corregimiento]],Hoja3!$A$2:$D$676,4,0)</f>
        <v>20406</v>
      </c>
      <c r="E6081" s="60">
        <v>11</v>
      </c>
    </row>
    <row r="6082" spans="1:6" x14ac:dyDescent="0.25">
      <c r="A6082" s="86">
        <v>44199</v>
      </c>
      <c r="B6082" s="87">
        <v>44199</v>
      </c>
      <c r="C6082" s="87" t="s">
        <v>1107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 x14ac:dyDescent="0.25">
      <c r="A6083" s="86">
        <v>44199</v>
      </c>
      <c r="B6083" s="87">
        <v>44199</v>
      </c>
      <c r="C6083" s="87" t="s">
        <v>1141</v>
      </c>
      <c r="D6083" s="88">
        <f>VLOOKUP(Pag_Inicio_Corr_mas_casos[[#This Row],[Corregimiento]],Hoja3!$A$2:$D$676,4,0)</f>
        <v>80812</v>
      </c>
      <c r="E6083" s="87">
        <v>57</v>
      </c>
    </row>
    <row r="6084" spans="1:6" x14ac:dyDescent="0.25">
      <c r="A6084" s="86">
        <v>44199</v>
      </c>
      <c r="B6084" s="87">
        <v>44199</v>
      </c>
      <c r="C6084" s="87" t="s">
        <v>1149</v>
      </c>
      <c r="D6084" s="88">
        <f>VLOOKUP(Pag_Inicio_Corr_mas_casos[[#This Row],[Corregimiento]],Hoja3!$A$2:$D$676,4,0)</f>
        <v>130102</v>
      </c>
      <c r="E6084" s="87">
        <v>51</v>
      </c>
    </row>
    <row r="6085" spans="1:6" x14ac:dyDescent="0.25">
      <c r="A6085" s="86">
        <v>44199</v>
      </c>
      <c r="B6085" s="87">
        <v>44199</v>
      </c>
      <c r="C6085" s="87" t="s">
        <v>1155</v>
      </c>
      <c r="D6085" s="88">
        <f>VLOOKUP(Pag_Inicio_Corr_mas_casos[[#This Row],[Corregimiento]],Hoja3!$A$2:$D$676,4,0)</f>
        <v>40601</v>
      </c>
      <c r="E6085" s="87">
        <v>47</v>
      </c>
    </row>
    <row r="6086" spans="1:6" x14ac:dyDescent="0.25">
      <c r="A6086" s="86">
        <v>44199</v>
      </c>
      <c r="B6086" s="87">
        <v>44199</v>
      </c>
      <c r="C6086" s="87" t="s">
        <v>1115</v>
      </c>
      <c r="D6086" s="88">
        <f>VLOOKUP(Pag_Inicio_Corr_mas_casos[[#This Row],[Corregimiento]],Hoja3!$A$2:$D$676,4,0)</f>
        <v>81002</v>
      </c>
      <c r="E6086" s="87">
        <v>44</v>
      </c>
    </row>
    <row r="6087" spans="1:6" x14ac:dyDescent="0.25">
      <c r="A6087" s="86">
        <v>44199</v>
      </c>
      <c r="B6087" s="87">
        <v>44199</v>
      </c>
      <c r="C6087" s="87" t="s">
        <v>1033</v>
      </c>
      <c r="D6087" s="88">
        <f>VLOOKUP(Pag_Inicio_Corr_mas_casos[[#This Row],[Corregimiento]],Hoja3!$A$2:$D$676,4,0)</f>
        <v>130717</v>
      </c>
      <c r="E6087" s="87">
        <v>44</v>
      </c>
    </row>
    <row r="6088" spans="1:6" x14ac:dyDescent="0.25">
      <c r="A6088" s="86">
        <v>44199</v>
      </c>
      <c r="B6088" s="87">
        <v>44199</v>
      </c>
      <c r="C6088" s="87" t="s">
        <v>1049</v>
      </c>
      <c r="D6088" s="88">
        <f>VLOOKUP(Pag_Inicio_Corr_mas_casos[[#This Row],[Corregimiento]],Hoja3!$A$2:$D$676,4,0)</f>
        <v>80822</v>
      </c>
      <c r="E6088" s="87">
        <v>42</v>
      </c>
    </row>
    <row r="6089" spans="1:6" x14ac:dyDescent="0.25">
      <c r="A6089" s="86">
        <v>44199</v>
      </c>
      <c r="B6089" s="87">
        <v>44199</v>
      </c>
      <c r="C6089" s="87" t="s">
        <v>1191</v>
      </c>
      <c r="D6089" s="88">
        <f>VLOOKUP(Pag_Inicio_Corr_mas_casos[[#This Row],[Corregimiento]],Hoja3!$A$2:$D$676,4,0)</f>
        <v>130106</v>
      </c>
      <c r="E6089" s="87">
        <v>41</v>
      </c>
    </row>
    <row r="6090" spans="1:6" x14ac:dyDescent="0.25">
      <c r="A6090" s="86">
        <v>44199</v>
      </c>
      <c r="B6090" s="87">
        <v>44199</v>
      </c>
      <c r="C6090" s="87" t="s">
        <v>1163</v>
      </c>
      <c r="D6090" s="88">
        <f>VLOOKUP(Pag_Inicio_Corr_mas_casos[[#This Row],[Corregimiento]],Hoja3!$A$2:$D$676,4,0)</f>
        <v>130101</v>
      </c>
      <c r="E6090" s="87">
        <v>40</v>
      </c>
    </row>
    <row r="6091" spans="1:6" x14ac:dyDescent="0.25">
      <c r="A6091" s="86">
        <v>44199</v>
      </c>
      <c r="B6091" s="87">
        <v>44199</v>
      </c>
      <c r="C6091" s="87" t="s">
        <v>1037</v>
      </c>
      <c r="D6091" s="88">
        <f>VLOOKUP(Pag_Inicio_Corr_mas_casos[[#This Row],[Corregimiento]],Hoja3!$A$2:$D$676,4,0)</f>
        <v>80807</v>
      </c>
      <c r="E6091" s="87">
        <v>37</v>
      </c>
    </row>
    <row r="6092" spans="1:6" x14ac:dyDescent="0.25">
      <c r="A6092" s="86">
        <v>44199</v>
      </c>
      <c r="B6092" s="87">
        <v>44199</v>
      </c>
      <c r="C6092" s="87" t="s">
        <v>1034</v>
      </c>
      <c r="D6092" s="88">
        <f>VLOOKUP(Pag_Inicio_Corr_mas_casos[[#This Row],[Corregimiento]],Hoja3!$A$2:$D$676,4,0)</f>
        <v>81009</v>
      </c>
      <c r="E6092" s="87">
        <v>35</v>
      </c>
    </row>
    <row r="6093" spans="1:6" x14ac:dyDescent="0.25">
      <c r="A6093" s="86">
        <v>44199</v>
      </c>
      <c r="B6093" s="87">
        <v>44199</v>
      </c>
      <c r="C6093" s="87" t="s">
        <v>1110</v>
      </c>
      <c r="D6093" s="88">
        <f>VLOOKUP(Pag_Inicio_Corr_mas_casos[[#This Row],[Corregimiento]],Hoja3!$A$2:$D$676,4,0)</f>
        <v>130702</v>
      </c>
      <c r="E6093" s="87">
        <v>33</v>
      </c>
    </row>
    <row r="6094" spans="1:6" x14ac:dyDescent="0.25">
      <c r="A6094" s="86">
        <v>44199</v>
      </c>
      <c r="B6094" s="87">
        <v>44199</v>
      </c>
      <c r="C6094" s="87" t="s">
        <v>1051</v>
      </c>
      <c r="D6094" s="88">
        <f>VLOOKUP(Pag_Inicio_Corr_mas_casos[[#This Row],[Corregimiento]],Hoja3!$A$2:$D$676,4,0)</f>
        <v>80815</v>
      </c>
      <c r="E6094" s="87">
        <v>33</v>
      </c>
    </row>
    <row r="6095" spans="1:6" x14ac:dyDescent="0.25">
      <c r="A6095" s="86">
        <v>44199</v>
      </c>
      <c r="B6095" s="87">
        <v>44199</v>
      </c>
      <c r="C6095" s="87" t="s">
        <v>1052</v>
      </c>
      <c r="D6095" s="88">
        <f>VLOOKUP(Pag_Inicio_Corr_mas_casos[[#This Row],[Corregimiento]],Hoja3!$A$2:$D$676,4,0)</f>
        <v>130716</v>
      </c>
      <c r="E6095" s="87">
        <v>31</v>
      </c>
    </row>
    <row r="6096" spans="1:6" x14ac:dyDescent="0.25">
      <c r="A6096" s="86">
        <v>44199</v>
      </c>
      <c r="B6096" s="87">
        <v>44199</v>
      </c>
      <c r="C6096" s="87" t="s">
        <v>1032</v>
      </c>
      <c r="D6096" s="88">
        <f>VLOOKUP(Pag_Inicio_Corr_mas_casos[[#This Row],[Corregimiento]],Hoja3!$A$2:$D$676,4,0)</f>
        <v>80810</v>
      </c>
      <c r="E6096" s="87">
        <v>30</v>
      </c>
    </row>
    <row r="6097" spans="1:5" x14ac:dyDescent="0.25">
      <c r="A6097" s="86">
        <v>44199</v>
      </c>
      <c r="B6097" s="87">
        <v>44199</v>
      </c>
      <c r="C6097" s="87" t="s">
        <v>1054</v>
      </c>
      <c r="D6097" s="88">
        <f>VLOOKUP(Pag_Inicio_Corr_mas_casos[[#This Row],[Corregimiento]],Hoja3!$A$2:$D$676,4,0)</f>
        <v>130701</v>
      </c>
      <c r="E6097" s="87">
        <v>29</v>
      </c>
    </row>
    <row r="6098" spans="1:5" x14ac:dyDescent="0.25">
      <c r="A6098" s="86">
        <v>44199</v>
      </c>
      <c r="B6098" s="87">
        <v>44199</v>
      </c>
      <c r="C6098" s="87" t="s">
        <v>1039</v>
      </c>
      <c r="D6098" s="88">
        <f>VLOOKUP(Pag_Inicio_Corr_mas_casos[[#This Row],[Corregimiento]],Hoja3!$A$2:$D$676,4,0)</f>
        <v>130708</v>
      </c>
      <c r="E6098" s="87">
        <v>29</v>
      </c>
    </row>
    <row r="6099" spans="1:5" x14ac:dyDescent="0.25">
      <c r="A6099" s="86">
        <v>44199</v>
      </c>
      <c r="B6099" s="87">
        <v>44199</v>
      </c>
      <c r="C6099" s="87" t="s">
        <v>1064</v>
      </c>
      <c r="D6099" s="88">
        <f>VLOOKUP(Pag_Inicio_Corr_mas_casos[[#This Row],[Corregimiento]],Hoja3!$A$2:$D$676,4,0)</f>
        <v>130709</v>
      </c>
      <c r="E6099" s="87">
        <v>29</v>
      </c>
    </row>
    <row r="6100" spans="1:5" x14ac:dyDescent="0.25">
      <c r="A6100" s="86">
        <v>44199</v>
      </c>
      <c r="B6100" s="87">
        <v>44199</v>
      </c>
      <c r="C6100" s="87" t="s">
        <v>1153</v>
      </c>
      <c r="D6100" s="88">
        <f>VLOOKUP(Pag_Inicio_Corr_mas_casos[[#This Row],[Corregimiento]],Hoja3!$A$2:$D$676,4,0)</f>
        <v>40501</v>
      </c>
      <c r="E6100" s="87">
        <v>29</v>
      </c>
    </row>
    <row r="6101" spans="1:5" x14ac:dyDescent="0.25">
      <c r="A6101" s="86">
        <v>44199</v>
      </c>
      <c r="B6101" s="87">
        <v>44199</v>
      </c>
      <c r="C6101" s="87" t="s">
        <v>1133</v>
      </c>
      <c r="D6101" s="88">
        <f>VLOOKUP(Pag_Inicio_Corr_mas_casos[[#This Row],[Corregimiento]],Hoja3!$A$2:$D$676,4,0)</f>
        <v>130108</v>
      </c>
      <c r="E6101" s="87">
        <v>27</v>
      </c>
    </row>
    <row r="6102" spans="1:5" x14ac:dyDescent="0.25">
      <c r="A6102" s="86">
        <v>44199</v>
      </c>
      <c r="B6102" s="87">
        <v>44199</v>
      </c>
      <c r="C6102" s="87" t="s">
        <v>1106</v>
      </c>
      <c r="D6102" s="88">
        <f>VLOOKUP(Pag_Inicio_Corr_mas_casos[[#This Row],[Corregimiento]],Hoja3!$A$2:$D$676,4,0)</f>
        <v>80809</v>
      </c>
      <c r="E6102" s="87">
        <v>27</v>
      </c>
    </row>
    <row r="6103" spans="1:5" x14ac:dyDescent="0.25">
      <c r="A6103" s="86">
        <v>44199</v>
      </c>
      <c r="B6103" s="87">
        <v>44199</v>
      </c>
      <c r="C6103" s="87" t="s">
        <v>867</v>
      </c>
      <c r="D6103" s="88">
        <f>VLOOKUP(Pag_Inicio_Corr_mas_casos[[#This Row],[Corregimiento]],Hoja3!$A$2:$D$676,4,0)</f>
        <v>80821</v>
      </c>
      <c r="E6103" s="87">
        <v>26</v>
      </c>
    </row>
    <row r="6104" spans="1:5" x14ac:dyDescent="0.25">
      <c r="A6104" s="86">
        <v>44199</v>
      </c>
      <c r="B6104" s="87">
        <v>44199</v>
      </c>
      <c r="C6104" s="87" t="s">
        <v>1046</v>
      </c>
      <c r="D6104" s="88">
        <f>VLOOKUP(Pag_Inicio_Corr_mas_casos[[#This Row],[Corregimiento]],Hoja3!$A$2:$D$676,4,0)</f>
        <v>80813</v>
      </c>
      <c r="E6104" s="87">
        <v>26</v>
      </c>
    </row>
    <row r="6105" spans="1:5" x14ac:dyDescent="0.25">
      <c r="A6105" s="86">
        <v>44199</v>
      </c>
      <c r="B6105" s="87">
        <v>44199</v>
      </c>
      <c r="C6105" s="87" t="s">
        <v>1086</v>
      </c>
      <c r="D6105" s="88">
        <f>VLOOKUP(Pag_Inicio_Corr_mas_casos[[#This Row],[Corregimiento]],Hoja3!$A$2:$D$676,4,0)</f>
        <v>130706</v>
      </c>
      <c r="E6105" s="87">
        <v>24</v>
      </c>
    </row>
    <row r="6106" spans="1:5" x14ac:dyDescent="0.25">
      <c r="A6106" s="86">
        <v>44199</v>
      </c>
      <c r="B6106" s="87">
        <v>44199</v>
      </c>
      <c r="C6106" s="87" t="s">
        <v>1116</v>
      </c>
      <c r="D6106" s="88">
        <f>VLOOKUP(Pag_Inicio_Corr_mas_casos[[#This Row],[Corregimiento]],Hoja3!$A$2:$D$676,4,0)</f>
        <v>81003</v>
      </c>
      <c r="E6106" s="87">
        <v>24</v>
      </c>
    </row>
    <row r="6107" spans="1:5" x14ac:dyDescent="0.25">
      <c r="A6107" s="86">
        <v>44199</v>
      </c>
      <c r="B6107" s="87">
        <v>44199</v>
      </c>
      <c r="C6107" s="87" t="s">
        <v>1055</v>
      </c>
      <c r="D6107" s="88">
        <f>VLOOKUP(Pag_Inicio_Corr_mas_casos[[#This Row],[Corregimiento]],Hoja3!$A$2:$D$676,4,0)</f>
        <v>80804</v>
      </c>
      <c r="E6107" s="87">
        <v>23</v>
      </c>
    </row>
    <row r="6108" spans="1:5" x14ac:dyDescent="0.25">
      <c r="A6108" s="86">
        <v>44199</v>
      </c>
      <c r="B6108" s="87">
        <v>44199</v>
      </c>
      <c r="C6108" s="87" t="s">
        <v>1045</v>
      </c>
      <c r="D6108" s="88">
        <f>VLOOKUP(Pag_Inicio_Corr_mas_casos[[#This Row],[Corregimiento]],Hoja3!$A$2:$D$676,4,0)</f>
        <v>130107</v>
      </c>
      <c r="E6108" s="87">
        <v>22</v>
      </c>
    </row>
    <row r="6109" spans="1:5" x14ac:dyDescent="0.25">
      <c r="A6109" s="86">
        <v>44199</v>
      </c>
      <c r="B6109" s="87">
        <v>44199</v>
      </c>
      <c r="C6109" s="87" t="s">
        <v>1035</v>
      </c>
      <c r="D6109" s="88">
        <f>VLOOKUP(Pag_Inicio_Corr_mas_casos[[#This Row],[Corregimiento]],Hoja3!$A$2:$D$676,4,0)</f>
        <v>80806</v>
      </c>
      <c r="E6109" s="87">
        <v>21</v>
      </c>
    </row>
    <row r="6110" spans="1:5" x14ac:dyDescent="0.25">
      <c r="A6110" s="86">
        <v>44199</v>
      </c>
      <c r="B6110" s="87">
        <v>44199</v>
      </c>
      <c r="C6110" s="87" t="s">
        <v>1062</v>
      </c>
      <c r="D6110" s="88">
        <f>VLOOKUP(Pag_Inicio_Corr_mas_casos[[#This Row],[Corregimiento]],Hoja3!$A$2:$D$676,4,0)</f>
        <v>30107</v>
      </c>
      <c r="E6110" s="87">
        <v>21</v>
      </c>
    </row>
    <row r="6111" spans="1:5" x14ac:dyDescent="0.25">
      <c r="A6111" s="86">
        <v>44199</v>
      </c>
      <c r="B6111" s="87">
        <v>44199</v>
      </c>
      <c r="C6111" s="87" t="s">
        <v>1038</v>
      </c>
      <c r="D6111" s="88">
        <f>VLOOKUP(Pag_Inicio_Corr_mas_casos[[#This Row],[Corregimiento]],Hoja3!$A$2:$D$676,4,0)</f>
        <v>80816</v>
      </c>
      <c r="E6111" s="87">
        <v>21</v>
      </c>
    </row>
    <row r="6112" spans="1:5" x14ac:dyDescent="0.25">
      <c r="A6112" s="86">
        <v>44199</v>
      </c>
      <c r="B6112" s="87">
        <v>44199</v>
      </c>
      <c r="C6112" s="87" t="s">
        <v>1040</v>
      </c>
      <c r="D6112" s="88">
        <f>VLOOKUP(Pag_Inicio_Corr_mas_casos[[#This Row],[Corregimiento]],Hoja3!$A$2:$D$676,4,0)</f>
        <v>81007</v>
      </c>
      <c r="E6112" s="87">
        <v>20</v>
      </c>
    </row>
    <row r="6113" spans="1:5" x14ac:dyDescent="0.25">
      <c r="A6113" s="86">
        <v>44199</v>
      </c>
      <c r="B6113" s="87">
        <v>44199</v>
      </c>
      <c r="C6113" s="87" t="s">
        <v>1114</v>
      </c>
      <c r="D6113" s="88">
        <f>VLOOKUP(Pag_Inicio_Corr_mas_casos[[#This Row],[Corregimiento]],Hoja3!$A$2:$D$676,4,0)</f>
        <v>81001</v>
      </c>
      <c r="E6113" s="87">
        <v>19</v>
      </c>
    </row>
    <row r="6114" spans="1:5" x14ac:dyDescent="0.25">
      <c r="A6114" s="86">
        <v>44199</v>
      </c>
      <c r="B6114" s="87">
        <v>44199</v>
      </c>
      <c r="C6114" s="87" t="s">
        <v>1042</v>
      </c>
      <c r="D6114" s="88">
        <f>VLOOKUP(Pag_Inicio_Corr_mas_casos[[#This Row],[Corregimiento]],Hoja3!$A$2:$D$676,4,0)</f>
        <v>80826</v>
      </c>
      <c r="E6114" s="87">
        <v>19</v>
      </c>
    </row>
    <row r="6115" spans="1:5" x14ac:dyDescent="0.25">
      <c r="A6115" s="86">
        <v>44199</v>
      </c>
      <c r="B6115" s="87">
        <v>44199</v>
      </c>
      <c r="C6115" s="87" t="s">
        <v>1047</v>
      </c>
      <c r="D6115" s="88">
        <f>VLOOKUP(Pag_Inicio_Corr_mas_casos[[#This Row],[Corregimiento]],Hoja3!$A$2:$D$676,4,0)</f>
        <v>80820</v>
      </c>
      <c r="E6115" s="87">
        <v>19</v>
      </c>
    </row>
    <row r="6116" spans="1:5" x14ac:dyDescent="0.25">
      <c r="A6116" s="86">
        <v>44199</v>
      </c>
      <c r="B6116" s="87">
        <v>44199</v>
      </c>
      <c r="C6116" s="87" t="s">
        <v>1113</v>
      </c>
      <c r="D6116" s="88">
        <f>VLOOKUP(Pag_Inicio_Corr_mas_casos[[#This Row],[Corregimiento]],Hoja3!$A$2:$D$676,4,0)</f>
        <v>81008</v>
      </c>
      <c r="E6116" s="87">
        <v>19</v>
      </c>
    </row>
    <row r="6117" spans="1:5" x14ac:dyDescent="0.25">
      <c r="A6117" s="86">
        <v>44199</v>
      </c>
      <c r="B6117" s="87">
        <v>44199</v>
      </c>
      <c r="C6117" s="87" t="s">
        <v>1165</v>
      </c>
      <c r="D6117" s="88">
        <f>VLOOKUP(Pag_Inicio_Corr_mas_casos[[#This Row],[Corregimiento]],Hoja3!$A$2:$D$676,4,0)</f>
        <v>91011</v>
      </c>
      <c r="E6117" s="87">
        <v>18</v>
      </c>
    </row>
    <row r="6118" spans="1:5" x14ac:dyDescent="0.25">
      <c r="A6118" s="86">
        <v>44199</v>
      </c>
      <c r="B6118" s="87">
        <v>44199</v>
      </c>
      <c r="C6118" s="87" t="s">
        <v>1162</v>
      </c>
      <c r="D6118" s="88">
        <f>VLOOKUP(Pag_Inicio_Corr_mas_casos[[#This Row],[Corregimiento]],Hoja3!$A$2:$D$676,4,0)</f>
        <v>20201</v>
      </c>
      <c r="E6118" s="87">
        <v>17</v>
      </c>
    </row>
    <row r="6119" spans="1:5" x14ac:dyDescent="0.25">
      <c r="A6119" s="86">
        <v>44199</v>
      </c>
      <c r="B6119" s="87">
        <v>44199</v>
      </c>
      <c r="C6119" s="87" t="s">
        <v>1117</v>
      </c>
      <c r="D6119" s="88">
        <f>VLOOKUP(Pag_Inicio_Corr_mas_casos[[#This Row],[Corregimiento]],Hoja3!$A$2:$D$676,4,0)</f>
        <v>91001</v>
      </c>
      <c r="E6119" s="87">
        <v>17</v>
      </c>
    </row>
    <row r="6120" spans="1:5" x14ac:dyDescent="0.25">
      <c r="A6120" s="86">
        <v>44199</v>
      </c>
      <c r="B6120" s="87">
        <v>44199</v>
      </c>
      <c r="C6120" s="87" t="s">
        <v>1154</v>
      </c>
      <c r="D6120" s="88">
        <f>VLOOKUP(Pag_Inicio_Corr_mas_casos[[#This Row],[Corregimiento]],Hoja3!$A$2:$D$676,4,0)</f>
        <v>91007</v>
      </c>
      <c r="E6120" s="87">
        <v>16</v>
      </c>
    </row>
    <row r="6121" spans="1:5" x14ac:dyDescent="0.25">
      <c r="A6121" s="86">
        <v>44199</v>
      </c>
      <c r="B6121" s="87">
        <v>44199</v>
      </c>
      <c r="C6121" s="87" t="s">
        <v>1102</v>
      </c>
      <c r="D6121" s="88">
        <f>VLOOKUP(Pag_Inicio_Corr_mas_casos[[#This Row],[Corregimiento]],Hoja3!$A$2:$D$676,4,0)</f>
        <v>40612</v>
      </c>
      <c r="E6121" s="87">
        <v>16</v>
      </c>
    </row>
    <row r="6122" spans="1:5" x14ac:dyDescent="0.25">
      <c r="A6122" s="86">
        <v>44199</v>
      </c>
      <c r="B6122" s="87">
        <v>44199</v>
      </c>
      <c r="C6122" s="87" t="s">
        <v>1066</v>
      </c>
      <c r="D6122" s="88">
        <f>VLOOKUP(Pag_Inicio_Corr_mas_casos[[#This Row],[Corregimiento]],Hoja3!$A$2:$D$676,4,0)</f>
        <v>130103</v>
      </c>
      <c r="E6122" s="87">
        <v>16</v>
      </c>
    </row>
    <row r="6123" spans="1:5" x14ac:dyDescent="0.25">
      <c r="A6123" s="86">
        <v>44199</v>
      </c>
      <c r="B6123" s="87">
        <v>44199</v>
      </c>
      <c r="C6123" s="87" t="s">
        <v>1043</v>
      </c>
      <c r="D6123" s="88">
        <f>VLOOKUP(Pag_Inicio_Corr_mas_casos[[#This Row],[Corregimiento]],Hoja3!$A$2:$D$676,4,0)</f>
        <v>80811</v>
      </c>
      <c r="E6123" s="87">
        <v>16</v>
      </c>
    </row>
    <row r="6124" spans="1:5" x14ac:dyDescent="0.25">
      <c r="A6124" s="86">
        <v>44199</v>
      </c>
      <c r="B6124" s="87">
        <v>44199</v>
      </c>
      <c r="C6124" s="87" t="s">
        <v>1070</v>
      </c>
      <c r="D6124" s="88">
        <f>VLOOKUP(Pag_Inicio_Corr_mas_casos[[#This Row],[Corregimiento]],Hoja3!$A$2:$D$676,4,0)</f>
        <v>20207</v>
      </c>
      <c r="E6124" s="87">
        <v>16</v>
      </c>
    </row>
    <row r="6125" spans="1:5" x14ac:dyDescent="0.25">
      <c r="A6125" s="86">
        <v>44199</v>
      </c>
      <c r="B6125" s="87">
        <v>44199</v>
      </c>
      <c r="C6125" s="87" t="s">
        <v>1134</v>
      </c>
      <c r="D6125" s="88">
        <f>VLOOKUP(Pag_Inicio_Corr_mas_casos[[#This Row],[Corregimiento]],Hoja3!$A$2:$D$676,4,0)</f>
        <v>60101</v>
      </c>
      <c r="E6125" s="87">
        <v>15</v>
      </c>
    </row>
    <row r="6126" spans="1:5" x14ac:dyDescent="0.25">
      <c r="A6126" s="86">
        <v>44199</v>
      </c>
      <c r="B6126" s="87">
        <v>44199</v>
      </c>
      <c r="C6126" s="87" t="s">
        <v>1098</v>
      </c>
      <c r="D6126" s="88">
        <f>VLOOKUP(Pag_Inicio_Corr_mas_casos[[#This Row],[Corregimiento]],Hoja3!$A$2:$D$676,4,0)</f>
        <v>40611</v>
      </c>
      <c r="E6126" s="87">
        <v>15</v>
      </c>
    </row>
    <row r="6127" spans="1:5" x14ac:dyDescent="0.25">
      <c r="A6127" s="86">
        <v>44199</v>
      </c>
      <c r="B6127" s="87">
        <v>44199</v>
      </c>
      <c r="C6127" s="87" t="s">
        <v>1100</v>
      </c>
      <c r="D6127" s="88">
        <f>VLOOKUP(Pag_Inicio_Corr_mas_casos[[#This Row],[Corregimiento]],Hoja3!$A$2:$D$676,4,0)</f>
        <v>60103</v>
      </c>
      <c r="E6127" s="87">
        <v>15</v>
      </c>
    </row>
    <row r="6128" spans="1:5" x14ac:dyDescent="0.25">
      <c r="A6128" s="86">
        <v>44199</v>
      </c>
      <c r="B6128" s="87">
        <v>44199</v>
      </c>
      <c r="C6128" s="87" t="s">
        <v>1156</v>
      </c>
      <c r="D6128" s="88">
        <f>VLOOKUP(Pag_Inicio_Corr_mas_casos[[#This Row],[Corregimiento]],Hoja3!$A$2:$D$676,4,0)</f>
        <v>60401</v>
      </c>
      <c r="E6128" s="87">
        <v>15</v>
      </c>
    </row>
    <row r="6129" spans="1:6" x14ac:dyDescent="0.25">
      <c r="A6129" s="86">
        <v>44199</v>
      </c>
      <c r="B6129" s="87">
        <v>44199</v>
      </c>
      <c r="C6129" s="87" t="s">
        <v>1195</v>
      </c>
      <c r="D6129" s="88">
        <f>VLOOKUP(Pag_Inicio_Corr_mas_casos[[#This Row],[Corregimiento]],Hoja3!$A$2:$D$676,4,0)</f>
        <v>60701</v>
      </c>
      <c r="E6129" s="87">
        <v>15</v>
      </c>
    </row>
    <row r="6130" spans="1:6" x14ac:dyDescent="0.25">
      <c r="A6130" s="86">
        <v>44199</v>
      </c>
      <c r="B6130" s="87">
        <v>44199</v>
      </c>
      <c r="C6130" s="87" t="s">
        <v>1036</v>
      </c>
      <c r="D6130" s="88">
        <f>VLOOKUP(Pag_Inicio_Corr_mas_casos[[#This Row],[Corregimiento]],Hoja3!$A$2:$D$676,4,0)</f>
        <v>80823</v>
      </c>
      <c r="E6130" s="87">
        <v>14</v>
      </c>
    </row>
    <row r="6131" spans="1:6" x14ac:dyDescent="0.25">
      <c r="A6131" s="86">
        <v>44199</v>
      </c>
      <c r="B6131" s="87">
        <v>44199</v>
      </c>
      <c r="C6131" s="87" t="s">
        <v>1069</v>
      </c>
      <c r="D6131" s="88">
        <f>VLOOKUP(Pag_Inicio_Corr_mas_casos[[#This Row],[Corregimiento]],Hoja3!$A$2:$D$676,4,0)</f>
        <v>40203</v>
      </c>
      <c r="E6131" s="87">
        <v>14</v>
      </c>
    </row>
    <row r="6132" spans="1:6" x14ac:dyDescent="0.25">
      <c r="A6132" s="86">
        <v>44199</v>
      </c>
      <c r="B6132" s="87">
        <v>44199</v>
      </c>
      <c r="C6132" s="87" t="s">
        <v>1090</v>
      </c>
      <c r="D6132" s="88">
        <f>VLOOKUP(Pag_Inicio_Corr_mas_casos[[#This Row],[Corregimiento]],Hoja3!$A$2:$D$676,4,0)</f>
        <v>81005</v>
      </c>
      <c r="E6132" s="87">
        <v>14</v>
      </c>
    </row>
    <row r="6133" spans="1:6" x14ac:dyDescent="0.25">
      <c r="A6133" s="86">
        <v>44199</v>
      </c>
      <c r="B6133" s="87">
        <v>44199</v>
      </c>
      <c r="C6133" s="87" t="s">
        <v>1046</v>
      </c>
      <c r="D6133" s="87">
        <v>40607</v>
      </c>
      <c r="E6133" s="87">
        <v>12</v>
      </c>
      <c r="F6133" s="3" t="s">
        <v>1196</v>
      </c>
    </row>
    <row r="6134" spans="1:6" x14ac:dyDescent="0.25">
      <c r="A6134" s="86">
        <v>44199</v>
      </c>
      <c r="B6134" s="87">
        <v>44199</v>
      </c>
      <c r="C6134" s="87" t="s">
        <v>1197</v>
      </c>
      <c r="D6134" s="88">
        <f>VLOOKUP(Pag_Inicio_Corr_mas_casos[[#This Row],[Corregimiento]],Hoja3!$A$2:$D$676,4,0)</f>
        <v>60601</v>
      </c>
      <c r="E6134" s="87">
        <v>12</v>
      </c>
    </row>
    <row r="6135" spans="1:6" x14ac:dyDescent="0.25">
      <c r="A6135" s="86">
        <v>44199</v>
      </c>
      <c r="B6135" s="87">
        <v>44199</v>
      </c>
      <c r="C6135" s="87" t="s">
        <v>1041</v>
      </c>
      <c r="D6135" s="88">
        <f>VLOOKUP(Pag_Inicio_Corr_mas_casos[[#This Row],[Corregimiento]],Hoja3!$A$2:$D$676,4,0)</f>
        <v>80814</v>
      </c>
      <c r="E6135" s="87">
        <v>11</v>
      </c>
    </row>
    <row r="6136" spans="1:6" x14ac:dyDescent="0.25">
      <c r="A6136" s="86">
        <v>44199</v>
      </c>
      <c r="B6136" s="87">
        <v>44199</v>
      </c>
      <c r="C6136" s="87" t="s">
        <v>1198</v>
      </c>
      <c r="D6136" s="88">
        <f>VLOOKUP(Pag_Inicio_Corr_mas_casos[[#This Row],[Corregimiento]],Hoja3!$A$2:$D$676,4,0)</f>
        <v>130301</v>
      </c>
      <c r="E6136" s="87">
        <v>11</v>
      </c>
    </row>
    <row r="6137" spans="1:6" x14ac:dyDescent="0.25">
      <c r="A6137" s="86">
        <v>44199</v>
      </c>
      <c r="B6137" s="87">
        <v>44199</v>
      </c>
      <c r="C6137" s="87" t="s">
        <v>1097</v>
      </c>
      <c r="D6137" s="88">
        <f>VLOOKUP(Pag_Inicio_Corr_mas_casos[[#This Row],[Corregimiento]],Hoja3!$A$2:$D$676,4,0)</f>
        <v>30115</v>
      </c>
      <c r="E6137" s="87">
        <v>11</v>
      </c>
    </row>
    <row r="6138" spans="1:6" x14ac:dyDescent="0.25">
      <c r="A6138" s="86">
        <v>44199</v>
      </c>
      <c r="B6138" s="87">
        <v>44199</v>
      </c>
      <c r="C6138" s="87" t="s">
        <v>1093</v>
      </c>
      <c r="D6138" s="88">
        <f>VLOOKUP(Pag_Inicio_Corr_mas_casos[[#This Row],[Corregimiento]],Hoja3!$A$2:$D$676,4,0)</f>
        <v>81004</v>
      </c>
      <c r="E6138" s="87">
        <v>11</v>
      </c>
    </row>
    <row r="6139" spans="1:6" x14ac:dyDescent="0.25">
      <c r="A6139" s="86">
        <v>44199</v>
      </c>
      <c r="B6139" s="87">
        <v>44199</v>
      </c>
      <c r="C6139" s="87" t="s">
        <v>1158</v>
      </c>
      <c r="D6139" s="88">
        <f>VLOOKUP(Pag_Inicio_Corr_mas_casos[[#This Row],[Corregimiento]],Hoja3!$A$2:$D$676,4,0)</f>
        <v>20401</v>
      </c>
      <c r="E6139" s="87">
        <v>11</v>
      </c>
    </row>
    <row r="6140" spans="1:6" x14ac:dyDescent="0.25">
      <c r="A6140" s="86">
        <v>44199</v>
      </c>
      <c r="B6140" s="87">
        <v>44199</v>
      </c>
      <c r="C6140" s="87" t="s">
        <v>1161</v>
      </c>
      <c r="D6140" s="88">
        <f>VLOOKUP(Pag_Inicio_Corr_mas_casos[[#This Row],[Corregimiento]],Hoja3!$A$2:$D$676,4,0)</f>
        <v>40610</v>
      </c>
      <c r="E6140" s="87">
        <v>11</v>
      </c>
    </row>
    <row r="6141" spans="1:6" x14ac:dyDescent="0.25">
      <c r="A6141" s="59">
        <v>44200</v>
      </c>
      <c r="B6141" s="60">
        <v>44200</v>
      </c>
      <c r="C6141" s="60" t="s">
        <v>959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 x14ac:dyDescent="0.25">
      <c r="A6142" s="59">
        <v>44200</v>
      </c>
      <c r="B6142" s="60">
        <v>44200</v>
      </c>
      <c r="C6142" s="60" t="s">
        <v>1114</v>
      </c>
      <c r="D6142" s="61">
        <f>VLOOKUP(Pag_Inicio_Corr_mas_casos[[#This Row],[Corregimiento]],Hoja3!$A$2:$D$676,4,0)</f>
        <v>81001</v>
      </c>
      <c r="E6142" s="60">
        <v>60</v>
      </c>
    </row>
    <row r="6143" spans="1:6" x14ac:dyDescent="0.25">
      <c r="A6143" s="59">
        <v>44200</v>
      </c>
      <c r="B6143" s="60">
        <v>44200</v>
      </c>
      <c r="C6143" s="60" t="s">
        <v>1035</v>
      </c>
      <c r="D6143" s="61">
        <f>VLOOKUP(Pag_Inicio_Corr_mas_casos[[#This Row],[Corregimiento]],Hoja3!$A$2:$D$676,4,0)</f>
        <v>80806</v>
      </c>
      <c r="E6143" s="60">
        <v>58</v>
      </c>
    </row>
    <row r="6144" spans="1:6" x14ac:dyDescent="0.25">
      <c r="A6144" s="59">
        <v>44200</v>
      </c>
      <c r="B6144" s="60">
        <v>44200</v>
      </c>
      <c r="C6144" s="60" t="s">
        <v>1107</v>
      </c>
      <c r="D6144" s="61">
        <f>VLOOKUP(Pag_Inicio_Corr_mas_casos[[#This Row],[Corregimiento]],Hoja3!$A$2:$D$676,4,0)</f>
        <v>80819</v>
      </c>
      <c r="E6144" s="60">
        <v>57</v>
      </c>
    </row>
    <row r="6145" spans="1:5" x14ac:dyDescent="0.25">
      <c r="A6145" s="59">
        <v>44200</v>
      </c>
      <c r="B6145" s="60">
        <v>44200</v>
      </c>
      <c r="C6145" s="60" t="s">
        <v>1036</v>
      </c>
      <c r="D6145" s="61">
        <f>VLOOKUP(Pag_Inicio_Corr_mas_casos[[#This Row],[Corregimiento]],Hoja3!$A$2:$D$676,4,0)</f>
        <v>80823</v>
      </c>
      <c r="E6145" s="60">
        <v>55</v>
      </c>
    </row>
    <row r="6146" spans="1:5" x14ac:dyDescent="0.25">
      <c r="A6146" s="59">
        <v>44200</v>
      </c>
      <c r="B6146" s="60">
        <v>44200</v>
      </c>
      <c r="C6146" s="60" t="s">
        <v>1106</v>
      </c>
      <c r="D6146" s="61">
        <f>VLOOKUP(Pag_Inicio_Corr_mas_casos[[#This Row],[Corregimiento]],Hoja3!$A$2:$D$676,4,0)</f>
        <v>80809</v>
      </c>
      <c r="E6146" s="60">
        <v>55</v>
      </c>
    </row>
    <row r="6147" spans="1:5" x14ac:dyDescent="0.25">
      <c r="A6147" s="59">
        <v>44200</v>
      </c>
      <c r="B6147" s="60">
        <v>44200</v>
      </c>
      <c r="C6147" s="60" t="s">
        <v>1049</v>
      </c>
      <c r="D6147" s="61">
        <f>VLOOKUP(Pag_Inicio_Corr_mas_casos[[#This Row],[Corregimiento]],Hoja3!$A$2:$D$676,4,0)</f>
        <v>80822</v>
      </c>
      <c r="E6147" s="60">
        <v>52</v>
      </c>
    </row>
    <row r="6148" spans="1:5" x14ac:dyDescent="0.25">
      <c r="A6148" s="59">
        <v>44200</v>
      </c>
      <c r="B6148" s="60">
        <v>44200</v>
      </c>
      <c r="C6148" s="60" t="s">
        <v>1163</v>
      </c>
      <c r="D6148" s="61">
        <f>VLOOKUP(Pag_Inicio_Corr_mas_casos[[#This Row],[Corregimiento]],Hoja3!$A$2:$D$676,4,0)</f>
        <v>130101</v>
      </c>
      <c r="E6148" s="60">
        <v>52</v>
      </c>
    </row>
    <row r="6149" spans="1:5" x14ac:dyDescent="0.25">
      <c r="A6149" s="59">
        <v>44200</v>
      </c>
      <c r="B6149" s="60">
        <v>44200</v>
      </c>
      <c r="C6149" s="60" t="s">
        <v>1045</v>
      </c>
      <c r="D6149" s="61">
        <f>VLOOKUP(Pag_Inicio_Corr_mas_casos[[#This Row],[Corregimiento]],Hoja3!$A$2:$D$676,4,0)</f>
        <v>130107</v>
      </c>
      <c r="E6149" s="60">
        <v>51</v>
      </c>
    </row>
    <row r="6150" spans="1:5" x14ac:dyDescent="0.25">
      <c r="A6150" s="59">
        <v>44200</v>
      </c>
      <c r="B6150" s="60">
        <v>44200</v>
      </c>
      <c r="C6150" s="60" t="s">
        <v>1048</v>
      </c>
      <c r="D6150" s="61">
        <f>VLOOKUP(Pag_Inicio_Corr_mas_casos[[#This Row],[Corregimiento]],Hoja3!$A$2:$D$676,4,0)</f>
        <v>80817</v>
      </c>
      <c r="E6150" s="60">
        <v>51</v>
      </c>
    </row>
    <row r="6151" spans="1:5" x14ac:dyDescent="0.25">
      <c r="A6151" s="59">
        <v>44200</v>
      </c>
      <c r="B6151" s="60">
        <v>44200</v>
      </c>
      <c r="C6151" s="60" t="s">
        <v>1047</v>
      </c>
      <c r="D6151" s="61">
        <f>VLOOKUP(Pag_Inicio_Corr_mas_casos[[#This Row],[Corregimiento]],Hoja3!$A$2:$D$676,4,0)</f>
        <v>80820</v>
      </c>
      <c r="E6151" s="60">
        <v>50</v>
      </c>
    </row>
    <row r="6152" spans="1:5" x14ac:dyDescent="0.25">
      <c r="A6152" s="59">
        <v>44200</v>
      </c>
      <c r="B6152" s="60">
        <v>44200</v>
      </c>
      <c r="C6152" s="60" t="s">
        <v>1042</v>
      </c>
      <c r="D6152" s="61">
        <f>VLOOKUP(Pag_Inicio_Corr_mas_casos[[#This Row],[Corregimiento]],Hoja3!$A$2:$D$676,4,0)</f>
        <v>80826</v>
      </c>
      <c r="E6152" s="60">
        <v>48</v>
      </c>
    </row>
    <row r="6153" spans="1:5" x14ac:dyDescent="0.25">
      <c r="A6153" s="59">
        <v>44200</v>
      </c>
      <c r="B6153" s="60">
        <v>44200</v>
      </c>
      <c r="C6153" s="60" t="s">
        <v>867</v>
      </c>
      <c r="D6153" s="61">
        <f>VLOOKUP(Pag_Inicio_Corr_mas_casos[[#This Row],[Corregimiento]],Hoja3!$A$2:$D$676,4,0)</f>
        <v>80821</v>
      </c>
      <c r="E6153" s="60">
        <v>45</v>
      </c>
    </row>
    <row r="6154" spans="1:5" x14ac:dyDescent="0.25">
      <c r="A6154" s="59">
        <v>44200</v>
      </c>
      <c r="B6154" s="60">
        <v>44200</v>
      </c>
      <c r="C6154" s="60" t="s">
        <v>1131</v>
      </c>
      <c r="D6154" s="61">
        <f>VLOOKUP(Pag_Inicio_Corr_mas_casos[[#This Row],[Corregimiento]],Hoja3!$A$2:$D$676,4,0)</f>
        <v>130106</v>
      </c>
      <c r="E6154" s="60">
        <v>45</v>
      </c>
    </row>
    <row r="6155" spans="1:5" x14ac:dyDescent="0.25">
      <c r="A6155" s="59">
        <v>44200</v>
      </c>
      <c r="B6155" s="60">
        <v>44200</v>
      </c>
      <c r="C6155" s="60" t="s">
        <v>1040</v>
      </c>
      <c r="D6155" s="61">
        <f>VLOOKUP(Pag_Inicio_Corr_mas_casos[[#This Row],[Corregimiento]],Hoja3!$A$2:$D$676,4,0)</f>
        <v>81007</v>
      </c>
      <c r="E6155" s="60">
        <v>43</v>
      </c>
    </row>
    <row r="6156" spans="1:5" x14ac:dyDescent="0.25">
      <c r="A6156" s="59">
        <v>44200</v>
      </c>
      <c r="B6156" s="60">
        <v>44200</v>
      </c>
      <c r="C6156" s="60" t="s">
        <v>1033</v>
      </c>
      <c r="D6156" s="61">
        <f>VLOOKUP(Pag_Inicio_Corr_mas_casos[[#This Row],[Corregimiento]],Hoja3!$A$2:$D$676,4,0)</f>
        <v>130717</v>
      </c>
      <c r="E6156" s="60">
        <v>42</v>
      </c>
    </row>
    <row r="6157" spans="1:5" x14ac:dyDescent="0.25">
      <c r="A6157" s="59">
        <v>44200</v>
      </c>
      <c r="B6157" s="60">
        <v>44200</v>
      </c>
      <c r="C6157" s="60" t="s">
        <v>1039</v>
      </c>
      <c r="D6157" s="61">
        <f>VLOOKUP(Pag_Inicio_Corr_mas_casos[[#This Row],[Corregimiento]],Hoja3!$A$2:$D$676,4,0)</f>
        <v>130708</v>
      </c>
      <c r="E6157" s="60">
        <v>38</v>
      </c>
    </row>
    <row r="6158" spans="1:5" x14ac:dyDescent="0.25">
      <c r="A6158" s="59">
        <v>44200</v>
      </c>
      <c r="B6158" s="60">
        <v>44200</v>
      </c>
      <c r="C6158" s="60" t="s">
        <v>1038</v>
      </c>
      <c r="D6158" s="61">
        <f>VLOOKUP(Pag_Inicio_Corr_mas_casos[[#This Row],[Corregimiento]],Hoja3!$A$2:$D$676,4,0)</f>
        <v>80816</v>
      </c>
      <c r="E6158" s="60">
        <v>37</v>
      </c>
    </row>
    <row r="6159" spans="1:5" x14ac:dyDescent="0.25">
      <c r="A6159" s="59">
        <v>44200</v>
      </c>
      <c r="B6159" s="60">
        <v>44200</v>
      </c>
      <c r="C6159" s="60" t="s">
        <v>1110</v>
      </c>
      <c r="D6159" s="61">
        <f>VLOOKUP(Pag_Inicio_Corr_mas_casos[[#This Row],[Corregimiento]],Hoja3!$A$2:$D$676,4,0)</f>
        <v>130702</v>
      </c>
      <c r="E6159" s="60">
        <v>36</v>
      </c>
    </row>
    <row r="6160" spans="1:5" x14ac:dyDescent="0.25">
      <c r="A6160" s="59">
        <v>44200</v>
      </c>
      <c r="B6160" s="60">
        <v>44200</v>
      </c>
      <c r="C6160" s="60" t="s">
        <v>1113</v>
      </c>
      <c r="D6160" s="61">
        <f>VLOOKUP(Pag_Inicio_Corr_mas_casos[[#This Row],[Corregimiento]],Hoja3!$A$2:$D$676,4,0)</f>
        <v>81008</v>
      </c>
      <c r="E6160" s="60">
        <v>32</v>
      </c>
    </row>
    <row r="6161" spans="1:6" x14ac:dyDescent="0.25">
      <c r="A6161" s="59">
        <v>44200</v>
      </c>
      <c r="B6161" s="60">
        <v>44200</v>
      </c>
      <c r="C6161" s="60" t="s">
        <v>1133</v>
      </c>
      <c r="D6161" s="61">
        <f>VLOOKUP(Pag_Inicio_Corr_mas_casos[[#This Row],[Corregimiento]],Hoja3!$A$2:$D$676,4,0)</f>
        <v>130108</v>
      </c>
      <c r="E6161" s="60">
        <v>31</v>
      </c>
    </row>
    <row r="6162" spans="1:6" x14ac:dyDescent="0.25">
      <c r="A6162" s="59">
        <v>44200</v>
      </c>
      <c r="B6162" s="60">
        <v>44200</v>
      </c>
      <c r="C6162" s="60" t="s">
        <v>1046</v>
      </c>
      <c r="D6162" s="60">
        <v>40607</v>
      </c>
      <c r="E6162" s="60">
        <v>31</v>
      </c>
      <c r="F6162" s="3" t="s">
        <v>1143</v>
      </c>
    </row>
    <row r="6163" spans="1:6" x14ac:dyDescent="0.25">
      <c r="A6163" s="59">
        <v>44200</v>
      </c>
      <c r="B6163" s="60">
        <v>44200</v>
      </c>
      <c r="C6163" s="60" t="s">
        <v>1046</v>
      </c>
      <c r="D6163" s="61">
        <f>VLOOKUP(Pag_Inicio_Corr_mas_casos[[#This Row],[Corregimiento]],Hoja3!$A$2:$D$676,4,0)</f>
        <v>80813</v>
      </c>
      <c r="E6163" s="60">
        <v>31</v>
      </c>
    </row>
    <row r="6164" spans="1:6" x14ac:dyDescent="0.25">
      <c r="A6164" s="59">
        <v>44200</v>
      </c>
      <c r="B6164" s="60">
        <v>44200</v>
      </c>
      <c r="C6164" s="60" t="s">
        <v>1037</v>
      </c>
      <c r="D6164" s="61">
        <f>VLOOKUP(Pag_Inicio_Corr_mas_casos[[#This Row],[Corregimiento]],Hoja3!$A$2:$D$676,4,0)</f>
        <v>80807</v>
      </c>
      <c r="E6164" s="60">
        <v>30</v>
      </c>
    </row>
    <row r="6165" spans="1:6" x14ac:dyDescent="0.25">
      <c r="A6165" s="59">
        <v>44200</v>
      </c>
      <c r="B6165" s="60">
        <v>44200</v>
      </c>
      <c r="C6165" s="60" t="s">
        <v>1032</v>
      </c>
      <c r="D6165" s="61">
        <f>VLOOKUP(Pag_Inicio_Corr_mas_casos[[#This Row],[Corregimiento]],Hoja3!$A$2:$D$676,4,0)</f>
        <v>80810</v>
      </c>
      <c r="E6165" s="60">
        <v>30</v>
      </c>
    </row>
    <row r="6166" spans="1:6" x14ac:dyDescent="0.25">
      <c r="A6166" s="59">
        <v>44200</v>
      </c>
      <c r="B6166" s="60">
        <v>44200</v>
      </c>
      <c r="C6166" s="60" t="s">
        <v>1116</v>
      </c>
      <c r="D6166" s="61">
        <f>VLOOKUP(Pag_Inicio_Corr_mas_casos[[#This Row],[Corregimiento]],Hoja3!$A$2:$D$676,4,0)</f>
        <v>81003</v>
      </c>
      <c r="E6166" s="60">
        <v>27</v>
      </c>
    </row>
    <row r="6167" spans="1:6" x14ac:dyDescent="0.25">
      <c r="A6167" s="59">
        <v>44200</v>
      </c>
      <c r="B6167" s="60">
        <v>44200</v>
      </c>
      <c r="C6167" s="60" t="s">
        <v>1065</v>
      </c>
      <c r="D6167" s="61">
        <f>VLOOKUP(Pag_Inicio_Corr_mas_casos[[#This Row],[Corregimiento]],Hoja3!$A$2:$D$676,4,0)</f>
        <v>40606</v>
      </c>
      <c r="E6167" s="60">
        <v>27</v>
      </c>
    </row>
    <row r="6168" spans="1:6" x14ac:dyDescent="0.25">
      <c r="A6168" s="59">
        <v>44200</v>
      </c>
      <c r="B6168" s="60">
        <v>44200</v>
      </c>
      <c r="C6168" s="60" t="s">
        <v>1043</v>
      </c>
      <c r="D6168" s="61">
        <f>VLOOKUP(Pag_Inicio_Corr_mas_casos[[#This Row],[Corregimiento]],Hoja3!$A$2:$D$676,4,0)</f>
        <v>80811</v>
      </c>
      <c r="E6168" s="60">
        <v>27</v>
      </c>
    </row>
    <row r="6169" spans="1:6" x14ac:dyDescent="0.25">
      <c r="A6169" s="59">
        <v>44200</v>
      </c>
      <c r="B6169" s="60">
        <v>44200</v>
      </c>
      <c r="C6169" s="60" t="s">
        <v>1034</v>
      </c>
      <c r="D6169" s="61">
        <f>VLOOKUP(Pag_Inicio_Corr_mas_casos[[#This Row],[Corregimiento]],Hoja3!$A$2:$D$676,4,0)</f>
        <v>81009</v>
      </c>
      <c r="E6169" s="60">
        <v>27</v>
      </c>
    </row>
    <row r="6170" spans="1:6" x14ac:dyDescent="0.25">
      <c r="A6170" s="59">
        <v>44200</v>
      </c>
      <c r="B6170" s="60">
        <v>44200</v>
      </c>
      <c r="C6170" s="60" t="s">
        <v>1115</v>
      </c>
      <c r="D6170" s="61">
        <f>VLOOKUP(Pag_Inicio_Corr_mas_casos[[#This Row],[Corregimiento]],Hoja3!$A$2:$D$676,4,0)</f>
        <v>81002</v>
      </c>
      <c r="E6170" s="60">
        <v>26</v>
      </c>
    </row>
    <row r="6171" spans="1:6" x14ac:dyDescent="0.25">
      <c r="A6171" s="59">
        <v>44200</v>
      </c>
      <c r="B6171" s="60">
        <v>44200</v>
      </c>
      <c r="C6171" s="60" t="s">
        <v>1145</v>
      </c>
      <c r="D6171" s="61">
        <f>VLOOKUP(Pag_Inicio_Corr_mas_casos[[#This Row],[Corregimiento]],Hoja3!$A$2:$D$676,4,0)</f>
        <v>80501</v>
      </c>
      <c r="E6171" s="60">
        <v>26</v>
      </c>
    </row>
    <row r="6172" spans="1:6" x14ac:dyDescent="0.25">
      <c r="A6172" s="59">
        <v>44200</v>
      </c>
      <c r="B6172" s="60">
        <v>44200</v>
      </c>
      <c r="C6172" s="60" t="s">
        <v>1096</v>
      </c>
      <c r="D6172" s="61">
        <f>VLOOKUP(Pag_Inicio_Corr_mas_casos[[#This Row],[Corregimiento]],Hoja3!$A$2:$D$676,4,0)</f>
        <v>40501</v>
      </c>
      <c r="E6172" s="60">
        <v>26</v>
      </c>
    </row>
    <row r="6173" spans="1:6" x14ac:dyDescent="0.25">
      <c r="A6173" s="59">
        <v>44200</v>
      </c>
      <c r="B6173" s="60">
        <v>44200</v>
      </c>
      <c r="C6173" s="60" t="s">
        <v>1149</v>
      </c>
      <c r="D6173" s="61">
        <f>VLOOKUP(Pag_Inicio_Corr_mas_casos[[#This Row],[Corregimiento]],Hoja3!$A$2:$D$676,4,0)</f>
        <v>130102</v>
      </c>
      <c r="E6173" s="60">
        <v>25</v>
      </c>
    </row>
    <row r="6174" spans="1:6" x14ac:dyDescent="0.25">
      <c r="A6174" s="59">
        <v>44200</v>
      </c>
      <c r="B6174" s="60">
        <v>44200</v>
      </c>
      <c r="C6174" s="60" t="s">
        <v>1102</v>
      </c>
      <c r="D6174" s="61">
        <f>VLOOKUP(Pag_Inicio_Corr_mas_casos[[#This Row],[Corregimiento]],Hoja3!$A$2:$D$676,4,0)</f>
        <v>40612</v>
      </c>
      <c r="E6174" s="60">
        <v>24</v>
      </c>
    </row>
    <row r="6175" spans="1:6" x14ac:dyDescent="0.25">
      <c r="A6175" s="59">
        <v>44200</v>
      </c>
      <c r="B6175" s="60">
        <v>44200</v>
      </c>
      <c r="C6175" s="60" t="s">
        <v>1041</v>
      </c>
      <c r="D6175" s="61">
        <f>VLOOKUP(Pag_Inicio_Corr_mas_casos[[#This Row],[Corregimiento]],Hoja3!$A$2:$D$676,4,0)</f>
        <v>80814</v>
      </c>
      <c r="E6175" s="60">
        <v>23</v>
      </c>
    </row>
    <row r="6176" spans="1:6" x14ac:dyDescent="0.25">
      <c r="A6176" s="59">
        <v>44200</v>
      </c>
      <c r="B6176" s="60">
        <v>44200</v>
      </c>
      <c r="C6176" s="60" t="s">
        <v>1146</v>
      </c>
      <c r="D6176" s="61">
        <f>VLOOKUP(Pag_Inicio_Corr_mas_casos[[#This Row],[Corregimiento]],Hoja3!$A$2:$D$676,4,0)</f>
        <v>20105</v>
      </c>
      <c r="E6176" s="60">
        <v>22</v>
      </c>
    </row>
    <row r="6177" spans="1:5" x14ac:dyDescent="0.25">
      <c r="A6177" s="59">
        <v>44200</v>
      </c>
      <c r="B6177" s="60">
        <v>44200</v>
      </c>
      <c r="C6177" s="60" t="s">
        <v>1117</v>
      </c>
      <c r="D6177" s="61">
        <f>VLOOKUP(Pag_Inicio_Corr_mas_casos[[#This Row],[Corregimiento]],Hoja3!$A$2:$D$676,4,0)</f>
        <v>91001</v>
      </c>
      <c r="E6177" s="60">
        <v>22</v>
      </c>
    </row>
    <row r="6178" spans="1:5" x14ac:dyDescent="0.25">
      <c r="A6178" s="59">
        <v>44200</v>
      </c>
      <c r="B6178" s="60">
        <v>44200</v>
      </c>
      <c r="C6178" s="60" t="s">
        <v>1051</v>
      </c>
      <c r="D6178" s="61">
        <f>VLOOKUP(Pag_Inicio_Corr_mas_casos[[#This Row],[Corregimiento]],Hoja3!$A$2:$D$676,4,0)</f>
        <v>80815</v>
      </c>
      <c r="E6178" s="60">
        <v>40</v>
      </c>
    </row>
    <row r="6179" spans="1:5" x14ac:dyDescent="0.25">
      <c r="A6179" s="59">
        <v>44200</v>
      </c>
      <c r="B6179" s="60">
        <v>44200</v>
      </c>
      <c r="C6179" s="60" t="s">
        <v>1155</v>
      </c>
      <c r="D6179" s="61">
        <f>VLOOKUP(Pag_Inicio_Corr_mas_casos[[#This Row],[Corregimiento]],Hoja3!$A$2:$D$676,4,0)</f>
        <v>40601</v>
      </c>
      <c r="E6179" s="60">
        <v>21</v>
      </c>
    </row>
    <row r="6180" spans="1:5" x14ac:dyDescent="0.25">
      <c r="A6180" s="59">
        <v>44200</v>
      </c>
      <c r="B6180" s="60">
        <v>44200</v>
      </c>
      <c r="C6180" s="60" t="s">
        <v>1087</v>
      </c>
      <c r="D6180" s="61">
        <f>VLOOKUP(Pag_Inicio_Corr_mas_casos[[#This Row],[Corregimiento]],Hoja3!$A$2:$D$676,4,0)</f>
        <v>80808</v>
      </c>
      <c r="E6180" s="60">
        <v>21</v>
      </c>
    </row>
    <row r="6181" spans="1:5" x14ac:dyDescent="0.25">
      <c r="A6181" s="59">
        <v>44200</v>
      </c>
      <c r="B6181" s="60">
        <v>44200</v>
      </c>
      <c r="C6181" s="60" t="s">
        <v>1054</v>
      </c>
      <c r="D6181" s="61">
        <f>VLOOKUP(Pag_Inicio_Corr_mas_casos[[#This Row],[Corregimiento]],Hoja3!$A$2:$D$676,4,0)</f>
        <v>130701</v>
      </c>
      <c r="E6181" s="60">
        <v>19</v>
      </c>
    </row>
    <row r="6182" spans="1:5" x14ac:dyDescent="0.25">
      <c r="A6182" s="59">
        <v>44200</v>
      </c>
      <c r="B6182" s="60">
        <v>44200</v>
      </c>
      <c r="C6182" s="60" t="s">
        <v>1189</v>
      </c>
      <c r="D6182" s="61">
        <f>VLOOKUP(Pag_Inicio_Corr_mas_casos[[#This Row],[Corregimiento]],Hoja3!$A$2:$D$676,4,0)</f>
        <v>30109</v>
      </c>
      <c r="E6182" s="60">
        <v>19</v>
      </c>
    </row>
    <row r="6183" spans="1:5" x14ac:dyDescent="0.25">
      <c r="A6183" s="59">
        <v>44200</v>
      </c>
      <c r="B6183" s="60">
        <v>44200</v>
      </c>
      <c r="C6183" s="60" t="s">
        <v>1128</v>
      </c>
      <c r="D6183" s="61">
        <f>VLOOKUP(Pag_Inicio_Corr_mas_casos[[#This Row],[Corregimiento]],Hoja3!$A$2:$D$676,4,0)</f>
        <v>91008</v>
      </c>
      <c r="E6183" s="60">
        <v>18</v>
      </c>
    </row>
    <row r="6184" spans="1:5" x14ac:dyDescent="0.25">
      <c r="A6184" s="59">
        <v>44200</v>
      </c>
      <c r="B6184" s="60">
        <v>44200</v>
      </c>
      <c r="C6184" s="60" t="s">
        <v>1100</v>
      </c>
      <c r="D6184" s="61">
        <f>VLOOKUP(Pag_Inicio_Corr_mas_casos[[#This Row],[Corregimiento]],Hoja3!$A$2:$D$676,4,0)</f>
        <v>60103</v>
      </c>
      <c r="E6184" s="60">
        <v>18</v>
      </c>
    </row>
    <row r="6185" spans="1:5" x14ac:dyDescent="0.25">
      <c r="A6185" s="59">
        <v>44200</v>
      </c>
      <c r="B6185" s="60">
        <v>44200</v>
      </c>
      <c r="C6185" s="60" t="s">
        <v>1158</v>
      </c>
      <c r="D6185" s="61">
        <f>VLOOKUP(Pag_Inicio_Corr_mas_casos[[#This Row],[Corregimiento]],Hoja3!$A$2:$D$676,4,0)</f>
        <v>20401</v>
      </c>
      <c r="E6185" s="60">
        <v>18</v>
      </c>
    </row>
    <row r="6186" spans="1:5" x14ac:dyDescent="0.25">
      <c r="A6186" s="59">
        <v>44200</v>
      </c>
      <c r="B6186" s="60">
        <v>44200</v>
      </c>
      <c r="C6186" s="60" t="s">
        <v>1052</v>
      </c>
      <c r="D6186" s="61">
        <f>VLOOKUP(Pag_Inicio_Corr_mas_casos[[#This Row],[Corregimiento]],Hoja3!$A$2:$D$676,4,0)</f>
        <v>130716</v>
      </c>
      <c r="E6186" s="60">
        <v>18</v>
      </c>
    </row>
    <row r="6187" spans="1:5" x14ac:dyDescent="0.25">
      <c r="A6187" s="59">
        <v>44200</v>
      </c>
      <c r="B6187" s="60">
        <v>44200</v>
      </c>
      <c r="C6187" s="60" t="s">
        <v>1090</v>
      </c>
      <c r="D6187" s="61">
        <f>VLOOKUP(Pag_Inicio_Corr_mas_casos[[#This Row],[Corregimiento]],Hoja3!$A$2:$D$676,4,0)</f>
        <v>81005</v>
      </c>
      <c r="E6187" s="60">
        <v>18</v>
      </c>
    </row>
    <row r="6188" spans="1:5" x14ac:dyDescent="0.25">
      <c r="A6188" s="59">
        <v>44200</v>
      </c>
      <c r="B6188" s="60">
        <v>44200</v>
      </c>
      <c r="C6188" s="60" t="s">
        <v>1199</v>
      </c>
      <c r="D6188" s="61">
        <f>VLOOKUP(Pag_Inicio_Corr_mas_casos[[#This Row],[Corregimiento]],Hoja3!$A$2:$D$676,4,0)</f>
        <v>90607</v>
      </c>
      <c r="E6188" s="60">
        <v>17</v>
      </c>
    </row>
    <row r="6189" spans="1:5" x14ac:dyDescent="0.25">
      <c r="A6189" s="59">
        <v>44200</v>
      </c>
      <c r="B6189" s="60">
        <v>44200</v>
      </c>
      <c r="C6189" s="60" t="s">
        <v>1098</v>
      </c>
      <c r="D6189" s="61">
        <f>VLOOKUP(Pag_Inicio_Corr_mas_casos[[#This Row],[Corregimiento]],Hoja3!$A$2:$D$676,4,0)</f>
        <v>40611</v>
      </c>
      <c r="E6189" s="60">
        <v>16</v>
      </c>
    </row>
    <row r="6190" spans="1:5" x14ac:dyDescent="0.25">
      <c r="A6190" s="59">
        <v>44200</v>
      </c>
      <c r="B6190" s="60">
        <v>44200</v>
      </c>
      <c r="C6190" s="60" t="s">
        <v>1067</v>
      </c>
      <c r="D6190" s="61">
        <f>VLOOKUP(Pag_Inicio_Corr_mas_casos[[#This Row],[Corregimiento]],Hoja3!$A$2:$D$676,4,0)</f>
        <v>80508</v>
      </c>
      <c r="E6190" s="60">
        <v>16</v>
      </c>
    </row>
    <row r="6191" spans="1:5" x14ac:dyDescent="0.25">
      <c r="A6191" s="59">
        <v>44200</v>
      </c>
      <c r="B6191" s="60">
        <v>44200</v>
      </c>
      <c r="C6191" s="60" t="s">
        <v>1127</v>
      </c>
      <c r="D6191" s="61">
        <f>VLOOKUP(Pag_Inicio_Corr_mas_casos[[#This Row],[Corregimiento]],Hoja3!$A$2:$D$676,4,0)</f>
        <v>30104</v>
      </c>
      <c r="E6191" s="60">
        <v>15</v>
      </c>
    </row>
    <row r="6192" spans="1:5" x14ac:dyDescent="0.25">
      <c r="A6192" s="59">
        <v>44200</v>
      </c>
      <c r="B6192" s="60">
        <v>44200</v>
      </c>
      <c r="C6192" s="60" t="s">
        <v>1086</v>
      </c>
      <c r="D6192" s="61">
        <f>VLOOKUP(Pag_Inicio_Corr_mas_casos[[#This Row],[Corregimiento]],Hoja3!$A$2:$D$676,4,0)</f>
        <v>130706</v>
      </c>
      <c r="E6192" s="60">
        <v>15</v>
      </c>
    </row>
    <row r="6193" spans="1:5" x14ac:dyDescent="0.25">
      <c r="A6193" s="59">
        <v>44200</v>
      </c>
      <c r="B6193" s="60">
        <v>44200</v>
      </c>
      <c r="C6193" s="60" t="s">
        <v>1093</v>
      </c>
      <c r="D6193" s="61">
        <f>VLOOKUP(Pag_Inicio_Corr_mas_casos[[#This Row],[Corregimiento]],Hoja3!$A$2:$D$676,4,0)</f>
        <v>81004</v>
      </c>
      <c r="E6193" s="60">
        <v>15</v>
      </c>
    </row>
    <row r="6194" spans="1:5" x14ac:dyDescent="0.25">
      <c r="A6194" s="59">
        <v>44200</v>
      </c>
      <c r="B6194" s="60">
        <v>44200</v>
      </c>
      <c r="C6194" s="60" t="s">
        <v>1156</v>
      </c>
      <c r="D6194" s="61">
        <f>VLOOKUP(Pag_Inicio_Corr_mas_casos[[#This Row],[Corregimiento]],Hoja3!$A$2:$D$676,4,0)</f>
        <v>60401</v>
      </c>
      <c r="E6194" s="60">
        <v>15</v>
      </c>
    </row>
    <row r="6195" spans="1:5" x14ac:dyDescent="0.25">
      <c r="A6195" s="59">
        <v>44200</v>
      </c>
      <c r="B6195" s="60">
        <v>44200</v>
      </c>
      <c r="C6195" s="60" t="s">
        <v>1056</v>
      </c>
      <c r="D6195" s="61">
        <f>VLOOKUP(Pag_Inicio_Corr_mas_casos[[#This Row],[Corregimiento]],Hoja3!$A$2:$D$676,4,0)</f>
        <v>20601</v>
      </c>
      <c r="E6195" s="60">
        <v>15</v>
      </c>
    </row>
    <row r="6196" spans="1:5" x14ac:dyDescent="0.25">
      <c r="A6196" s="59">
        <v>44200</v>
      </c>
      <c r="B6196" s="60">
        <v>44200</v>
      </c>
      <c r="C6196" s="60" t="s">
        <v>1200</v>
      </c>
      <c r="D6196" s="61">
        <f>VLOOKUP(Pag_Inicio_Corr_mas_casos[[#This Row],[Corregimiento]],Hoja3!$A$2:$D$676,4,0)</f>
        <v>40404</v>
      </c>
      <c r="E6196" s="60">
        <v>14</v>
      </c>
    </row>
    <row r="6197" spans="1:5" x14ac:dyDescent="0.25">
      <c r="A6197" s="59">
        <v>44200</v>
      </c>
      <c r="B6197" s="60">
        <v>44200</v>
      </c>
      <c r="C6197" s="60" t="s">
        <v>1165</v>
      </c>
      <c r="D6197" s="61">
        <f>VLOOKUP(Pag_Inicio_Corr_mas_casos[[#This Row],[Corregimiento]],Hoja3!$A$2:$D$676,4,0)</f>
        <v>91011</v>
      </c>
      <c r="E6197" s="60">
        <v>14</v>
      </c>
    </row>
    <row r="6198" spans="1:5" x14ac:dyDescent="0.25">
      <c r="A6198" s="59">
        <v>44200</v>
      </c>
      <c r="B6198" s="60">
        <v>44200</v>
      </c>
      <c r="C6198" s="60" t="s">
        <v>1055</v>
      </c>
      <c r="D6198" s="61">
        <f>VLOOKUP(Pag_Inicio_Corr_mas_casos[[#This Row],[Corregimiento]],Hoja3!$A$2:$D$676,4,0)</f>
        <v>80804</v>
      </c>
      <c r="E6198" s="60">
        <v>13</v>
      </c>
    </row>
    <row r="6199" spans="1:5" x14ac:dyDescent="0.25">
      <c r="A6199" s="59">
        <v>44200</v>
      </c>
      <c r="B6199" s="60">
        <v>44200</v>
      </c>
      <c r="C6199" s="60" t="s">
        <v>1101</v>
      </c>
      <c r="D6199" s="61">
        <f>VLOOKUP(Pag_Inicio_Corr_mas_casos[[#This Row],[Corregimiento]],Hoja3!$A$2:$D$676,4,0)</f>
        <v>60101</v>
      </c>
      <c r="E6199" s="60">
        <v>13</v>
      </c>
    </row>
    <row r="6200" spans="1:5" x14ac:dyDescent="0.25">
      <c r="A6200" s="59">
        <v>44200</v>
      </c>
      <c r="B6200" s="60">
        <v>44200</v>
      </c>
      <c r="C6200" s="60" t="s">
        <v>1062</v>
      </c>
      <c r="D6200" s="61">
        <f>VLOOKUP(Pag_Inicio_Corr_mas_casos[[#This Row],[Corregimiento]],Hoja3!$A$2:$D$676,4,0)</f>
        <v>30107</v>
      </c>
      <c r="E6200" s="60">
        <v>13</v>
      </c>
    </row>
    <row r="6201" spans="1:5" x14ac:dyDescent="0.25">
      <c r="A6201" s="59">
        <v>44200</v>
      </c>
      <c r="B6201" s="60">
        <v>44200</v>
      </c>
      <c r="C6201" s="60" t="s">
        <v>1064</v>
      </c>
      <c r="D6201" s="61">
        <f>VLOOKUP(Pag_Inicio_Corr_mas_casos[[#This Row],[Corregimiento]],Hoja3!$A$2:$D$676,4,0)</f>
        <v>130709</v>
      </c>
      <c r="E6201" s="60">
        <v>13</v>
      </c>
    </row>
    <row r="6202" spans="1:5" x14ac:dyDescent="0.25">
      <c r="A6202" s="59">
        <v>44200</v>
      </c>
      <c r="B6202" s="60">
        <v>44200</v>
      </c>
      <c r="C6202" s="60" t="s">
        <v>1181</v>
      </c>
      <c r="D6202" s="61">
        <f>VLOOKUP(Pag_Inicio_Corr_mas_casos[[#This Row],[Corregimiento]],Hoja3!$A$2:$D$676,4,0)</f>
        <v>70211</v>
      </c>
      <c r="E6202" s="60">
        <v>13</v>
      </c>
    </row>
    <row r="6203" spans="1:5" x14ac:dyDescent="0.25">
      <c r="A6203" s="59">
        <v>44200</v>
      </c>
      <c r="B6203" s="60">
        <v>44200</v>
      </c>
      <c r="C6203" s="60" t="s">
        <v>1070</v>
      </c>
      <c r="D6203" s="61">
        <f>VLOOKUP(Pag_Inicio_Corr_mas_casos[[#This Row],[Corregimiento]],Hoja3!$A$2:$D$676,4,0)</f>
        <v>20207</v>
      </c>
      <c r="E6203" s="60">
        <v>13</v>
      </c>
    </row>
    <row r="6204" spans="1:5" x14ac:dyDescent="0.25">
      <c r="A6204" s="59">
        <v>44200</v>
      </c>
      <c r="B6204" s="60">
        <v>44200</v>
      </c>
      <c r="C6204" s="60" t="s">
        <v>1148</v>
      </c>
      <c r="D6204" s="61">
        <f>VLOOKUP(Pag_Inicio_Corr_mas_casos[[#This Row],[Corregimiento]],Hoja3!$A$2:$D$676,4,0)</f>
        <v>130301</v>
      </c>
      <c r="E6204" s="60">
        <v>12</v>
      </c>
    </row>
    <row r="6205" spans="1:5" x14ac:dyDescent="0.25">
      <c r="A6205" s="59">
        <v>44200</v>
      </c>
      <c r="B6205" s="60">
        <v>44200</v>
      </c>
      <c r="C6205" s="60" t="s">
        <v>1057</v>
      </c>
      <c r="D6205" s="61">
        <f>VLOOKUP(Pag_Inicio_Corr_mas_casos[[#This Row],[Corregimiento]],Hoja3!$A$2:$D$676,4,0)</f>
        <v>81006</v>
      </c>
      <c r="E6205" s="60">
        <v>11</v>
      </c>
    </row>
    <row r="6206" spans="1:5" x14ac:dyDescent="0.25">
      <c r="A6206" s="59">
        <v>44200</v>
      </c>
      <c r="B6206" s="60">
        <v>44200</v>
      </c>
      <c r="C6206" s="60" t="s">
        <v>1170</v>
      </c>
      <c r="D6206" s="61">
        <f>VLOOKUP(Pag_Inicio_Corr_mas_casos[[#This Row],[Corregimiento]],Hoja3!$A$2:$D$676,4,0)</f>
        <v>20205</v>
      </c>
      <c r="E6206" s="60">
        <v>11</v>
      </c>
    </row>
    <row r="6207" spans="1:5" x14ac:dyDescent="0.25">
      <c r="A6207" s="59">
        <v>44200</v>
      </c>
      <c r="B6207" s="60">
        <v>44200</v>
      </c>
      <c r="C6207" s="60" t="s">
        <v>1197</v>
      </c>
      <c r="D6207" s="61">
        <f>VLOOKUP(Pag_Inicio_Corr_mas_casos[[#This Row],[Corregimiento]],Hoja3!$A$2:$D$676,4,0)</f>
        <v>60601</v>
      </c>
      <c r="E6207" s="60">
        <v>11</v>
      </c>
    </row>
    <row r="6208" spans="1:5" x14ac:dyDescent="0.25">
      <c r="A6208" s="59">
        <v>44200</v>
      </c>
      <c r="B6208" s="60">
        <v>44200</v>
      </c>
      <c r="C6208" s="60" t="s">
        <v>1201</v>
      </c>
      <c r="D6208" s="61">
        <f>VLOOKUP(Pag_Inicio_Corr_mas_casos[[#This Row],[Corregimiento]],Hoja3!$A$2:$D$676,4,0)</f>
        <v>50307</v>
      </c>
      <c r="E6208" s="60">
        <v>11</v>
      </c>
    </row>
    <row r="6209" spans="1:6" x14ac:dyDescent="0.25">
      <c r="A6209" s="59">
        <v>44200</v>
      </c>
      <c r="B6209" s="60">
        <v>44200</v>
      </c>
      <c r="C6209" s="60" t="s">
        <v>1118</v>
      </c>
      <c r="D6209" s="61">
        <f>VLOOKUP(Pag_Inicio_Corr_mas_casos[[#This Row],[Corregimiento]],Hoja3!$A$2:$D$676,4,0)</f>
        <v>30111</v>
      </c>
      <c r="E6209" s="60">
        <v>11</v>
      </c>
    </row>
    <row r="6210" spans="1:6" x14ac:dyDescent="0.25">
      <c r="A6210" s="77">
        <v>44201</v>
      </c>
      <c r="B6210" s="78">
        <v>44201</v>
      </c>
      <c r="C6210" s="78" t="s">
        <v>1149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 x14ac:dyDescent="0.25">
      <c r="A6211" s="77">
        <v>44201</v>
      </c>
      <c r="B6211" s="78">
        <v>44201</v>
      </c>
      <c r="C6211" s="78" t="s">
        <v>959</v>
      </c>
      <c r="D6211" s="79">
        <f>VLOOKUP(Pag_Inicio_Corr_mas_casos[[#This Row],[Corregimiento]],Hoja3!$A$2:$D$676,4,0)</f>
        <v>80812</v>
      </c>
      <c r="E6211" s="78">
        <v>92</v>
      </c>
    </row>
    <row r="6212" spans="1:6" x14ac:dyDescent="0.25">
      <c r="A6212" s="77">
        <v>44201</v>
      </c>
      <c r="B6212" s="78">
        <v>44201</v>
      </c>
      <c r="C6212" s="78" t="s">
        <v>867</v>
      </c>
      <c r="D6212" s="79">
        <f>VLOOKUP(Pag_Inicio_Corr_mas_casos[[#This Row],[Corregimiento]],Hoja3!$A$2:$D$676,4,0)</f>
        <v>80821</v>
      </c>
      <c r="E6212" s="78">
        <v>90</v>
      </c>
    </row>
    <row r="6213" spans="1:6" x14ac:dyDescent="0.25">
      <c r="A6213" s="77">
        <v>44201</v>
      </c>
      <c r="B6213" s="78">
        <v>44201</v>
      </c>
      <c r="C6213" s="78" t="s">
        <v>1163</v>
      </c>
      <c r="D6213" s="79">
        <f>VLOOKUP(Pag_Inicio_Corr_mas_casos[[#This Row],[Corregimiento]],Hoja3!$A$2:$D$676,4,0)</f>
        <v>130101</v>
      </c>
      <c r="E6213" s="78">
        <v>90</v>
      </c>
    </row>
    <row r="6214" spans="1:6" x14ac:dyDescent="0.25">
      <c r="A6214" s="77">
        <v>44201</v>
      </c>
      <c r="B6214" s="78">
        <v>44201</v>
      </c>
      <c r="C6214" s="78" t="s">
        <v>1107</v>
      </c>
      <c r="D6214" s="79">
        <f>VLOOKUP(Pag_Inicio_Corr_mas_casos[[#This Row],[Corregimiento]],Hoja3!$A$2:$D$676,4,0)</f>
        <v>80819</v>
      </c>
      <c r="E6214" s="78">
        <v>90</v>
      </c>
    </row>
    <row r="6215" spans="1:6" x14ac:dyDescent="0.25">
      <c r="A6215" s="77">
        <v>44201</v>
      </c>
      <c r="B6215" s="78">
        <v>44201</v>
      </c>
      <c r="C6215" s="78" t="s">
        <v>1131</v>
      </c>
      <c r="D6215" s="79">
        <f>VLOOKUP(Pag_Inicio_Corr_mas_casos[[#This Row],[Corregimiento]],Hoja3!$A$2:$D$676,4,0)</f>
        <v>130106</v>
      </c>
      <c r="E6215" s="78">
        <v>88</v>
      </c>
    </row>
    <row r="6216" spans="1:6" x14ac:dyDescent="0.25">
      <c r="A6216" s="77">
        <v>44201</v>
      </c>
      <c r="B6216" s="78">
        <v>44201</v>
      </c>
      <c r="C6216" s="78" t="s">
        <v>1049</v>
      </c>
      <c r="D6216" s="79">
        <f>VLOOKUP(Pag_Inicio_Corr_mas_casos[[#This Row],[Corregimiento]],Hoja3!$A$2:$D$676,4,0)</f>
        <v>80822</v>
      </c>
      <c r="E6216" s="78">
        <v>83</v>
      </c>
    </row>
    <row r="6217" spans="1:6" x14ac:dyDescent="0.25">
      <c r="A6217" s="77">
        <v>44201</v>
      </c>
      <c r="B6217" s="78">
        <v>44201</v>
      </c>
      <c r="C6217" s="78" t="s">
        <v>1034</v>
      </c>
      <c r="D6217" s="79">
        <f>VLOOKUP(Pag_Inicio_Corr_mas_casos[[#This Row],[Corregimiento]],Hoja3!$A$2:$D$676,4,0)</f>
        <v>81009</v>
      </c>
      <c r="E6217" s="78">
        <v>71</v>
      </c>
    </row>
    <row r="6218" spans="1:6" x14ac:dyDescent="0.25">
      <c r="A6218" s="77">
        <v>44201</v>
      </c>
      <c r="B6218" s="78">
        <v>44201</v>
      </c>
      <c r="C6218" s="78" t="s">
        <v>1036</v>
      </c>
      <c r="D6218" s="79">
        <f>VLOOKUP(Pag_Inicio_Corr_mas_casos[[#This Row],[Corregimiento]],Hoja3!$A$2:$D$676,4,0)</f>
        <v>80823</v>
      </c>
      <c r="E6218" s="78">
        <v>67</v>
      </c>
    </row>
    <row r="6219" spans="1:6" x14ac:dyDescent="0.25">
      <c r="A6219" s="77">
        <v>44201</v>
      </c>
      <c r="B6219" s="78">
        <v>44201</v>
      </c>
      <c r="C6219" s="78" t="s">
        <v>1032</v>
      </c>
      <c r="D6219" s="79">
        <f>VLOOKUP(Pag_Inicio_Corr_mas_casos[[#This Row],[Corregimiento]],Hoja3!$A$2:$D$676,4,0)</f>
        <v>80810</v>
      </c>
      <c r="E6219" s="78">
        <v>66</v>
      </c>
    </row>
    <row r="6220" spans="1:6" x14ac:dyDescent="0.25">
      <c r="A6220" s="77">
        <v>44201</v>
      </c>
      <c r="B6220" s="78">
        <v>44201</v>
      </c>
      <c r="C6220" s="78" t="s">
        <v>1035</v>
      </c>
      <c r="D6220" s="79">
        <f>VLOOKUP(Pag_Inicio_Corr_mas_casos[[#This Row],[Corregimiento]],Hoja3!$A$2:$D$676,4,0)</f>
        <v>80806</v>
      </c>
      <c r="E6220" s="78">
        <v>65</v>
      </c>
    </row>
    <row r="6221" spans="1:6" x14ac:dyDescent="0.25">
      <c r="A6221" s="77">
        <v>44201</v>
      </c>
      <c r="B6221" s="78">
        <v>44201</v>
      </c>
      <c r="C6221" s="78" t="s">
        <v>1106</v>
      </c>
      <c r="D6221" s="79">
        <f>VLOOKUP(Pag_Inicio_Corr_mas_casos[[#This Row],[Corregimiento]],Hoja3!$A$2:$D$676,4,0)</f>
        <v>80809</v>
      </c>
      <c r="E6221" s="78">
        <v>65</v>
      </c>
    </row>
    <row r="6222" spans="1:6" x14ac:dyDescent="0.25">
      <c r="A6222" s="77">
        <v>44201</v>
      </c>
      <c r="B6222" s="78">
        <v>44201</v>
      </c>
      <c r="C6222" s="78" t="s">
        <v>1051</v>
      </c>
      <c r="D6222" s="79">
        <f>VLOOKUP(Pag_Inicio_Corr_mas_casos[[#This Row],[Corregimiento]],Hoja3!$A$2:$D$676,4,0)</f>
        <v>80815</v>
      </c>
      <c r="E6222" s="78">
        <v>99</v>
      </c>
    </row>
    <row r="6223" spans="1:6" x14ac:dyDescent="0.25">
      <c r="A6223" s="77">
        <v>44201</v>
      </c>
      <c r="B6223" s="78">
        <v>44201</v>
      </c>
      <c r="C6223" s="78" t="s">
        <v>1048</v>
      </c>
      <c r="D6223" s="79">
        <f>VLOOKUP(Pag_Inicio_Corr_mas_casos[[#This Row],[Corregimiento]],Hoja3!$A$2:$D$676,4,0)</f>
        <v>80817</v>
      </c>
      <c r="E6223" s="78">
        <v>61</v>
      </c>
    </row>
    <row r="6224" spans="1:6" x14ac:dyDescent="0.25">
      <c r="A6224" s="77">
        <v>44201</v>
      </c>
      <c r="B6224" s="78">
        <v>44201</v>
      </c>
      <c r="C6224" s="78" t="s">
        <v>1042</v>
      </c>
      <c r="D6224" s="79">
        <f>VLOOKUP(Pag_Inicio_Corr_mas_casos[[#This Row],[Corregimiento]],Hoja3!$A$2:$D$676,4,0)</f>
        <v>80826</v>
      </c>
      <c r="E6224" s="78">
        <v>56</v>
      </c>
    </row>
    <row r="6225" spans="1:5" x14ac:dyDescent="0.25">
      <c r="A6225" s="77">
        <v>44201</v>
      </c>
      <c r="B6225" s="78">
        <v>44201</v>
      </c>
      <c r="C6225" s="78" t="s">
        <v>1038</v>
      </c>
      <c r="D6225" s="79">
        <f>VLOOKUP(Pag_Inicio_Corr_mas_casos[[#This Row],[Corregimiento]],Hoja3!$A$2:$D$676,4,0)</f>
        <v>80816</v>
      </c>
      <c r="E6225" s="78">
        <v>56</v>
      </c>
    </row>
    <row r="6226" spans="1:5" x14ac:dyDescent="0.25">
      <c r="A6226" s="77">
        <v>44201</v>
      </c>
      <c r="B6226" s="78">
        <v>44201</v>
      </c>
      <c r="C6226" s="78" t="s">
        <v>1155</v>
      </c>
      <c r="D6226" s="79">
        <f>VLOOKUP(Pag_Inicio_Corr_mas_casos[[#This Row],[Corregimiento]],Hoja3!$A$2:$D$676,4,0)</f>
        <v>40601</v>
      </c>
      <c r="E6226" s="78">
        <v>51</v>
      </c>
    </row>
    <row r="6227" spans="1:5" x14ac:dyDescent="0.25">
      <c r="A6227" s="77">
        <v>44201</v>
      </c>
      <c r="B6227" s="78">
        <v>44201</v>
      </c>
      <c r="C6227" s="78" t="s">
        <v>1116</v>
      </c>
      <c r="D6227" s="79">
        <f>VLOOKUP(Pag_Inicio_Corr_mas_casos[[#This Row],[Corregimiento]],Hoja3!$A$2:$D$676,4,0)</f>
        <v>81003</v>
      </c>
      <c r="E6227" s="78">
        <v>51</v>
      </c>
    </row>
    <row r="6228" spans="1:5" x14ac:dyDescent="0.25">
      <c r="A6228" s="77">
        <v>44201</v>
      </c>
      <c r="B6228" s="78">
        <v>44201</v>
      </c>
      <c r="C6228" s="78" t="s">
        <v>1062</v>
      </c>
      <c r="D6228" s="79">
        <f>VLOOKUP(Pag_Inicio_Corr_mas_casos[[#This Row],[Corregimiento]],Hoja3!$A$2:$D$676,4,0)</f>
        <v>30107</v>
      </c>
      <c r="E6228" s="78">
        <v>50</v>
      </c>
    </row>
    <row r="6229" spans="1:5" x14ac:dyDescent="0.25">
      <c r="A6229" s="77">
        <v>44201</v>
      </c>
      <c r="B6229" s="78">
        <v>44201</v>
      </c>
      <c r="C6229" s="78" t="s">
        <v>1114</v>
      </c>
      <c r="D6229" s="79">
        <f>VLOOKUP(Pag_Inicio_Corr_mas_casos[[#This Row],[Corregimiento]],Hoja3!$A$2:$D$676,4,0)</f>
        <v>81001</v>
      </c>
      <c r="E6229" s="78">
        <v>48</v>
      </c>
    </row>
    <row r="6230" spans="1:5" x14ac:dyDescent="0.25">
      <c r="A6230" s="77">
        <v>44201</v>
      </c>
      <c r="B6230" s="78">
        <v>44201</v>
      </c>
      <c r="C6230" s="78" t="s">
        <v>1040</v>
      </c>
      <c r="D6230" s="79">
        <f>VLOOKUP(Pag_Inicio_Corr_mas_casos[[#This Row],[Corregimiento]],Hoja3!$A$2:$D$676,4,0)</f>
        <v>81007</v>
      </c>
      <c r="E6230" s="78">
        <v>48</v>
      </c>
    </row>
    <row r="6231" spans="1:5" x14ac:dyDescent="0.25">
      <c r="A6231" s="77">
        <v>44201</v>
      </c>
      <c r="B6231" s="78">
        <v>44201</v>
      </c>
      <c r="C6231" s="78" t="s">
        <v>1037</v>
      </c>
      <c r="D6231" s="79">
        <f>VLOOKUP(Pag_Inicio_Corr_mas_casos[[#This Row],[Corregimiento]],Hoja3!$A$2:$D$676,4,0)</f>
        <v>80807</v>
      </c>
      <c r="E6231" s="78">
        <v>48</v>
      </c>
    </row>
    <row r="6232" spans="1:5" x14ac:dyDescent="0.25">
      <c r="A6232" s="77">
        <v>44201</v>
      </c>
      <c r="B6232" s="78">
        <v>44201</v>
      </c>
      <c r="C6232" s="78" t="s">
        <v>1113</v>
      </c>
      <c r="D6232" s="79">
        <f>VLOOKUP(Pag_Inicio_Corr_mas_casos[[#This Row],[Corregimiento]],Hoja3!$A$2:$D$676,4,0)</f>
        <v>81008</v>
      </c>
      <c r="E6232" s="78">
        <v>48</v>
      </c>
    </row>
    <row r="6233" spans="1:5" x14ac:dyDescent="0.25">
      <c r="A6233" s="77">
        <v>44201</v>
      </c>
      <c r="B6233" s="78">
        <v>44201</v>
      </c>
      <c r="C6233" s="78" t="s">
        <v>1110</v>
      </c>
      <c r="D6233" s="79">
        <f>VLOOKUP(Pag_Inicio_Corr_mas_casos[[#This Row],[Corregimiento]],Hoja3!$A$2:$D$676,4,0)</f>
        <v>130702</v>
      </c>
      <c r="E6233" s="78">
        <v>46</v>
      </c>
    </row>
    <row r="6234" spans="1:5" x14ac:dyDescent="0.25">
      <c r="A6234" s="77">
        <v>44201</v>
      </c>
      <c r="B6234" s="78">
        <v>44201</v>
      </c>
      <c r="C6234" s="78" t="s">
        <v>1115</v>
      </c>
      <c r="D6234" s="79">
        <f>VLOOKUP(Pag_Inicio_Corr_mas_casos[[#This Row],[Corregimiento]],Hoja3!$A$2:$D$676,4,0)</f>
        <v>81002</v>
      </c>
      <c r="E6234" s="78">
        <v>46</v>
      </c>
    </row>
    <row r="6235" spans="1:5" x14ac:dyDescent="0.25">
      <c r="A6235" s="77">
        <v>44201</v>
      </c>
      <c r="B6235" s="78">
        <v>44201</v>
      </c>
      <c r="C6235" s="78" t="s">
        <v>1039</v>
      </c>
      <c r="D6235" s="79">
        <f>VLOOKUP(Pag_Inicio_Corr_mas_casos[[#This Row],[Corregimiento]],Hoja3!$A$2:$D$676,4,0)</f>
        <v>130708</v>
      </c>
      <c r="E6235" s="78">
        <v>44</v>
      </c>
    </row>
    <row r="6236" spans="1:5" x14ac:dyDescent="0.25">
      <c r="A6236" s="77">
        <v>44201</v>
      </c>
      <c r="B6236" s="78">
        <v>44201</v>
      </c>
      <c r="C6236" s="78" t="s">
        <v>1070</v>
      </c>
      <c r="D6236" s="79">
        <f>VLOOKUP(Pag_Inicio_Corr_mas_casos[[#This Row],[Corregimiento]],Hoja3!$A$2:$D$676,4,0)</f>
        <v>20207</v>
      </c>
      <c r="E6236" s="78">
        <v>40</v>
      </c>
    </row>
    <row r="6237" spans="1:5" x14ac:dyDescent="0.25">
      <c r="A6237" s="77">
        <v>44201</v>
      </c>
      <c r="B6237" s="78">
        <v>44201</v>
      </c>
      <c r="C6237" s="78" t="s">
        <v>1041</v>
      </c>
      <c r="D6237" s="79">
        <f>VLOOKUP(Pag_Inicio_Corr_mas_casos[[#This Row],[Corregimiento]],Hoja3!$A$2:$D$676,4,0)</f>
        <v>80814</v>
      </c>
      <c r="E6237" s="78">
        <v>38</v>
      </c>
    </row>
    <row r="6238" spans="1:5" x14ac:dyDescent="0.25">
      <c r="A6238" s="77">
        <v>44201</v>
      </c>
      <c r="B6238" s="78">
        <v>44201</v>
      </c>
      <c r="C6238" s="78" t="s">
        <v>1046</v>
      </c>
      <c r="D6238" s="79">
        <f>VLOOKUP(Pag_Inicio_Corr_mas_casos[[#This Row],[Corregimiento]],Hoja3!$A$2:$D$676,4,0)</f>
        <v>80813</v>
      </c>
      <c r="E6238" s="78">
        <v>36</v>
      </c>
    </row>
    <row r="6239" spans="1:5" x14ac:dyDescent="0.25">
      <c r="A6239" s="77">
        <v>44201</v>
      </c>
      <c r="B6239" s="78">
        <v>44201</v>
      </c>
      <c r="C6239" s="78" t="s">
        <v>1052</v>
      </c>
      <c r="D6239" s="79">
        <f>VLOOKUP(Pag_Inicio_Corr_mas_casos[[#This Row],[Corregimiento]],Hoja3!$A$2:$D$676,4,0)</f>
        <v>130716</v>
      </c>
      <c r="E6239" s="78">
        <v>34</v>
      </c>
    </row>
    <row r="6240" spans="1:5" x14ac:dyDescent="0.25">
      <c r="A6240" s="77">
        <v>44201</v>
      </c>
      <c r="B6240" s="78">
        <v>44201</v>
      </c>
      <c r="C6240" s="78" t="s">
        <v>1047</v>
      </c>
      <c r="D6240" s="79">
        <f>VLOOKUP(Pag_Inicio_Corr_mas_casos[[#This Row],[Corregimiento]],Hoja3!$A$2:$D$676,4,0)</f>
        <v>80820</v>
      </c>
      <c r="E6240" s="78">
        <v>33</v>
      </c>
    </row>
    <row r="6241" spans="1:5" x14ac:dyDescent="0.25">
      <c r="A6241" s="77">
        <v>44201</v>
      </c>
      <c r="B6241" s="78">
        <v>44201</v>
      </c>
      <c r="C6241" s="78" t="s">
        <v>1033</v>
      </c>
      <c r="D6241" s="79">
        <f>VLOOKUP(Pag_Inicio_Corr_mas_casos[[#This Row],[Corregimiento]],Hoja3!$A$2:$D$676,4,0)</f>
        <v>130717</v>
      </c>
      <c r="E6241" s="78">
        <v>33</v>
      </c>
    </row>
    <row r="6242" spans="1:5" x14ac:dyDescent="0.25">
      <c r="A6242" s="77">
        <v>44201</v>
      </c>
      <c r="B6242" s="78">
        <v>44201</v>
      </c>
      <c r="C6242" s="78" t="s">
        <v>1045</v>
      </c>
      <c r="D6242" s="79">
        <f>VLOOKUP(Pag_Inicio_Corr_mas_casos[[#This Row],[Corregimiento]],Hoja3!$A$2:$D$676,4,0)</f>
        <v>130107</v>
      </c>
      <c r="E6242" s="78">
        <v>32</v>
      </c>
    </row>
    <row r="6243" spans="1:5" x14ac:dyDescent="0.25">
      <c r="A6243" s="77">
        <v>44201</v>
      </c>
      <c r="B6243" s="78">
        <v>44201</v>
      </c>
      <c r="C6243" s="78" t="s">
        <v>1054</v>
      </c>
      <c r="D6243" s="79">
        <f>VLOOKUP(Pag_Inicio_Corr_mas_casos[[#This Row],[Corregimiento]],Hoja3!$A$2:$D$676,4,0)</f>
        <v>130701</v>
      </c>
      <c r="E6243" s="78">
        <v>31</v>
      </c>
    </row>
    <row r="6244" spans="1:5" x14ac:dyDescent="0.25">
      <c r="A6244" s="77">
        <v>44201</v>
      </c>
      <c r="B6244" s="78">
        <v>44201</v>
      </c>
      <c r="C6244" s="78" t="s">
        <v>1133</v>
      </c>
      <c r="D6244" s="79">
        <f>VLOOKUP(Pag_Inicio_Corr_mas_casos[[#This Row],[Corregimiento]],Hoja3!$A$2:$D$676,4,0)</f>
        <v>130108</v>
      </c>
      <c r="E6244" s="78">
        <v>31</v>
      </c>
    </row>
    <row r="6245" spans="1:5" x14ac:dyDescent="0.25">
      <c r="A6245" s="77">
        <v>44201</v>
      </c>
      <c r="B6245" s="78">
        <v>44201</v>
      </c>
      <c r="C6245" s="78" t="s">
        <v>1086</v>
      </c>
      <c r="D6245" s="79">
        <f>VLOOKUP(Pag_Inicio_Corr_mas_casos[[#This Row],[Corregimiento]],Hoja3!$A$2:$D$676,4,0)</f>
        <v>130706</v>
      </c>
      <c r="E6245" s="78">
        <v>31</v>
      </c>
    </row>
    <row r="6246" spans="1:5" x14ac:dyDescent="0.25">
      <c r="A6246" s="77">
        <v>44201</v>
      </c>
      <c r="B6246" s="78">
        <v>44201</v>
      </c>
      <c r="C6246" s="78" t="s">
        <v>1117</v>
      </c>
      <c r="D6246" s="79">
        <f>VLOOKUP(Pag_Inicio_Corr_mas_casos[[#This Row],[Corregimiento]],Hoja3!$A$2:$D$676,4,0)</f>
        <v>91001</v>
      </c>
      <c r="E6246" s="78">
        <v>31</v>
      </c>
    </row>
    <row r="6247" spans="1:5" x14ac:dyDescent="0.25">
      <c r="A6247" s="77">
        <v>44201</v>
      </c>
      <c r="B6247" s="78">
        <v>44201</v>
      </c>
      <c r="C6247" s="78" t="s">
        <v>1091</v>
      </c>
      <c r="D6247" s="79">
        <f>VLOOKUP(Pag_Inicio_Corr_mas_casos[[#This Row],[Corregimiento]],Hoja3!$A$2:$D$676,4,0)</f>
        <v>80802</v>
      </c>
      <c r="E6247" s="78">
        <v>30</v>
      </c>
    </row>
    <row r="6248" spans="1:5" x14ac:dyDescent="0.25">
      <c r="A6248" s="77">
        <v>44201</v>
      </c>
      <c r="B6248" s="78">
        <v>44201</v>
      </c>
      <c r="C6248" s="78" t="s">
        <v>1127</v>
      </c>
      <c r="D6248" s="79">
        <f>VLOOKUP(Pag_Inicio_Corr_mas_casos[[#This Row],[Corregimiento]],Hoja3!$A$2:$D$676,4,0)</f>
        <v>30104</v>
      </c>
      <c r="E6248" s="78">
        <v>28</v>
      </c>
    </row>
    <row r="6249" spans="1:5" x14ac:dyDescent="0.25">
      <c r="A6249" s="77">
        <v>44201</v>
      </c>
      <c r="B6249" s="78">
        <v>44201</v>
      </c>
      <c r="C6249" s="78" t="s">
        <v>1043</v>
      </c>
      <c r="D6249" s="79">
        <f>VLOOKUP(Pag_Inicio_Corr_mas_casos[[#This Row],[Corregimiento]],Hoja3!$A$2:$D$676,4,0)</f>
        <v>80811</v>
      </c>
      <c r="E6249" s="78">
        <v>28</v>
      </c>
    </row>
    <row r="6250" spans="1:5" x14ac:dyDescent="0.25">
      <c r="A6250" s="77">
        <v>44201</v>
      </c>
      <c r="B6250" s="78">
        <v>44201</v>
      </c>
      <c r="C6250" s="78" t="s">
        <v>1122</v>
      </c>
      <c r="D6250" s="79">
        <f>VLOOKUP(Pag_Inicio_Corr_mas_casos[[#This Row],[Corregimiento]],Hoja3!$A$2:$D$676,4,0)</f>
        <v>30103</v>
      </c>
      <c r="E6250" s="78">
        <v>24</v>
      </c>
    </row>
    <row r="6251" spans="1:5" x14ac:dyDescent="0.25">
      <c r="A6251" s="77">
        <v>44201</v>
      </c>
      <c r="B6251" s="78">
        <v>44201</v>
      </c>
      <c r="C6251" s="78" t="s">
        <v>1098</v>
      </c>
      <c r="D6251" s="79">
        <f>VLOOKUP(Pag_Inicio_Corr_mas_casos[[#This Row],[Corregimiento]],Hoja3!$A$2:$D$676,4,0)</f>
        <v>40611</v>
      </c>
      <c r="E6251" s="78">
        <v>24</v>
      </c>
    </row>
    <row r="6252" spans="1:5" x14ac:dyDescent="0.25">
      <c r="A6252" s="77">
        <v>44201</v>
      </c>
      <c r="B6252" s="78">
        <v>44201</v>
      </c>
      <c r="C6252" s="78" t="s">
        <v>1056</v>
      </c>
      <c r="D6252" s="79">
        <f>VLOOKUP(Pag_Inicio_Corr_mas_casos[[#This Row],[Corregimiento]],Hoja3!$A$2:$D$676,4,0)</f>
        <v>20601</v>
      </c>
      <c r="E6252" s="78">
        <v>24</v>
      </c>
    </row>
    <row r="6253" spans="1:5" x14ac:dyDescent="0.25">
      <c r="A6253" s="77">
        <v>44201</v>
      </c>
      <c r="B6253" s="78">
        <v>44201</v>
      </c>
      <c r="C6253" s="78" t="s">
        <v>1087</v>
      </c>
      <c r="D6253" s="79">
        <f>VLOOKUP(Pag_Inicio_Corr_mas_casos[[#This Row],[Corregimiento]],Hoja3!$A$2:$D$676,4,0)</f>
        <v>80808</v>
      </c>
      <c r="E6253" s="78">
        <v>24</v>
      </c>
    </row>
    <row r="6254" spans="1:5" x14ac:dyDescent="0.25">
      <c r="A6254" s="77">
        <v>44201</v>
      </c>
      <c r="B6254" s="78">
        <v>44201</v>
      </c>
      <c r="C6254" s="78" t="s">
        <v>1053</v>
      </c>
      <c r="D6254" s="79">
        <f>VLOOKUP(Pag_Inicio_Corr_mas_casos[[#This Row],[Corregimiento]],Hoja3!$A$2:$D$676,4,0)</f>
        <v>50208</v>
      </c>
      <c r="E6254" s="78">
        <v>23</v>
      </c>
    </row>
    <row r="6255" spans="1:5" x14ac:dyDescent="0.25">
      <c r="A6255" s="77">
        <v>44201</v>
      </c>
      <c r="B6255" s="78">
        <v>44201</v>
      </c>
      <c r="C6255" s="78" t="s">
        <v>1158</v>
      </c>
      <c r="D6255" s="79">
        <f>VLOOKUP(Pag_Inicio_Corr_mas_casos[[#This Row],[Corregimiento]],Hoja3!$A$2:$D$676,4,0)</f>
        <v>20401</v>
      </c>
      <c r="E6255" s="78">
        <v>23</v>
      </c>
    </row>
    <row r="6256" spans="1:5" x14ac:dyDescent="0.25">
      <c r="A6256" s="77">
        <v>44201</v>
      </c>
      <c r="B6256" s="78">
        <v>44201</v>
      </c>
      <c r="C6256" s="78" t="s">
        <v>1057</v>
      </c>
      <c r="D6256" s="79">
        <f>VLOOKUP(Pag_Inicio_Corr_mas_casos[[#This Row],[Corregimiento]],Hoja3!$A$2:$D$676,4,0)</f>
        <v>81006</v>
      </c>
      <c r="E6256" s="78">
        <v>22</v>
      </c>
    </row>
    <row r="6257" spans="1:6" x14ac:dyDescent="0.25">
      <c r="A6257" s="77">
        <v>44201</v>
      </c>
      <c r="B6257" s="78">
        <v>44201</v>
      </c>
      <c r="C6257" s="78" t="s">
        <v>1065</v>
      </c>
      <c r="D6257" s="79">
        <f>VLOOKUP(Pag_Inicio_Corr_mas_casos[[#This Row],[Corregimiento]],Hoja3!$A$2:$D$676,4,0)</f>
        <v>40606</v>
      </c>
      <c r="E6257" s="78">
        <v>21</v>
      </c>
    </row>
    <row r="6258" spans="1:6" x14ac:dyDescent="0.25">
      <c r="A6258" s="77">
        <v>44201</v>
      </c>
      <c r="B6258" s="78">
        <v>44201</v>
      </c>
      <c r="C6258" s="78" t="s">
        <v>1046</v>
      </c>
      <c r="D6258" s="78">
        <v>40607</v>
      </c>
      <c r="E6258" s="78">
        <v>21</v>
      </c>
      <c r="F6258" t="s">
        <v>1143</v>
      </c>
    </row>
    <row r="6259" spans="1:6" x14ac:dyDescent="0.25">
      <c r="A6259" s="77">
        <v>44201</v>
      </c>
      <c r="B6259" s="78">
        <v>44201</v>
      </c>
      <c r="C6259" s="78" t="s">
        <v>1096</v>
      </c>
      <c r="D6259" s="79">
        <f>VLOOKUP(Pag_Inicio_Corr_mas_casos[[#This Row],[Corregimiento]],Hoja3!$A$2:$D$676,4,0)</f>
        <v>40501</v>
      </c>
      <c r="E6259" s="78">
        <v>20</v>
      </c>
    </row>
    <row r="6260" spans="1:6" x14ac:dyDescent="0.25">
      <c r="A6260" s="77">
        <v>44201</v>
      </c>
      <c r="B6260" s="78">
        <v>44201</v>
      </c>
      <c r="C6260" s="78" t="s">
        <v>1072</v>
      </c>
      <c r="D6260" s="79">
        <f>VLOOKUP(Pag_Inicio_Corr_mas_casos[[#This Row],[Corregimiento]],Hoja3!$A$2:$D$676,4,0)</f>
        <v>80803</v>
      </c>
      <c r="E6260" s="78">
        <v>20</v>
      </c>
    </row>
    <row r="6261" spans="1:6" x14ac:dyDescent="0.25">
      <c r="A6261" s="77">
        <v>44201</v>
      </c>
      <c r="B6261" s="78">
        <v>44201</v>
      </c>
      <c r="C6261" s="78" t="s">
        <v>1064</v>
      </c>
      <c r="D6261" s="79">
        <f>VLOOKUP(Pag_Inicio_Corr_mas_casos[[#This Row],[Corregimiento]],Hoja3!$A$2:$D$676,4,0)</f>
        <v>130709</v>
      </c>
      <c r="E6261" s="78">
        <v>19</v>
      </c>
    </row>
    <row r="6262" spans="1:6" x14ac:dyDescent="0.25">
      <c r="A6262" s="77">
        <v>44201</v>
      </c>
      <c r="B6262" s="78">
        <v>44201</v>
      </c>
      <c r="C6262" s="78" t="s">
        <v>1202</v>
      </c>
      <c r="D6262" s="79">
        <f>VLOOKUP(Pag_Inicio_Corr_mas_casos[[#This Row],[Corregimiento]],Hoja3!$A$2:$D$676,4,0)</f>
        <v>50207</v>
      </c>
      <c r="E6262" s="78">
        <v>19</v>
      </c>
    </row>
    <row r="6263" spans="1:6" x14ac:dyDescent="0.25">
      <c r="A6263" s="77">
        <v>44201</v>
      </c>
      <c r="B6263" s="78">
        <v>44201</v>
      </c>
      <c r="C6263" s="78" t="s">
        <v>1152</v>
      </c>
      <c r="D6263" s="79">
        <f>VLOOKUP(Pag_Inicio_Corr_mas_casos[[#This Row],[Corregimiento]],Hoja3!$A$2:$D$676,4,0)</f>
        <v>20101</v>
      </c>
      <c r="E6263" s="78">
        <v>18</v>
      </c>
    </row>
    <row r="6264" spans="1:6" x14ac:dyDescent="0.25">
      <c r="A6264" s="77">
        <v>44201</v>
      </c>
      <c r="B6264" s="78">
        <v>44201</v>
      </c>
      <c r="C6264" s="78" t="s">
        <v>1100</v>
      </c>
      <c r="D6264" s="79">
        <f>VLOOKUP(Pag_Inicio_Corr_mas_casos[[#This Row],[Corregimiento]],Hoja3!$A$2:$D$676,4,0)</f>
        <v>60103</v>
      </c>
      <c r="E6264" s="78">
        <v>17</v>
      </c>
    </row>
    <row r="6265" spans="1:6" x14ac:dyDescent="0.25">
      <c r="A6265" s="77">
        <v>44201</v>
      </c>
      <c r="B6265" s="78">
        <v>44201</v>
      </c>
      <c r="C6265" s="78" t="s">
        <v>1203</v>
      </c>
      <c r="D6265" s="79">
        <f>VLOOKUP(Pag_Inicio_Corr_mas_casos[[#This Row],[Corregimiento]],Hoja3!$A$2:$D$676,4,0)</f>
        <v>40515</v>
      </c>
      <c r="E6265" s="78">
        <v>17</v>
      </c>
    </row>
    <row r="6266" spans="1:6" x14ac:dyDescent="0.25">
      <c r="A6266" s="77">
        <v>44201</v>
      </c>
      <c r="B6266" s="78">
        <v>44201</v>
      </c>
      <c r="C6266" s="78" t="s">
        <v>1089</v>
      </c>
      <c r="D6266" s="79">
        <f>VLOOKUP(Pag_Inicio_Corr_mas_casos[[#This Row],[Corregimiento]],Hoja3!$A$2:$D$676,4,0)</f>
        <v>130105</v>
      </c>
      <c r="E6266" s="78">
        <v>17</v>
      </c>
    </row>
    <row r="6267" spans="1:6" x14ac:dyDescent="0.25">
      <c r="A6267" s="77">
        <v>44201</v>
      </c>
      <c r="B6267" s="78">
        <v>44201</v>
      </c>
      <c r="C6267" s="78" t="s">
        <v>1055</v>
      </c>
      <c r="D6267" s="79">
        <f>VLOOKUP(Pag_Inicio_Corr_mas_casos[[#This Row],[Corregimiento]],Hoja3!$A$2:$D$676,4,0)</f>
        <v>80804</v>
      </c>
      <c r="E6267" s="78">
        <v>16</v>
      </c>
    </row>
    <row r="6268" spans="1:6" x14ac:dyDescent="0.25">
      <c r="A6268" s="77">
        <v>44201</v>
      </c>
      <c r="B6268" s="78">
        <v>44201</v>
      </c>
      <c r="C6268" s="78" t="s">
        <v>1101</v>
      </c>
      <c r="D6268" s="79">
        <f>VLOOKUP(Pag_Inicio_Corr_mas_casos[[#This Row],[Corregimiento]],Hoja3!$A$2:$D$676,4,0)</f>
        <v>60101</v>
      </c>
      <c r="E6268" s="78">
        <v>16</v>
      </c>
    </row>
    <row r="6269" spans="1:6" x14ac:dyDescent="0.25">
      <c r="A6269" s="77">
        <v>44201</v>
      </c>
      <c r="B6269" s="78">
        <v>44201</v>
      </c>
      <c r="C6269" s="78" t="s">
        <v>1090</v>
      </c>
      <c r="D6269" s="79">
        <f>VLOOKUP(Pag_Inicio_Corr_mas_casos[[#This Row],[Corregimiento]],Hoja3!$A$2:$D$676,4,0)</f>
        <v>81005</v>
      </c>
      <c r="E6269" s="78">
        <v>16</v>
      </c>
    </row>
    <row r="6270" spans="1:6" x14ac:dyDescent="0.25">
      <c r="A6270" s="77">
        <v>44201</v>
      </c>
      <c r="B6270" s="78">
        <v>44201</v>
      </c>
      <c r="C6270" s="78" t="s">
        <v>1146</v>
      </c>
      <c r="D6270" s="79">
        <f>VLOOKUP(Pag_Inicio_Corr_mas_casos[[#This Row],[Corregimiento]],Hoja3!$A$2:$D$676,4,0)</f>
        <v>20105</v>
      </c>
      <c r="E6270" s="78">
        <v>15</v>
      </c>
    </row>
    <row r="6271" spans="1:6" x14ac:dyDescent="0.25">
      <c r="A6271" s="77">
        <v>44201</v>
      </c>
      <c r="B6271" s="78">
        <v>44201</v>
      </c>
      <c r="C6271" s="78" t="s">
        <v>1102</v>
      </c>
      <c r="D6271" s="79">
        <f>VLOOKUP(Pag_Inicio_Corr_mas_casos[[#This Row],[Corregimiento]],Hoja3!$A$2:$D$676,4,0)</f>
        <v>40612</v>
      </c>
      <c r="E6271" s="78">
        <v>15</v>
      </c>
    </row>
    <row r="6272" spans="1:6" x14ac:dyDescent="0.25">
      <c r="A6272" s="77">
        <v>44201</v>
      </c>
      <c r="B6272" s="78">
        <v>44201</v>
      </c>
      <c r="C6272" s="78" t="s">
        <v>1094</v>
      </c>
      <c r="D6272" s="79">
        <f>VLOOKUP(Pag_Inicio_Corr_mas_casos[[#This Row],[Corregimiento]],Hoja3!$A$2:$D$676,4,0)</f>
        <v>60104</v>
      </c>
      <c r="E6272" s="78">
        <v>15</v>
      </c>
    </row>
    <row r="6273" spans="1:6" x14ac:dyDescent="0.25">
      <c r="A6273" s="77">
        <v>44201</v>
      </c>
      <c r="B6273" s="78">
        <v>44201</v>
      </c>
      <c r="C6273" s="78" t="s">
        <v>1204</v>
      </c>
      <c r="D6273" s="79">
        <f>VLOOKUP(Pag_Inicio_Corr_mas_casos[[#This Row],[Corregimiento]],Hoja3!$A$2:$D$676,4,0)</f>
        <v>40301</v>
      </c>
      <c r="E6273" s="78">
        <v>14</v>
      </c>
    </row>
    <row r="6274" spans="1:6" x14ac:dyDescent="0.25">
      <c r="A6274" s="77">
        <v>44201</v>
      </c>
      <c r="B6274" s="78">
        <v>44201</v>
      </c>
      <c r="C6274" s="78" t="s">
        <v>1095</v>
      </c>
      <c r="D6274" s="79">
        <f>VLOOKUP(Pag_Inicio_Corr_mas_casos[[#This Row],[Corregimiento]],Hoja3!$A$2:$D$676,4,0)</f>
        <v>80805</v>
      </c>
      <c r="E6274" s="78">
        <v>14</v>
      </c>
    </row>
    <row r="6275" spans="1:6" x14ac:dyDescent="0.25">
      <c r="A6275" s="77">
        <v>44201</v>
      </c>
      <c r="B6275" s="78">
        <v>44201</v>
      </c>
      <c r="C6275" s="78" t="s">
        <v>1136</v>
      </c>
      <c r="D6275" s="79">
        <f>VLOOKUP(Pag_Inicio_Corr_mas_casos[[#This Row],[Corregimiento]],Hoja3!$A$2:$D$676,4,0)</f>
        <v>70301</v>
      </c>
      <c r="E6275" s="78">
        <v>14</v>
      </c>
    </row>
    <row r="6276" spans="1:6" x14ac:dyDescent="0.25">
      <c r="A6276" s="77">
        <v>44201</v>
      </c>
      <c r="B6276" s="78">
        <v>44201</v>
      </c>
      <c r="C6276" s="78" t="s">
        <v>1162</v>
      </c>
      <c r="D6276" s="79">
        <f>VLOOKUP(Pag_Inicio_Corr_mas_casos[[#This Row],[Corregimiento]],Hoja3!$A$2:$D$676,4,0)</f>
        <v>20201</v>
      </c>
      <c r="E6276" s="78">
        <v>13</v>
      </c>
    </row>
    <row r="6277" spans="1:6" x14ac:dyDescent="0.25">
      <c r="A6277" s="77">
        <v>44201</v>
      </c>
      <c r="B6277" s="78">
        <v>44201</v>
      </c>
      <c r="C6277" s="78" t="s">
        <v>1205</v>
      </c>
      <c r="D6277" s="79">
        <f>VLOOKUP(Pag_Inicio_Corr_mas_casos[[#This Row],[Corregimiento]],Hoja3!$A$2:$D$676,4,0)</f>
        <v>91009</v>
      </c>
      <c r="E6277" s="78">
        <v>13</v>
      </c>
    </row>
    <row r="6278" spans="1:6" x14ac:dyDescent="0.25">
      <c r="A6278" s="77">
        <v>44201</v>
      </c>
      <c r="B6278" s="78">
        <v>44201</v>
      </c>
      <c r="C6278" s="78" t="s">
        <v>1086</v>
      </c>
      <c r="D6278" s="79">
        <f>VLOOKUP(Pag_Inicio_Corr_mas_casos[[#This Row],[Corregimiento]],Hoja3!$A$2:$D$676,4,0)</f>
        <v>130706</v>
      </c>
      <c r="E6278" s="78">
        <v>13</v>
      </c>
    </row>
    <row r="6279" spans="1:6" x14ac:dyDescent="0.25">
      <c r="A6279" s="77">
        <v>44201</v>
      </c>
      <c r="B6279" s="78">
        <v>44201</v>
      </c>
      <c r="C6279" s="78" t="s">
        <v>1066</v>
      </c>
      <c r="D6279" s="79">
        <f>VLOOKUP(Pag_Inicio_Corr_mas_casos[[#This Row],[Corregimiento]],Hoja3!$A$2:$D$676,4,0)</f>
        <v>130103</v>
      </c>
      <c r="E6279" s="78">
        <v>13</v>
      </c>
    </row>
    <row r="6280" spans="1:6" x14ac:dyDescent="0.25">
      <c r="A6280" s="77">
        <v>44201</v>
      </c>
      <c r="B6280" s="78">
        <v>44201</v>
      </c>
      <c r="C6280" s="78" t="s">
        <v>1206</v>
      </c>
      <c r="D6280" s="79">
        <f>VLOOKUP(Pag_Inicio_Corr_mas_casos[[#This Row],[Corregimiento]],Hoja3!$A$2:$D$676,4,0)</f>
        <v>81103</v>
      </c>
      <c r="E6280" s="78">
        <v>13</v>
      </c>
    </row>
    <row r="6281" spans="1:6" x14ac:dyDescent="0.25">
      <c r="A6281" s="77">
        <v>44201</v>
      </c>
      <c r="B6281" s="78">
        <v>44201</v>
      </c>
      <c r="C6281" s="78" t="s">
        <v>1144</v>
      </c>
      <c r="D6281" s="79">
        <f>VLOOKUP(Pag_Inicio_Corr_mas_casos[[#This Row],[Corregimiento]],Hoja3!$A$2:$D$676,4,0)</f>
        <v>50316</v>
      </c>
      <c r="E6281" s="78">
        <v>12</v>
      </c>
    </row>
    <row r="6282" spans="1:6" x14ac:dyDescent="0.25">
      <c r="A6282" s="77">
        <v>44201</v>
      </c>
      <c r="B6282" s="78">
        <v>44201</v>
      </c>
      <c r="C6282" s="78" t="s">
        <v>1154</v>
      </c>
      <c r="D6282" s="79">
        <f>VLOOKUP(Pag_Inicio_Corr_mas_casos[[#This Row],[Corregimiento]],Hoja3!$A$2:$D$676,4,0)</f>
        <v>91007</v>
      </c>
      <c r="E6282" s="78">
        <v>11</v>
      </c>
    </row>
    <row r="6283" spans="1:6" x14ac:dyDescent="0.25">
      <c r="A6283" s="77">
        <v>44201</v>
      </c>
      <c r="B6283" s="78">
        <v>44201</v>
      </c>
      <c r="C6283" s="78" t="s">
        <v>1145</v>
      </c>
      <c r="D6283" s="79">
        <f>VLOOKUP(Pag_Inicio_Corr_mas_casos[[#This Row],[Corregimiento]],Hoja3!$A$2:$D$676,4,0)</f>
        <v>80501</v>
      </c>
      <c r="E6283" s="78">
        <v>11</v>
      </c>
    </row>
    <row r="6284" spans="1:6" x14ac:dyDescent="0.25">
      <c r="A6284" s="77">
        <v>44201</v>
      </c>
      <c r="B6284" s="78">
        <v>44201</v>
      </c>
      <c r="C6284" s="78" t="s">
        <v>1207</v>
      </c>
      <c r="D6284" s="79">
        <f>VLOOKUP(Pag_Inicio_Corr_mas_casos[[#This Row],[Corregimiento]],Hoja3!$A$2:$D$676,4,0)</f>
        <v>40801</v>
      </c>
      <c r="E6284" s="78">
        <v>11</v>
      </c>
    </row>
    <row r="6285" spans="1:6" x14ac:dyDescent="0.25">
      <c r="A6285" s="77">
        <v>44201</v>
      </c>
      <c r="B6285" s="78">
        <v>44201</v>
      </c>
      <c r="C6285" s="78" t="s">
        <v>1192</v>
      </c>
      <c r="D6285" s="79">
        <f>VLOOKUP(Pag_Inicio_Corr_mas_casos[[#This Row],[Corregimiento]],Hoja3!$A$2:$D$676,4,0)</f>
        <v>20104</v>
      </c>
      <c r="E6285" s="78">
        <v>11</v>
      </c>
    </row>
    <row r="6286" spans="1:6" x14ac:dyDescent="0.25">
      <c r="A6286" s="77">
        <v>44201</v>
      </c>
      <c r="B6286" s="78">
        <v>44201</v>
      </c>
      <c r="C6286" s="78" t="s">
        <v>1147</v>
      </c>
      <c r="D6286" s="79">
        <f>VLOOKUP(Pag_Inicio_Corr_mas_casos[[#This Row],[Corregimiento]],Hoja3!$A$2:$D$676,4,0)</f>
        <v>40201</v>
      </c>
      <c r="E6286" s="78">
        <v>11</v>
      </c>
    </row>
    <row r="6287" spans="1:6" x14ac:dyDescent="0.25">
      <c r="A6287" s="77">
        <v>44201</v>
      </c>
      <c r="B6287" s="78">
        <v>44201</v>
      </c>
      <c r="C6287" s="78" t="s">
        <v>1174</v>
      </c>
      <c r="D6287" s="79">
        <f>VLOOKUP(Pag_Inicio_Corr_mas_casos[[#This Row],[Corregimiento]],Hoja3!$A$2:$D$676,4,0)</f>
        <v>91101</v>
      </c>
      <c r="E6287" s="78">
        <v>11</v>
      </c>
    </row>
    <row r="6288" spans="1:6" x14ac:dyDescent="0.25">
      <c r="A6288" s="99">
        <v>44202</v>
      </c>
      <c r="B6288" s="100">
        <v>44202</v>
      </c>
      <c r="C6288" s="100" t="s">
        <v>1107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 x14ac:dyDescent="0.25">
      <c r="A6289" s="99">
        <v>44202</v>
      </c>
      <c r="B6289" s="100">
        <v>44202</v>
      </c>
      <c r="C6289" s="100" t="s">
        <v>1141</v>
      </c>
      <c r="D6289" s="101">
        <f>VLOOKUP(Pag_Inicio_Corr_mas_casos[[#This Row],[Corregimiento]],Hoja3!$A$2:$D$676,4,0)</f>
        <v>80812</v>
      </c>
      <c r="E6289" s="100">
        <v>160</v>
      </c>
    </row>
    <row r="6290" spans="1:5" x14ac:dyDescent="0.25">
      <c r="A6290" s="99">
        <v>44202</v>
      </c>
      <c r="B6290" s="100">
        <v>44202</v>
      </c>
      <c r="C6290" s="100" t="s">
        <v>867</v>
      </c>
      <c r="D6290" s="101">
        <f>VLOOKUP(Pag_Inicio_Corr_mas_casos[[#This Row],[Corregimiento]],Hoja3!$A$2:$D$676,4,0)</f>
        <v>80821</v>
      </c>
      <c r="E6290" s="100">
        <v>129</v>
      </c>
    </row>
    <row r="6291" spans="1:5" x14ac:dyDescent="0.25">
      <c r="A6291" s="99">
        <v>44202</v>
      </c>
      <c r="B6291" s="100">
        <v>44202</v>
      </c>
      <c r="C6291" s="100" t="s">
        <v>1049</v>
      </c>
      <c r="D6291" s="101">
        <f>VLOOKUP(Pag_Inicio_Corr_mas_casos[[#This Row],[Corregimiento]],Hoja3!$A$2:$D$676,4,0)</f>
        <v>80822</v>
      </c>
      <c r="E6291" s="100">
        <v>127</v>
      </c>
    </row>
    <row r="6292" spans="1:5" x14ac:dyDescent="0.25">
      <c r="A6292" s="99">
        <v>44202</v>
      </c>
      <c r="B6292" s="100">
        <v>44202</v>
      </c>
      <c r="C6292" s="100" t="s">
        <v>1106</v>
      </c>
      <c r="D6292" s="101">
        <f>VLOOKUP(Pag_Inicio_Corr_mas_casos[[#This Row],[Corregimiento]],Hoja3!$A$2:$D$676,4,0)</f>
        <v>80809</v>
      </c>
      <c r="E6292" s="100">
        <v>124</v>
      </c>
    </row>
    <row r="6293" spans="1:5" x14ac:dyDescent="0.25">
      <c r="A6293" s="99">
        <v>44202</v>
      </c>
      <c r="B6293" s="100">
        <v>44202</v>
      </c>
      <c r="C6293" s="100" t="s">
        <v>1035</v>
      </c>
      <c r="D6293" s="101">
        <f>VLOOKUP(Pag_Inicio_Corr_mas_casos[[#This Row],[Corregimiento]],Hoja3!$A$2:$D$676,4,0)</f>
        <v>80806</v>
      </c>
      <c r="E6293" s="100">
        <v>115</v>
      </c>
    </row>
    <row r="6294" spans="1:5" x14ac:dyDescent="0.25">
      <c r="A6294" s="99">
        <v>44202</v>
      </c>
      <c r="B6294" s="100">
        <v>44202</v>
      </c>
      <c r="C6294" s="100" t="s">
        <v>1048</v>
      </c>
      <c r="D6294" s="101">
        <f>VLOOKUP(Pag_Inicio_Corr_mas_casos[[#This Row],[Corregimiento]],Hoja3!$A$2:$D$676,4,0)</f>
        <v>80817</v>
      </c>
      <c r="E6294" s="100">
        <v>112</v>
      </c>
    </row>
    <row r="6295" spans="1:5" x14ac:dyDescent="0.25">
      <c r="A6295" s="99">
        <v>44202</v>
      </c>
      <c r="B6295" s="100">
        <v>44202</v>
      </c>
      <c r="C6295" s="100" t="s">
        <v>1046</v>
      </c>
      <c r="D6295" s="101">
        <f>VLOOKUP(Pag_Inicio_Corr_mas_casos[[#This Row],[Corregimiento]],Hoja3!$A$2:$D$676,4,0)</f>
        <v>80813</v>
      </c>
      <c r="E6295" s="100">
        <v>104</v>
      </c>
    </row>
    <row r="6296" spans="1:5" x14ac:dyDescent="0.25">
      <c r="A6296" s="99">
        <v>44202</v>
      </c>
      <c r="B6296" s="100">
        <v>44202</v>
      </c>
      <c r="C6296" s="100" t="s">
        <v>1149</v>
      </c>
      <c r="D6296" s="101">
        <f>VLOOKUP(Pag_Inicio_Corr_mas_casos[[#This Row],[Corregimiento]],Hoja3!$A$2:$D$676,4,0)</f>
        <v>130102</v>
      </c>
      <c r="E6296" s="100">
        <v>104</v>
      </c>
    </row>
    <row r="6297" spans="1:5" x14ac:dyDescent="0.25">
      <c r="A6297" s="99">
        <v>44202</v>
      </c>
      <c r="B6297" s="100">
        <v>44202</v>
      </c>
      <c r="C6297" s="100" t="s">
        <v>1038</v>
      </c>
      <c r="D6297" s="101">
        <f>VLOOKUP(Pag_Inicio_Corr_mas_casos[[#This Row],[Corregimiento]],Hoja3!$A$2:$D$676,4,0)</f>
        <v>80816</v>
      </c>
      <c r="E6297" s="100">
        <v>102</v>
      </c>
    </row>
    <row r="6298" spans="1:5" x14ac:dyDescent="0.25">
      <c r="A6298" s="99">
        <v>44202</v>
      </c>
      <c r="B6298" s="100">
        <v>44202</v>
      </c>
      <c r="C6298" s="100" t="s">
        <v>1042</v>
      </c>
      <c r="D6298" s="101">
        <f>VLOOKUP(Pag_Inicio_Corr_mas_casos[[#This Row],[Corregimiento]],Hoja3!$A$2:$D$676,4,0)</f>
        <v>80826</v>
      </c>
      <c r="E6298" s="100">
        <v>93</v>
      </c>
    </row>
    <row r="6299" spans="1:5" x14ac:dyDescent="0.25">
      <c r="A6299" s="99">
        <v>44202</v>
      </c>
      <c r="B6299" s="100">
        <v>44202</v>
      </c>
      <c r="C6299" s="100" t="s">
        <v>1163</v>
      </c>
      <c r="D6299" s="101">
        <f>VLOOKUP(Pag_Inicio_Corr_mas_casos[[#This Row],[Corregimiento]],Hoja3!$A$2:$D$676,4,0)</f>
        <v>130101</v>
      </c>
      <c r="E6299" s="100">
        <v>92</v>
      </c>
    </row>
    <row r="6300" spans="1:5" x14ac:dyDescent="0.25">
      <c r="A6300" s="99">
        <v>44202</v>
      </c>
      <c r="B6300" s="100">
        <v>44202</v>
      </c>
      <c r="C6300" s="100" t="s">
        <v>1032</v>
      </c>
      <c r="D6300" s="101">
        <f>VLOOKUP(Pag_Inicio_Corr_mas_casos[[#This Row],[Corregimiento]],Hoja3!$A$2:$D$676,4,0)</f>
        <v>80810</v>
      </c>
      <c r="E6300" s="100">
        <v>92</v>
      </c>
    </row>
    <row r="6301" spans="1:5" x14ac:dyDescent="0.25">
      <c r="A6301" s="99">
        <v>44202</v>
      </c>
      <c r="B6301" s="100">
        <v>44202</v>
      </c>
      <c r="C6301" s="100" t="s">
        <v>1036</v>
      </c>
      <c r="D6301" s="101">
        <f>VLOOKUP(Pag_Inicio_Corr_mas_casos[[#This Row],[Corregimiento]],Hoja3!$A$2:$D$676,4,0)</f>
        <v>80823</v>
      </c>
      <c r="E6301" s="100">
        <v>90</v>
      </c>
    </row>
    <row r="6302" spans="1:5" x14ac:dyDescent="0.25">
      <c r="A6302" s="99">
        <v>44202</v>
      </c>
      <c r="B6302" s="100">
        <v>44202</v>
      </c>
      <c r="C6302" s="100" t="s">
        <v>1034</v>
      </c>
      <c r="D6302" s="101">
        <f>VLOOKUP(Pag_Inicio_Corr_mas_casos[[#This Row],[Corregimiento]],Hoja3!$A$2:$D$676,4,0)</f>
        <v>81009</v>
      </c>
      <c r="E6302" s="100">
        <v>86</v>
      </c>
    </row>
    <row r="6303" spans="1:5" x14ac:dyDescent="0.25">
      <c r="A6303" s="99">
        <v>44202</v>
      </c>
      <c r="B6303" s="100">
        <v>44202</v>
      </c>
      <c r="C6303" s="100" t="s">
        <v>1043</v>
      </c>
      <c r="D6303" s="101">
        <f>VLOOKUP(Pag_Inicio_Corr_mas_casos[[#This Row],[Corregimiento]],Hoja3!$A$2:$D$676,4,0)</f>
        <v>80811</v>
      </c>
      <c r="E6303" s="100">
        <v>86</v>
      </c>
    </row>
    <row r="6304" spans="1:5" x14ac:dyDescent="0.25">
      <c r="A6304" s="99">
        <v>44202</v>
      </c>
      <c r="B6304" s="100">
        <v>44202</v>
      </c>
      <c r="C6304" s="100" t="s">
        <v>1037</v>
      </c>
      <c r="D6304" s="101">
        <f>VLOOKUP(Pag_Inicio_Corr_mas_casos[[#This Row],[Corregimiento]],Hoja3!$A$2:$D$676,4,0)</f>
        <v>80807</v>
      </c>
      <c r="E6304" s="100">
        <v>82</v>
      </c>
    </row>
    <row r="6305" spans="1:6" x14ac:dyDescent="0.25">
      <c r="A6305" s="99">
        <v>44202</v>
      </c>
      <c r="B6305" s="100">
        <v>44202</v>
      </c>
      <c r="C6305" s="100" t="s">
        <v>1040</v>
      </c>
      <c r="D6305" s="101">
        <f>VLOOKUP(Pag_Inicio_Corr_mas_casos[[#This Row],[Corregimiento]],Hoja3!$A$2:$D$676,4,0)</f>
        <v>81007</v>
      </c>
      <c r="E6305" s="100">
        <v>75</v>
      </c>
    </row>
    <row r="6306" spans="1:6" x14ac:dyDescent="0.25">
      <c r="A6306" s="99">
        <v>44202</v>
      </c>
      <c r="B6306" s="100">
        <v>44202</v>
      </c>
      <c r="C6306" s="100" t="s">
        <v>1047</v>
      </c>
      <c r="D6306" s="101">
        <f>VLOOKUP(Pag_Inicio_Corr_mas_casos[[#This Row],[Corregimiento]],Hoja3!$A$2:$D$676,4,0)</f>
        <v>80820</v>
      </c>
      <c r="E6306" s="100">
        <v>75</v>
      </c>
    </row>
    <row r="6307" spans="1:6" x14ac:dyDescent="0.25">
      <c r="A6307" s="99">
        <v>44202</v>
      </c>
      <c r="B6307" s="100">
        <v>44202</v>
      </c>
      <c r="C6307" s="100" t="s">
        <v>1117</v>
      </c>
      <c r="D6307" s="101">
        <f>VLOOKUP(Pag_Inicio_Corr_mas_casos[[#This Row],[Corregimiento]],Hoja3!$A$2:$D$676,4,0)</f>
        <v>91001</v>
      </c>
      <c r="E6307" s="100">
        <v>74</v>
      </c>
    </row>
    <row r="6308" spans="1:6" x14ac:dyDescent="0.25">
      <c r="A6308" s="99">
        <v>44202</v>
      </c>
      <c r="B6308" s="100">
        <v>44202</v>
      </c>
      <c r="C6308" s="100" t="s">
        <v>1116</v>
      </c>
      <c r="D6308" s="101">
        <f>VLOOKUP(Pag_Inicio_Corr_mas_casos[[#This Row],[Corregimiento]],Hoja3!$A$2:$D$676,4,0)</f>
        <v>81003</v>
      </c>
      <c r="E6308" s="100">
        <v>73</v>
      </c>
    </row>
    <row r="6309" spans="1:6" x14ac:dyDescent="0.25">
      <c r="A6309" s="99">
        <v>44202</v>
      </c>
      <c r="B6309" s="100">
        <v>44202</v>
      </c>
      <c r="C6309" s="100" t="s">
        <v>1041</v>
      </c>
      <c r="D6309" s="101">
        <f>VLOOKUP(Pag_Inicio_Corr_mas_casos[[#This Row],[Corregimiento]],Hoja3!$A$2:$D$676,4,0)</f>
        <v>80814</v>
      </c>
      <c r="E6309" s="100">
        <v>69</v>
      </c>
    </row>
    <row r="6310" spans="1:6" x14ac:dyDescent="0.25">
      <c r="A6310" s="99">
        <v>44202</v>
      </c>
      <c r="B6310" s="100">
        <v>44202</v>
      </c>
      <c r="C6310" s="100" t="s">
        <v>1051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 x14ac:dyDescent="0.25">
      <c r="A6311" s="99">
        <v>44202</v>
      </c>
      <c r="B6311" s="100">
        <v>44202</v>
      </c>
      <c r="C6311" s="100" t="s">
        <v>1113</v>
      </c>
      <c r="D6311" s="101">
        <f>VLOOKUP(Pag_Inicio_Corr_mas_casos[[#This Row],[Corregimiento]],Hoja3!$A$2:$D$676,4,0)</f>
        <v>81008</v>
      </c>
      <c r="E6311" s="100">
        <v>67</v>
      </c>
    </row>
    <row r="6312" spans="1:6" x14ac:dyDescent="0.25">
      <c r="A6312" s="99">
        <v>44202</v>
      </c>
      <c r="B6312" s="100">
        <v>44202</v>
      </c>
      <c r="C6312" s="100" t="s">
        <v>1039</v>
      </c>
      <c r="D6312" s="101">
        <f>VLOOKUP(Pag_Inicio_Corr_mas_casos[[#This Row],[Corregimiento]],Hoja3!$A$2:$D$676,4,0)</f>
        <v>130708</v>
      </c>
      <c r="E6312" s="100">
        <v>67</v>
      </c>
    </row>
    <row r="6313" spans="1:6" x14ac:dyDescent="0.25">
      <c r="A6313" s="99">
        <v>44202</v>
      </c>
      <c r="B6313" s="100">
        <v>44202</v>
      </c>
      <c r="C6313" s="100" t="s">
        <v>1115</v>
      </c>
      <c r="D6313" s="101">
        <f>VLOOKUP(Pag_Inicio_Corr_mas_casos[[#This Row],[Corregimiento]],Hoja3!$A$2:$D$676,4,0)</f>
        <v>81002</v>
      </c>
      <c r="E6313" s="100">
        <v>66</v>
      </c>
    </row>
    <row r="6314" spans="1:6" x14ac:dyDescent="0.25">
      <c r="A6314" s="99">
        <v>44202</v>
      </c>
      <c r="B6314" s="100">
        <v>44202</v>
      </c>
      <c r="C6314" s="100" t="s">
        <v>1131</v>
      </c>
      <c r="D6314" s="101">
        <f>VLOOKUP(Pag_Inicio_Corr_mas_casos[[#This Row],[Corregimiento]],Hoja3!$A$2:$D$676,4,0)</f>
        <v>130106</v>
      </c>
      <c r="E6314" s="100">
        <v>63</v>
      </c>
    </row>
    <row r="6315" spans="1:6" x14ac:dyDescent="0.25">
      <c r="A6315" s="99">
        <v>44202</v>
      </c>
      <c r="B6315" s="100">
        <v>44202</v>
      </c>
      <c r="C6315" s="100" t="s">
        <v>1118</v>
      </c>
      <c r="D6315" s="101">
        <f>VLOOKUP(Pag_Inicio_Corr_mas_casos[[#This Row],[Corregimiento]],Hoja3!$A$2:$D$676,4,0)</f>
        <v>30111</v>
      </c>
      <c r="E6315" s="100">
        <v>61</v>
      </c>
    </row>
    <row r="6316" spans="1:6" x14ac:dyDescent="0.25">
      <c r="A6316" s="99">
        <v>44202</v>
      </c>
      <c r="B6316" s="100">
        <v>44202</v>
      </c>
      <c r="C6316" s="100" t="s">
        <v>1155</v>
      </c>
      <c r="D6316" s="101">
        <f>VLOOKUP(Pag_Inicio_Corr_mas_casos[[#This Row],[Corregimiento]],Hoja3!$A$2:$D$676,4,0)</f>
        <v>40601</v>
      </c>
      <c r="E6316" s="100">
        <v>61</v>
      </c>
    </row>
    <row r="6317" spans="1:6" x14ac:dyDescent="0.25">
      <c r="A6317" s="99">
        <v>44202</v>
      </c>
      <c r="B6317" s="100">
        <v>44202</v>
      </c>
      <c r="C6317" s="100" t="s">
        <v>1062</v>
      </c>
      <c r="D6317" s="101">
        <f>VLOOKUP(Pag_Inicio_Corr_mas_casos[[#This Row],[Corregimiento]],Hoja3!$A$2:$D$676,4,0)</f>
        <v>30107</v>
      </c>
      <c r="E6317" s="100">
        <v>59</v>
      </c>
    </row>
    <row r="6318" spans="1:6" x14ac:dyDescent="0.25">
      <c r="A6318" s="99">
        <v>44202</v>
      </c>
      <c r="B6318" s="100">
        <v>44202</v>
      </c>
      <c r="C6318" s="100" t="s">
        <v>1114</v>
      </c>
      <c r="D6318" s="101">
        <f>VLOOKUP(Pag_Inicio_Corr_mas_casos[[#This Row],[Corregimiento]],Hoja3!$A$2:$D$676,4,0)</f>
        <v>81001</v>
      </c>
      <c r="E6318" s="100">
        <v>59</v>
      </c>
    </row>
    <row r="6319" spans="1:6" x14ac:dyDescent="0.25">
      <c r="A6319" s="99">
        <v>44202</v>
      </c>
      <c r="B6319" s="100">
        <v>44202</v>
      </c>
      <c r="C6319" s="100" t="s">
        <v>1045</v>
      </c>
      <c r="D6319" s="101">
        <f>VLOOKUP(Pag_Inicio_Corr_mas_casos[[#This Row],[Corregimiento]],Hoja3!$A$2:$D$676,4,0)</f>
        <v>130107</v>
      </c>
      <c r="E6319" s="100">
        <v>54</v>
      </c>
    </row>
    <row r="6320" spans="1:6" x14ac:dyDescent="0.25">
      <c r="A6320" s="99">
        <v>44202</v>
      </c>
      <c r="B6320" s="100">
        <v>44202</v>
      </c>
      <c r="C6320" s="100" t="s">
        <v>1127</v>
      </c>
      <c r="D6320" s="101">
        <f>VLOOKUP(Pag_Inicio_Corr_mas_casos[[#This Row],[Corregimiento]],Hoja3!$A$2:$D$676,4,0)</f>
        <v>30104</v>
      </c>
      <c r="E6320" s="100">
        <v>53</v>
      </c>
    </row>
    <row r="6321" spans="1:5" x14ac:dyDescent="0.25">
      <c r="A6321" s="99">
        <v>44202</v>
      </c>
      <c r="B6321" s="100">
        <v>44202</v>
      </c>
      <c r="C6321" s="100" t="s">
        <v>1110</v>
      </c>
      <c r="D6321" s="101">
        <f>VLOOKUP(Pag_Inicio_Corr_mas_casos[[#This Row],[Corregimiento]],Hoja3!$A$2:$D$676,4,0)</f>
        <v>130702</v>
      </c>
      <c r="E6321" s="100">
        <v>52</v>
      </c>
    </row>
    <row r="6322" spans="1:5" x14ac:dyDescent="0.25">
      <c r="A6322" s="99">
        <v>44202</v>
      </c>
      <c r="B6322" s="100">
        <v>44202</v>
      </c>
      <c r="C6322" s="100" t="s">
        <v>1145</v>
      </c>
      <c r="D6322" s="101">
        <f>VLOOKUP(Pag_Inicio_Corr_mas_casos[[#This Row],[Corregimiento]],Hoja3!$A$2:$D$676,4,0)</f>
        <v>80501</v>
      </c>
      <c r="E6322" s="100">
        <v>50</v>
      </c>
    </row>
    <row r="6323" spans="1:5" x14ac:dyDescent="0.25">
      <c r="A6323" s="99">
        <v>44202</v>
      </c>
      <c r="B6323" s="100">
        <v>44202</v>
      </c>
      <c r="C6323" s="100" t="s">
        <v>1054</v>
      </c>
      <c r="D6323" s="101">
        <f>VLOOKUP(Pag_Inicio_Corr_mas_casos[[#This Row],[Corregimiento]],Hoja3!$A$2:$D$676,4,0)</f>
        <v>130701</v>
      </c>
      <c r="E6323" s="100">
        <v>47</v>
      </c>
    </row>
    <row r="6324" spans="1:5" x14ac:dyDescent="0.25">
      <c r="A6324" s="99">
        <v>44202</v>
      </c>
      <c r="B6324" s="100">
        <v>44202</v>
      </c>
      <c r="C6324" s="100" t="s">
        <v>1033</v>
      </c>
      <c r="D6324" s="101">
        <f>VLOOKUP(Pag_Inicio_Corr_mas_casos[[#This Row],[Corregimiento]],Hoja3!$A$2:$D$676,4,0)</f>
        <v>130717</v>
      </c>
      <c r="E6324" s="100">
        <v>45</v>
      </c>
    </row>
    <row r="6325" spans="1:5" x14ac:dyDescent="0.25">
      <c r="A6325" s="99">
        <v>44202</v>
      </c>
      <c r="B6325" s="100">
        <v>44202</v>
      </c>
      <c r="C6325" s="100" t="s">
        <v>1153</v>
      </c>
      <c r="D6325" s="101">
        <f>VLOOKUP(Pag_Inicio_Corr_mas_casos[[#This Row],[Corregimiento]],Hoja3!$A$2:$D$676,4,0)</f>
        <v>40501</v>
      </c>
      <c r="E6325" s="100">
        <v>45</v>
      </c>
    </row>
    <row r="6326" spans="1:5" x14ac:dyDescent="0.25">
      <c r="A6326" s="99">
        <v>44202</v>
      </c>
      <c r="B6326" s="100">
        <v>44202</v>
      </c>
      <c r="C6326" s="100" t="s">
        <v>1056</v>
      </c>
      <c r="D6326" s="101">
        <f>VLOOKUP(Pag_Inicio_Corr_mas_casos[[#This Row],[Corregimiento]],Hoja3!$A$2:$D$676,4,0)</f>
        <v>20601</v>
      </c>
      <c r="E6326" s="100">
        <v>43</v>
      </c>
    </row>
    <row r="6327" spans="1:5" x14ac:dyDescent="0.25">
      <c r="A6327" s="99">
        <v>44202</v>
      </c>
      <c r="B6327" s="100">
        <v>44202</v>
      </c>
      <c r="C6327" s="100" t="s">
        <v>1090</v>
      </c>
      <c r="D6327" s="101">
        <f>VLOOKUP(Pag_Inicio_Corr_mas_casos[[#This Row],[Corregimiento]],Hoja3!$A$2:$D$676,4,0)</f>
        <v>81005</v>
      </c>
      <c r="E6327" s="100">
        <v>41</v>
      </c>
    </row>
    <row r="6328" spans="1:5" x14ac:dyDescent="0.25">
      <c r="A6328" s="99">
        <v>44202</v>
      </c>
      <c r="B6328" s="100">
        <v>44202</v>
      </c>
      <c r="C6328" s="100" t="s">
        <v>1055</v>
      </c>
      <c r="D6328" s="101">
        <f>VLOOKUP(Pag_Inicio_Corr_mas_casos[[#This Row],[Corregimiento]],Hoja3!$A$2:$D$676,4,0)</f>
        <v>80804</v>
      </c>
      <c r="E6328" s="100">
        <v>41</v>
      </c>
    </row>
    <row r="6329" spans="1:5" x14ac:dyDescent="0.25">
      <c r="A6329" s="99">
        <v>44202</v>
      </c>
      <c r="B6329" s="100">
        <v>44202</v>
      </c>
      <c r="C6329" s="100" t="s">
        <v>1133</v>
      </c>
      <c r="D6329" s="101">
        <f>VLOOKUP(Pag_Inicio_Corr_mas_casos[[#This Row],[Corregimiento]],Hoja3!$A$2:$D$676,4,0)</f>
        <v>130108</v>
      </c>
      <c r="E6329" s="100">
        <v>39</v>
      </c>
    </row>
    <row r="6330" spans="1:5" x14ac:dyDescent="0.25">
      <c r="A6330" s="99">
        <v>44202</v>
      </c>
      <c r="B6330" s="100">
        <v>44202</v>
      </c>
      <c r="C6330" s="100" t="s">
        <v>1087</v>
      </c>
      <c r="D6330" s="101">
        <f>VLOOKUP(Pag_Inicio_Corr_mas_casos[[#This Row],[Corregimiento]],Hoja3!$A$2:$D$676,4,0)</f>
        <v>80808</v>
      </c>
      <c r="E6330" s="100">
        <v>38</v>
      </c>
    </row>
    <row r="6331" spans="1:5" x14ac:dyDescent="0.25">
      <c r="A6331" s="99">
        <v>44202</v>
      </c>
      <c r="B6331" s="100">
        <v>44202</v>
      </c>
      <c r="C6331" s="100" t="s">
        <v>1146</v>
      </c>
      <c r="D6331" s="101">
        <f>VLOOKUP(Pag_Inicio_Corr_mas_casos[[#This Row],[Corregimiento]],Hoja3!$A$2:$D$676,4,0)</f>
        <v>20105</v>
      </c>
      <c r="E6331" s="100">
        <v>36</v>
      </c>
    </row>
    <row r="6332" spans="1:5" x14ac:dyDescent="0.25">
      <c r="A6332" s="99">
        <v>44202</v>
      </c>
      <c r="B6332" s="100">
        <v>44202</v>
      </c>
      <c r="C6332" s="100" t="s">
        <v>1059</v>
      </c>
      <c r="D6332" s="101">
        <f>VLOOKUP(Pag_Inicio_Corr_mas_casos[[#This Row],[Corregimiento]],Hoja3!$A$2:$D$676,4,0)</f>
        <v>30113</v>
      </c>
      <c r="E6332" s="100">
        <v>35</v>
      </c>
    </row>
    <row r="6333" spans="1:5" x14ac:dyDescent="0.25">
      <c r="A6333" s="99">
        <v>44202</v>
      </c>
      <c r="B6333" s="100">
        <v>44202</v>
      </c>
      <c r="C6333" s="100" t="s">
        <v>1100</v>
      </c>
      <c r="D6333" s="101">
        <f>VLOOKUP(Pag_Inicio_Corr_mas_casos[[#This Row],[Corregimiento]],Hoja3!$A$2:$D$676,4,0)</f>
        <v>60103</v>
      </c>
      <c r="E6333" s="100">
        <v>34</v>
      </c>
    </row>
    <row r="6334" spans="1:5" x14ac:dyDescent="0.25">
      <c r="A6334" s="99">
        <v>44202</v>
      </c>
      <c r="B6334" s="100">
        <v>44202</v>
      </c>
      <c r="C6334" s="100" t="s">
        <v>1064</v>
      </c>
      <c r="D6334" s="101">
        <f>VLOOKUP(Pag_Inicio_Corr_mas_casos[[#This Row],[Corregimiento]],Hoja3!$A$2:$D$676,4,0)</f>
        <v>130709</v>
      </c>
      <c r="E6334" s="100">
        <v>34</v>
      </c>
    </row>
    <row r="6335" spans="1:5" x14ac:dyDescent="0.25">
      <c r="A6335" s="99">
        <v>44202</v>
      </c>
      <c r="B6335" s="100">
        <v>44202</v>
      </c>
      <c r="C6335" s="100" t="s">
        <v>1091</v>
      </c>
      <c r="D6335" s="101">
        <f>VLOOKUP(Pag_Inicio_Corr_mas_casos[[#This Row],[Corregimiento]],Hoja3!$A$2:$D$676,4,0)</f>
        <v>80802</v>
      </c>
      <c r="E6335" s="100">
        <v>33</v>
      </c>
    </row>
    <row r="6336" spans="1:5" x14ac:dyDescent="0.25">
      <c r="A6336" s="99">
        <v>44202</v>
      </c>
      <c r="B6336" s="100">
        <v>44202</v>
      </c>
      <c r="C6336" s="100" t="s">
        <v>1154</v>
      </c>
      <c r="D6336" s="101">
        <f>VLOOKUP(Pag_Inicio_Corr_mas_casos[[#This Row],[Corregimiento]],Hoja3!$A$2:$D$676,4,0)</f>
        <v>91007</v>
      </c>
      <c r="E6336" s="100">
        <v>31</v>
      </c>
    </row>
    <row r="6337" spans="1:5" x14ac:dyDescent="0.25">
      <c r="A6337" s="99">
        <v>44202</v>
      </c>
      <c r="B6337" s="100">
        <v>44202</v>
      </c>
      <c r="C6337" s="100" t="s">
        <v>1052</v>
      </c>
      <c r="D6337" s="101">
        <f>VLOOKUP(Pag_Inicio_Corr_mas_casos[[#This Row],[Corregimiento]],Hoja3!$A$2:$D$676,4,0)</f>
        <v>130716</v>
      </c>
      <c r="E6337" s="100">
        <v>30</v>
      </c>
    </row>
    <row r="6338" spans="1:5" x14ac:dyDescent="0.25">
      <c r="A6338" s="99">
        <v>44202</v>
      </c>
      <c r="B6338" s="100">
        <v>44202</v>
      </c>
      <c r="C6338" s="100" t="s">
        <v>1072</v>
      </c>
      <c r="D6338" s="101">
        <f>VLOOKUP(Pag_Inicio_Corr_mas_casos[[#This Row],[Corregimiento]],Hoja3!$A$2:$D$676,4,0)</f>
        <v>80803</v>
      </c>
      <c r="E6338" s="100">
        <v>28</v>
      </c>
    </row>
    <row r="6339" spans="1:5" x14ac:dyDescent="0.25">
      <c r="A6339" s="99">
        <v>44202</v>
      </c>
      <c r="B6339" s="100">
        <v>44202</v>
      </c>
      <c r="C6339" s="100" t="s">
        <v>1053</v>
      </c>
      <c r="D6339" s="101">
        <f>VLOOKUP(Pag_Inicio_Corr_mas_casos[[#This Row],[Corregimiento]],Hoja3!$A$2:$D$676,4,0)</f>
        <v>50208</v>
      </c>
      <c r="E6339" s="100">
        <v>27</v>
      </c>
    </row>
    <row r="6340" spans="1:5" x14ac:dyDescent="0.25">
      <c r="A6340" s="99">
        <v>44202</v>
      </c>
      <c r="B6340" s="100">
        <v>44202</v>
      </c>
      <c r="C6340" s="100" t="s">
        <v>1086</v>
      </c>
      <c r="D6340" s="101">
        <f>VLOOKUP(Pag_Inicio_Corr_mas_casos[[#This Row],[Corregimiento]],Hoja3!$A$2:$D$676,4,0)</f>
        <v>130706</v>
      </c>
      <c r="E6340" s="100">
        <v>26</v>
      </c>
    </row>
    <row r="6341" spans="1:5" x14ac:dyDescent="0.25">
      <c r="A6341" s="99">
        <v>44202</v>
      </c>
      <c r="B6341" s="100">
        <v>44202</v>
      </c>
      <c r="C6341" s="100" t="s">
        <v>1089</v>
      </c>
      <c r="D6341" s="101">
        <f>VLOOKUP(Pag_Inicio_Corr_mas_casos[[#This Row],[Corregimiento]],Hoja3!$A$2:$D$676,4,0)</f>
        <v>130105</v>
      </c>
      <c r="E6341" s="100">
        <v>24</v>
      </c>
    </row>
    <row r="6342" spans="1:5" x14ac:dyDescent="0.25">
      <c r="A6342" s="99">
        <v>44202</v>
      </c>
      <c r="B6342" s="100">
        <v>44202</v>
      </c>
      <c r="C6342" s="100" t="s">
        <v>1160</v>
      </c>
      <c r="D6342" s="101">
        <f>VLOOKUP(Pag_Inicio_Corr_mas_casos[[#This Row],[Corregimiento]],Hoja3!$A$2:$D$676,4,0)</f>
        <v>30110</v>
      </c>
      <c r="E6342" s="100">
        <v>24</v>
      </c>
    </row>
    <row r="6343" spans="1:5" x14ac:dyDescent="0.25">
      <c r="A6343" s="99">
        <v>44202</v>
      </c>
      <c r="B6343" s="100">
        <v>44202</v>
      </c>
      <c r="C6343" s="100" t="s">
        <v>1070</v>
      </c>
      <c r="D6343" s="101">
        <f>VLOOKUP(Pag_Inicio_Corr_mas_casos[[#This Row],[Corregimiento]],Hoja3!$A$2:$D$676,4,0)</f>
        <v>20207</v>
      </c>
      <c r="E6343" s="100">
        <v>24</v>
      </c>
    </row>
    <row r="6344" spans="1:5" x14ac:dyDescent="0.25">
      <c r="A6344" s="99">
        <v>44202</v>
      </c>
      <c r="B6344" s="100">
        <v>44202</v>
      </c>
      <c r="C6344" s="100" t="s">
        <v>1095</v>
      </c>
      <c r="D6344" s="101">
        <f>VLOOKUP(Pag_Inicio_Corr_mas_casos[[#This Row],[Corregimiento]],Hoja3!$A$2:$D$676,4,0)</f>
        <v>80805</v>
      </c>
      <c r="E6344" s="100">
        <v>23</v>
      </c>
    </row>
    <row r="6345" spans="1:5" x14ac:dyDescent="0.25">
      <c r="A6345" s="99">
        <v>44202</v>
      </c>
      <c r="B6345" s="100">
        <v>44202</v>
      </c>
      <c r="C6345" s="100" t="s">
        <v>1189</v>
      </c>
      <c r="D6345" s="101">
        <f>VLOOKUP(Pag_Inicio_Corr_mas_casos[[#This Row],[Corregimiento]],Hoja3!$A$2:$D$676,4,0)</f>
        <v>30109</v>
      </c>
      <c r="E6345" s="100">
        <v>22</v>
      </c>
    </row>
    <row r="6346" spans="1:5" x14ac:dyDescent="0.25">
      <c r="A6346" s="99">
        <v>44202</v>
      </c>
      <c r="B6346" s="100">
        <v>44202</v>
      </c>
      <c r="C6346" s="100" t="s">
        <v>1102</v>
      </c>
      <c r="D6346" s="101">
        <f>VLOOKUP(Pag_Inicio_Corr_mas_casos[[#This Row],[Corregimiento]],Hoja3!$A$2:$D$676,4,0)</f>
        <v>40612</v>
      </c>
      <c r="E6346" s="100">
        <v>22</v>
      </c>
    </row>
    <row r="6347" spans="1:5" x14ac:dyDescent="0.25">
      <c r="A6347" s="99">
        <v>44202</v>
      </c>
      <c r="B6347" s="100">
        <v>44202</v>
      </c>
      <c r="C6347" s="100" t="s">
        <v>1093</v>
      </c>
      <c r="D6347" s="101">
        <f>VLOOKUP(Pag_Inicio_Corr_mas_casos[[#This Row],[Corregimiento]],Hoja3!$A$2:$D$676,4,0)</f>
        <v>81004</v>
      </c>
      <c r="E6347" s="100">
        <v>22</v>
      </c>
    </row>
    <row r="6348" spans="1:5" x14ac:dyDescent="0.25">
      <c r="A6348" s="99">
        <v>44202</v>
      </c>
      <c r="B6348" s="100">
        <v>44202</v>
      </c>
      <c r="C6348" s="100" t="s">
        <v>1122</v>
      </c>
      <c r="D6348" s="101">
        <f>VLOOKUP(Pag_Inicio_Corr_mas_casos[[#This Row],[Corregimiento]],Hoja3!$A$2:$D$676,4,0)</f>
        <v>30103</v>
      </c>
      <c r="E6348" s="100">
        <v>22</v>
      </c>
    </row>
    <row r="6349" spans="1:5" x14ac:dyDescent="0.25">
      <c r="A6349" s="99">
        <v>44202</v>
      </c>
      <c r="B6349" s="100">
        <v>44202</v>
      </c>
      <c r="C6349" s="100" t="s">
        <v>1158</v>
      </c>
      <c r="D6349" s="101">
        <f>VLOOKUP(Pag_Inicio_Corr_mas_casos[[#This Row],[Corregimiento]],Hoja3!$A$2:$D$676,4,0)</f>
        <v>20401</v>
      </c>
      <c r="E6349" s="100">
        <v>21</v>
      </c>
    </row>
    <row r="6350" spans="1:5" x14ac:dyDescent="0.25">
      <c r="A6350" s="99">
        <v>44202</v>
      </c>
      <c r="B6350" s="100">
        <v>44202</v>
      </c>
      <c r="C6350" s="100" t="s">
        <v>1065</v>
      </c>
      <c r="D6350" s="101">
        <f>VLOOKUP(Pag_Inicio_Corr_mas_casos[[#This Row],[Corregimiento]],Hoja3!$A$2:$D$676,4,0)</f>
        <v>40606</v>
      </c>
      <c r="E6350" s="100">
        <v>21</v>
      </c>
    </row>
    <row r="6351" spans="1:5" x14ac:dyDescent="0.25">
      <c r="A6351" s="99">
        <v>44202</v>
      </c>
      <c r="B6351" s="100">
        <v>44202</v>
      </c>
      <c r="C6351" s="100" t="s">
        <v>1057</v>
      </c>
      <c r="D6351" s="101">
        <f>VLOOKUP(Pag_Inicio_Corr_mas_casos[[#This Row],[Corregimiento]],Hoja3!$A$2:$D$676,4,0)</f>
        <v>81006</v>
      </c>
      <c r="E6351" s="100">
        <v>19</v>
      </c>
    </row>
    <row r="6352" spans="1:5" x14ac:dyDescent="0.25">
      <c r="A6352" s="99">
        <v>44202</v>
      </c>
      <c r="B6352" s="100">
        <v>44202</v>
      </c>
      <c r="C6352" s="100" t="s">
        <v>1138</v>
      </c>
      <c r="D6352" s="101">
        <f>VLOOKUP(Pag_Inicio_Corr_mas_casos[[#This Row],[Corregimiento]],Hoja3!$A$2:$D$676,4,0)</f>
        <v>20602</v>
      </c>
      <c r="E6352" s="100">
        <v>18</v>
      </c>
    </row>
    <row r="6353" spans="1:5" x14ac:dyDescent="0.25">
      <c r="A6353" s="99">
        <v>44202</v>
      </c>
      <c r="B6353" s="100">
        <v>44202</v>
      </c>
      <c r="C6353" s="100" t="s">
        <v>1192</v>
      </c>
      <c r="D6353" s="101">
        <f>VLOOKUP(Pag_Inicio_Corr_mas_casos[[#This Row],[Corregimiento]],Hoja3!$A$2:$D$676,4,0)</f>
        <v>20104</v>
      </c>
      <c r="E6353" s="100">
        <v>18</v>
      </c>
    </row>
    <row r="6354" spans="1:5" x14ac:dyDescent="0.25">
      <c r="A6354" s="99">
        <v>44202</v>
      </c>
      <c r="B6354" s="100">
        <v>44202</v>
      </c>
      <c r="C6354" s="100" t="s">
        <v>1168</v>
      </c>
      <c r="D6354" s="101">
        <f>VLOOKUP(Pag_Inicio_Corr_mas_casos[[#This Row],[Corregimiento]],Hoja3!$A$2:$D$676,4,0)</f>
        <v>30101</v>
      </c>
      <c r="E6354" s="100">
        <v>17</v>
      </c>
    </row>
    <row r="6355" spans="1:5" x14ac:dyDescent="0.25">
      <c r="A6355" s="99">
        <v>44202</v>
      </c>
      <c r="B6355" s="100">
        <v>44202</v>
      </c>
      <c r="C6355" s="100" t="s">
        <v>1162</v>
      </c>
      <c r="D6355" s="101">
        <f>VLOOKUP(Pag_Inicio_Corr_mas_casos[[#This Row],[Corregimiento]],Hoja3!$A$2:$D$676,4,0)</f>
        <v>20201</v>
      </c>
      <c r="E6355" s="100">
        <v>17</v>
      </c>
    </row>
    <row r="6356" spans="1:5" x14ac:dyDescent="0.25">
      <c r="A6356" s="99">
        <v>44202</v>
      </c>
      <c r="B6356" s="100">
        <v>44202</v>
      </c>
      <c r="C6356" s="100" t="s">
        <v>1208</v>
      </c>
      <c r="D6356" s="101">
        <f>VLOOKUP(Pag_Inicio_Corr_mas_casos[[#This Row],[Corregimiento]],Hoja3!$A$2:$D$676,4,0)</f>
        <v>20307</v>
      </c>
      <c r="E6356" s="100">
        <v>17</v>
      </c>
    </row>
    <row r="6357" spans="1:5" x14ac:dyDescent="0.25">
      <c r="A6357" s="99">
        <v>44202</v>
      </c>
      <c r="B6357" s="100">
        <v>44202</v>
      </c>
      <c r="C6357" s="100" t="s">
        <v>1098</v>
      </c>
      <c r="D6357" s="101">
        <f>VLOOKUP(Pag_Inicio_Corr_mas_casos[[#This Row],[Corregimiento]],Hoja3!$A$2:$D$676,4,0)</f>
        <v>40611</v>
      </c>
      <c r="E6357" s="100">
        <v>16</v>
      </c>
    </row>
    <row r="6358" spans="1:5" x14ac:dyDescent="0.25">
      <c r="A6358" s="99">
        <v>44202</v>
      </c>
      <c r="B6358" s="100">
        <v>44202</v>
      </c>
      <c r="C6358" s="100" t="s">
        <v>1174</v>
      </c>
      <c r="D6358" s="101">
        <f>VLOOKUP(Pag_Inicio_Corr_mas_casos[[#This Row],[Corregimiento]],Hoja3!$A$2:$D$676,4,0)</f>
        <v>91101</v>
      </c>
      <c r="E6358" s="100">
        <v>16</v>
      </c>
    </row>
    <row r="6359" spans="1:5" x14ac:dyDescent="0.25">
      <c r="A6359" s="99">
        <v>44202</v>
      </c>
      <c r="B6359" s="100">
        <v>44202</v>
      </c>
      <c r="C6359" s="100" t="s">
        <v>1209</v>
      </c>
      <c r="D6359" s="101">
        <f>VLOOKUP(Pag_Inicio_Corr_mas_casos[[#This Row],[Corregimiento]],Hoja3!$A$2:$D$676,4,0)</f>
        <v>130402</v>
      </c>
      <c r="E6359" s="100">
        <v>16</v>
      </c>
    </row>
    <row r="6360" spans="1:5" x14ac:dyDescent="0.25">
      <c r="A6360" s="99">
        <v>44202</v>
      </c>
      <c r="B6360" s="100">
        <v>44202</v>
      </c>
      <c r="C6360" s="100" t="s">
        <v>1210</v>
      </c>
      <c r="D6360" s="101">
        <f>VLOOKUP(Pag_Inicio_Corr_mas_casos[[#This Row],[Corregimiento]],Hoja3!$A$2:$D$676,4,0)</f>
        <v>20305</v>
      </c>
      <c r="E6360" s="100">
        <v>15</v>
      </c>
    </row>
    <row r="6361" spans="1:5" x14ac:dyDescent="0.25">
      <c r="A6361" s="99">
        <v>44202</v>
      </c>
      <c r="B6361" s="100">
        <v>44202</v>
      </c>
      <c r="C6361" s="100" t="s">
        <v>1136</v>
      </c>
      <c r="D6361" s="101">
        <f>VLOOKUP(Pag_Inicio_Corr_mas_casos[[#This Row],[Corregimiento]],Hoja3!$A$2:$D$676,4,0)</f>
        <v>70301</v>
      </c>
      <c r="E6361" s="100">
        <v>15</v>
      </c>
    </row>
    <row r="6362" spans="1:5" x14ac:dyDescent="0.25">
      <c r="A6362" s="99">
        <v>44202</v>
      </c>
      <c r="B6362" s="100">
        <v>44202</v>
      </c>
      <c r="C6362" s="100" t="s">
        <v>1172</v>
      </c>
      <c r="D6362" s="101">
        <f>VLOOKUP(Pag_Inicio_Corr_mas_casos[[#This Row],[Corregimiento]],Hoja3!$A$2:$D$676,4,0)</f>
        <v>40202</v>
      </c>
      <c r="E6362" s="100">
        <v>15</v>
      </c>
    </row>
    <row r="6363" spans="1:5" x14ac:dyDescent="0.25">
      <c r="A6363" s="99">
        <v>44202</v>
      </c>
      <c r="B6363" s="100">
        <v>44202</v>
      </c>
      <c r="C6363" s="100" t="s">
        <v>1128</v>
      </c>
      <c r="D6363" s="101">
        <f>VLOOKUP(Pag_Inicio_Corr_mas_casos[[#This Row],[Corregimiento]],Hoja3!$A$2:$D$676,4,0)</f>
        <v>91008</v>
      </c>
      <c r="E6363" s="100">
        <v>14</v>
      </c>
    </row>
    <row r="6364" spans="1:5" x14ac:dyDescent="0.25">
      <c r="A6364" s="99">
        <v>44202</v>
      </c>
      <c r="B6364" s="100">
        <v>44202</v>
      </c>
      <c r="C6364" s="100" t="s">
        <v>1170</v>
      </c>
      <c r="D6364" s="101">
        <f>VLOOKUP(Pag_Inicio_Corr_mas_casos[[#This Row],[Corregimiento]],Hoja3!$A$2:$D$676,4,0)</f>
        <v>20205</v>
      </c>
      <c r="E6364" s="100">
        <v>14</v>
      </c>
    </row>
    <row r="6365" spans="1:5" x14ac:dyDescent="0.25">
      <c r="A6365" s="99">
        <v>44202</v>
      </c>
      <c r="B6365" s="100">
        <v>44202</v>
      </c>
      <c r="C6365" s="100" t="s">
        <v>1165</v>
      </c>
      <c r="D6365" s="101">
        <f>VLOOKUP(Pag_Inicio_Corr_mas_casos[[#This Row],[Corregimiento]],Hoja3!$A$2:$D$676,4,0)</f>
        <v>91011</v>
      </c>
      <c r="E6365" s="100">
        <v>14</v>
      </c>
    </row>
    <row r="6366" spans="1:5" x14ac:dyDescent="0.25">
      <c r="A6366" s="99">
        <v>44202</v>
      </c>
      <c r="B6366" s="100">
        <v>44202</v>
      </c>
      <c r="C6366" s="100" t="s">
        <v>1211</v>
      </c>
      <c r="D6366" s="101">
        <f>VLOOKUP(Pag_Inicio_Corr_mas_casos[[#This Row],[Corregimiento]],Hoja3!$A$2:$D$676,4,0)</f>
        <v>20106</v>
      </c>
      <c r="E6366" s="100">
        <v>14</v>
      </c>
    </row>
    <row r="6367" spans="1:5" x14ac:dyDescent="0.25">
      <c r="A6367" s="99">
        <v>44202</v>
      </c>
      <c r="B6367" s="100">
        <v>44202</v>
      </c>
      <c r="C6367" s="100" t="s">
        <v>1152</v>
      </c>
      <c r="D6367" s="101">
        <f>VLOOKUP(Pag_Inicio_Corr_mas_casos[[#This Row],[Corregimiento]],Hoja3!$A$2:$D$676,4,0)</f>
        <v>20101</v>
      </c>
      <c r="E6367" s="100">
        <v>14</v>
      </c>
    </row>
    <row r="6368" spans="1:5" x14ac:dyDescent="0.25">
      <c r="A6368" s="99">
        <v>44202</v>
      </c>
      <c r="B6368" s="100">
        <v>44202</v>
      </c>
      <c r="C6368" s="100" t="s">
        <v>1099</v>
      </c>
      <c r="D6368" s="101">
        <f>VLOOKUP(Pag_Inicio_Corr_mas_casos[[#This Row],[Corregimiento]],Hoja3!$A$2:$D$676,4,0)</f>
        <v>130310</v>
      </c>
      <c r="E6368" s="100">
        <v>14</v>
      </c>
    </row>
    <row r="6369" spans="1:6" x14ac:dyDescent="0.25">
      <c r="A6369" s="99">
        <v>44202</v>
      </c>
      <c r="B6369" s="100">
        <v>44202</v>
      </c>
      <c r="C6369" s="100" t="s">
        <v>1199</v>
      </c>
      <c r="D6369" s="101">
        <f>VLOOKUP(Pag_Inicio_Corr_mas_casos[[#This Row],[Corregimiento]],Hoja3!$A$2:$D$676,4,0)</f>
        <v>90607</v>
      </c>
      <c r="E6369" s="100">
        <v>13</v>
      </c>
    </row>
    <row r="6370" spans="1:6" x14ac:dyDescent="0.25">
      <c r="A6370" s="99">
        <v>44202</v>
      </c>
      <c r="B6370" s="100">
        <v>44202</v>
      </c>
      <c r="C6370" s="100" t="s">
        <v>1212</v>
      </c>
      <c r="D6370" s="101">
        <f>VLOOKUP(Pag_Inicio_Corr_mas_casos[[#This Row],[Corregimiento]],Hoja3!$A$2:$D$676,4,0)</f>
        <v>130707</v>
      </c>
      <c r="E6370" s="100">
        <v>13</v>
      </c>
    </row>
    <row r="6371" spans="1:6" x14ac:dyDescent="0.25">
      <c r="A6371" s="99">
        <v>44202</v>
      </c>
      <c r="B6371" s="100">
        <v>44202</v>
      </c>
      <c r="C6371" s="100" t="s">
        <v>1178</v>
      </c>
      <c r="D6371" s="101">
        <f>VLOOKUP(Pag_Inicio_Corr_mas_casos[[#This Row],[Corregimiento]],Hoja3!$A$2:$D$676,4,0)</f>
        <v>80818</v>
      </c>
      <c r="E6371" s="100">
        <v>13</v>
      </c>
    </row>
    <row r="6372" spans="1:6" x14ac:dyDescent="0.25">
      <c r="A6372" s="99">
        <v>44202</v>
      </c>
      <c r="B6372" s="100">
        <v>44202</v>
      </c>
      <c r="C6372" s="100" t="s">
        <v>1213</v>
      </c>
      <c r="D6372" s="101">
        <f>VLOOKUP(Pag_Inicio_Corr_mas_casos[[#This Row],[Corregimiento]],Hoja3!$A$2:$D$676,4,0)</f>
        <v>30401</v>
      </c>
      <c r="E6372" s="100">
        <v>12</v>
      </c>
    </row>
    <row r="6373" spans="1:6" x14ac:dyDescent="0.25">
      <c r="A6373" s="99">
        <v>44202</v>
      </c>
      <c r="B6373" s="100">
        <v>44202</v>
      </c>
      <c r="C6373" s="100" t="s">
        <v>1188</v>
      </c>
      <c r="D6373" s="101">
        <f>VLOOKUP(Pag_Inicio_Corr_mas_casos[[#This Row],[Corregimiento]],Hoja3!$A$2:$D$676,4,0)</f>
        <v>90601</v>
      </c>
      <c r="E6373" s="100">
        <v>12</v>
      </c>
    </row>
    <row r="6374" spans="1:6" x14ac:dyDescent="0.25">
      <c r="A6374" s="99">
        <v>44202</v>
      </c>
      <c r="B6374" s="100">
        <v>44202</v>
      </c>
      <c r="C6374" s="100" t="s">
        <v>1214</v>
      </c>
      <c r="D6374" s="101">
        <f>VLOOKUP(Pag_Inicio_Corr_mas_casos[[#This Row],[Corregimiento]],Hoja3!$A$2:$D$676,4,0)</f>
        <v>90105</v>
      </c>
      <c r="E6374" s="100">
        <v>12</v>
      </c>
    </row>
    <row r="6375" spans="1:6" x14ac:dyDescent="0.25">
      <c r="A6375" s="99">
        <v>44202</v>
      </c>
      <c r="B6375" s="100">
        <v>44202</v>
      </c>
      <c r="C6375" s="100" t="s">
        <v>1101</v>
      </c>
      <c r="D6375" s="101">
        <f>VLOOKUP(Pag_Inicio_Corr_mas_casos[[#This Row],[Corregimiento]],Hoja3!$A$2:$D$676,4,0)</f>
        <v>60101</v>
      </c>
      <c r="E6375" s="100">
        <v>12</v>
      </c>
    </row>
    <row r="6376" spans="1:6" x14ac:dyDescent="0.25">
      <c r="A6376" s="99">
        <v>44202</v>
      </c>
      <c r="B6376" s="100">
        <v>44202</v>
      </c>
      <c r="C6376" s="100" t="s">
        <v>1097</v>
      </c>
      <c r="D6376" s="101">
        <f>VLOOKUP(Pag_Inicio_Corr_mas_casos[[#This Row],[Corregimiento]],Hoja3!$A$2:$D$676,4,0)</f>
        <v>30115</v>
      </c>
      <c r="E6376" s="100">
        <v>11</v>
      </c>
    </row>
    <row r="6377" spans="1:6" x14ac:dyDescent="0.25">
      <c r="A6377" s="99">
        <v>44202</v>
      </c>
      <c r="B6377" s="100">
        <v>44202</v>
      </c>
      <c r="C6377" s="100" t="s">
        <v>1202</v>
      </c>
      <c r="D6377" s="101">
        <f>VLOOKUP(Pag_Inicio_Corr_mas_casos[[#This Row],[Corregimiento]],Hoja3!$A$2:$D$676,4,0)</f>
        <v>50207</v>
      </c>
      <c r="E6377" s="100">
        <v>11</v>
      </c>
    </row>
    <row r="6378" spans="1:6" x14ac:dyDescent="0.25">
      <c r="A6378" s="99">
        <v>44202</v>
      </c>
      <c r="B6378" s="100">
        <v>44202</v>
      </c>
      <c r="C6378" s="100" t="s">
        <v>1175</v>
      </c>
      <c r="D6378" s="101">
        <f>VLOOKUP(Pag_Inicio_Corr_mas_casos[[#This Row],[Corregimiento]],Hoja3!$A$2:$D$676,4,0)</f>
        <v>130401</v>
      </c>
      <c r="E6378" s="100">
        <v>11</v>
      </c>
    </row>
    <row r="6379" spans="1:6" x14ac:dyDescent="0.25">
      <c r="A6379" s="99">
        <v>44202</v>
      </c>
      <c r="B6379" s="100">
        <v>44202</v>
      </c>
      <c r="C6379" s="100" t="s">
        <v>1156</v>
      </c>
      <c r="D6379" s="101">
        <f>VLOOKUP(Pag_Inicio_Corr_mas_casos[[#This Row],[Corregimiento]],Hoja3!$A$2:$D$676,4,0)</f>
        <v>60401</v>
      </c>
      <c r="E6379" s="100">
        <v>11</v>
      </c>
    </row>
    <row r="6380" spans="1:6" x14ac:dyDescent="0.25">
      <c r="A6380" s="99">
        <v>44202</v>
      </c>
      <c r="B6380" s="100">
        <v>44202</v>
      </c>
      <c r="C6380" s="100" t="s">
        <v>1164</v>
      </c>
      <c r="D6380" s="101">
        <f>VLOOKUP(Pag_Inicio_Corr_mas_casos[[#This Row],[Corregimiento]],Hoja3!$A$2:$D$676,4,0)</f>
        <v>91013</v>
      </c>
      <c r="E6380" s="100">
        <v>11</v>
      </c>
    </row>
    <row r="6381" spans="1:6" x14ac:dyDescent="0.25">
      <c r="A6381" s="59">
        <v>44203</v>
      </c>
      <c r="B6381" s="60">
        <v>44203</v>
      </c>
      <c r="C6381" s="60" t="s">
        <v>1107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 x14ac:dyDescent="0.25">
      <c r="A6382" s="59">
        <v>44203</v>
      </c>
      <c r="B6382" s="60">
        <v>44203</v>
      </c>
      <c r="C6382" s="60" t="s">
        <v>1163</v>
      </c>
      <c r="D6382" s="61">
        <f>VLOOKUP(Pag_Inicio_Corr_mas_casos[[#This Row],[Corregimiento]],Hoja3!$A$2:$D$676,4,0)</f>
        <v>130101</v>
      </c>
      <c r="E6382" s="60">
        <v>124</v>
      </c>
    </row>
    <row r="6383" spans="1:6" x14ac:dyDescent="0.25">
      <c r="A6383" s="59">
        <v>44203</v>
      </c>
      <c r="B6383" s="60">
        <v>44203</v>
      </c>
      <c r="C6383" s="60" t="s">
        <v>1131</v>
      </c>
      <c r="D6383" s="61">
        <f>VLOOKUP(Pag_Inicio_Corr_mas_casos[[#This Row],[Corregimiento]],Hoja3!$A$2:$D$676,4,0)</f>
        <v>130106</v>
      </c>
      <c r="E6383" s="60">
        <v>101</v>
      </c>
    </row>
    <row r="6384" spans="1:6" x14ac:dyDescent="0.25">
      <c r="A6384" s="59">
        <v>44203</v>
      </c>
      <c r="B6384" s="60">
        <v>44203</v>
      </c>
      <c r="C6384" s="60" t="s">
        <v>1141</v>
      </c>
      <c r="D6384" s="61">
        <f>VLOOKUP(Pag_Inicio_Corr_mas_casos[[#This Row],[Corregimiento]],Hoja3!$A$2:$D$676,4,0)</f>
        <v>80812</v>
      </c>
      <c r="E6384" s="60">
        <v>100</v>
      </c>
    </row>
    <row r="6385" spans="1:6" x14ac:dyDescent="0.25">
      <c r="A6385" s="59">
        <v>44203</v>
      </c>
      <c r="B6385" s="60">
        <v>44203</v>
      </c>
      <c r="C6385" s="60" t="s">
        <v>867</v>
      </c>
      <c r="D6385" s="61">
        <f>VLOOKUP(Pag_Inicio_Corr_mas_casos[[#This Row],[Corregimiento]],Hoja3!$A$2:$D$676,4,0)</f>
        <v>80821</v>
      </c>
      <c r="E6385" s="60">
        <v>91</v>
      </c>
    </row>
    <row r="6386" spans="1:6" x14ac:dyDescent="0.25">
      <c r="A6386" s="59">
        <v>44203</v>
      </c>
      <c r="B6386" s="60">
        <v>44203</v>
      </c>
      <c r="C6386" s="60" t="s">
        <v>1115</v>
      </c>
      <c r="D6386" s="61">
        <f>VLOOKUP(Pag_Inicio_Corr_mas_casos[[#This Row],[Corregimiento]],Hoja3!$A$2:$D$676,4,0)</f>
        <v>81002</v>
      </c>
      <c r="E6386" s="60">
        <v>90</v>
      </c>
    </row>
    <row r="6387" spans="1:6" x14ac:dyDescent="0.25">
      <c r="A6387" s="59">
        <v>44203</v>
      </c>
      <c r="B6387" s="60">
        <v>44203</v>
      </c>
      <c r="C6387" s="60" t="s">
        <v>1049</v>
      </c>
      <c r="D6387" s="61">
        <f>VLOOKUP(Pag_Inicio_Corr_mas_casos[[#This Row],[Corregimiento]],Hoja3!$A$2:$D$676,4,0)</f>
        <v>80822</v>
      </c>
      <c r="E6387" s="60">
        <v>87</v>
      </c>
    </row>
    <row r="6388" spans="1:6" x14ac:dyDescent="0.25">
      <c r="A6388" s="59">
        <v>44203</v>
      </c>
      <c r="B6388" s="60">
        <v>44203</v>
      </c>
      <c r="C6388" s="60" t="s">
        <v>1036</v>
      </c>
      <c r="D6388" s="61">
        <f>VLOOKUP(Pag_Inicio_Corr_mas_casos[[#This Row],[Corregimiento]],Hoja3!$A$2:$D$676,4,0)</f>
        <v>80823</v>
      </c>
      <c r="E6388" s="60">
        <v>82</v>
      </c>
    </row>
    <row r="6389" spans="1:6" x14ac:dyDescent="0.25">
      <c r="A6389" s="59">
        <v>44203</v>
      </c>
      <c r="B6389" s="60">
        <v>44203</v>
      </c>
      <c r="C6389" s="60" t="s">
        <v>1048</v>
      </c>
      <c r="D6389" s="61">
        <f>VLOOKUP(Pag_Inicio_Corr_mas_casos[[#This Row],[Corregimiento]],Hoja3!$A$2:$D$676,4,0)</f>
        <v>80817</v>
      </c>
      <c r="E6389" s="60">
        <v>80</v>
      </c>
    </row>
    <row r="6390" spans="1:6" x14ac:dyDescent="0.25">
      <c r="A6390" s="59">
        <v>44203</v>
      </c>
      <c r="B6390" s="60">
        <v>44203</v>
      </c>
      <c r="C6390" s="60" t="s">
        <v>1040</v>
      </c>
      <c r="D6390" s="61">
        <f>VLOOKUP(Pag_Inicio_Corr_mas_casos[[#This Row],[Corregimiento]],Hoja3!$A$2:$D$676,4,0)</f>
        <v>81007</v>
      </c>
      <c r="E6390" s="60">
        <v>75</v>
      </c>
    </row>
    <row r="6391" spans="1:6" x14ac:dyDescent="0.25">
      <c r="A6391" s="59">
        <v>44203</v>
      </c>
      <c r="B6391" s="60">
        <v>44203</v>
      </c>
      <c r="C6391" s="60" t="s">
        <v>1114</v>
      </c>
      <c r="D6391" s="61">
        <f>VLOOKUP(Pag_Inicio_Corr_mas_casos[[#This Row],[Corregimiento]],Hoja3!$A$2:$D$676,4,0)</f>
        <v>81001</v>
      </c>
      <c r="E6391" s="60">
        <v>75</v>
      </c>
    </row>
    <row r="6392" spans="1:6" x14ac:dyDescent="0.25">
      <c r="A6392" s="59">
        <v>44203</v>
      </c>
      <c r="B6392" s="60">
        <v>44203</v>
      </c>
      <c r="C6392" s="60" t="s">
        <v>1149</v>
      </c>
      <c r="D6392" s="61">
        <f>VLOOKUP(Pag_Inicio_Corr_mas_casos[[#This Row],[Corregimiento]],Hoja3!$A$2:$D$676,4,0)</f>
        <v>130102</v>
      </c>
      <c r="E6392" s="60">
        <v>72</v>
      </c>
    </row>
    <row r="6393" spans="1:6" x14ac:dyDescent="0.25">
      <c r="A6393" s="59">
        <v>44203</v>
      </c>
      <c r="B6393" s="60">
        <v>44203</v>
      </c>
      <c r="C6393" s="60" t="s">
        <v>1106</v>
      </c>
      <c r="D6393" s="61">
        <f>VLOOKUP(Pag_Inicio_Corr_mas_casos[[#This Row],[Corregimiento]],Hoja3!$A$2:$D$676,4,0)</f>
        <v>80809</v>
      </c>
      <c r="E6393" s="60">
        <v>70</v>
      </c>
    </row>
    <row r="6394" spans="1:6" x14ac:dyDescent="0.25">
      <c r="A6394" s="59">
        <v>44203</v>
      </c>
      <c r="B6394" s="60">
        <v>44203</v>
      </c>
      <c r="C6394" s="60" t="s">
        <v>1113</v>
      </c>
      <c r="D6394" s="61">
        <f>VLOOKUP(Pag_Inicio_Corr_mas_casos[[#This Row],[Corregimiento]],Hoja3!$A$2:$D$676,4,0)</f>
        <v>81008</v>
      </c>
      <c r="E6394" s="60">
        <v>70</v>
      </c>
    </row>
    <row r="6395" spans="1:6" x14ac:dyDescent="0.25">
      <c r="A6395" s="59">
        <v>44203</v>
      </c>
      <c r="B6395" s="60">
        <v>44203</v>
      </c>
      <c r="C6395" s="60" t="s">
        <v>1046</v>
      </c>
      <c r="D6395" s="61">
        <f>VLOOKUP(Pag_Inicio_Corr_mas_casos[[#This Row],[Corregimiento]],Hoja3!$A$2:$D$676,4,0)</f>
        <v>80813</v>
      </c>
      <c r="E6395" s="60">
        <v>69</v>
      </c>
    </row>
    <row r="6396" spans="1:6" x14ac:dyDescent="0.25">
      <c r="A6396" s="59">
        <v>44203</v>
      </c>
      <c r="B6396" s="60">
        <v>44203</v>
      </c>
      <c r="C6396" s="60" t="s">
        <v>1038</v>
      </c>
      <c r="D6396" s="61">
        <f>VLOOKUP(Pag_Inicio_Corr_mas_casos[[#This Row],[Corregimiento]],Hoja3!$A$2:$D$676,4,0)</f>
        <v>80816</v>
      </c>
      <c r="E6396" s="60">
        <v>68</v>
      </c>
    </row>
    <row r="6397" spans="1:6" x14ac:dyDescent="0.25">
      <c r="A6397" s="59">
        <v>44203</v>
      </c>
      <c r="B6397" s="60">
        <v>44203</v>
      </c>
      <c r="C6397" s="60" t="s">
        <v>1051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 x14ac:dyDescent="0.25">
      <c r="A6398" s="59">
        <v>44203</v>
      </c>
      <c r="B6398" s="60">
        <v>44203</v>
      </c>
      <c r="C6398" s="60" t="s">
        <v>1032</v>
      </c>
      <c r="D6398" s="61">
        <f>VLOOKUP(Pag_Inicio_Corr_mas_casos[[#This Row],[Corregimiento]],Hoja3!$A$2:$D$676,4,0)</f>
        <v>80810</v>
      </c>
      <c r="E6398" s="60">
        <v>65</v>
      </c>
    </row>
    <row r="6399" spans="1:6" x14ac:dyDescent="0.25">
      <c r="A6399" s="59">
        <v>44203</v>
      </c>
      <c r="B6399" s="60">
        <v>44203</v>
      </c>
      <c r="C6399" s="60" t="s">
        <v>1039</v>
      </c>
      <c r="D6399" s="61">
        <f>VLOOKUP(Pag_Inicio_Corr_mas_casos[[#This Row],[Corregimiento]],Hoja3!$A$2:$D$676,4,0)</f>
        <v>130708</v>
      </c>
      <c r="E6399" s="60">
        <v>64</v>
      </c>
    </row>
    <row r="6400" spans="1:6" x14ac:dyDescent="0.25">
      <c r="A6400" s="59">
        <v>44203</v>
      </c>
      <c r="B6400" s="60">
        <v>44203</v>
      </c>
      <c r="C6400" s="60" t="s">
        <v>1155</v>
      </c>
      <c r="D6400" s="61">
        <f>VLOOKUP(Pag_Inicio_Corr_mas_casos[[#This Row],[Corregimiento]],Hoja3!$A$2:$D$676,4,0)</f>
        <v>40601</v>
      </c>
      <c r="E6400" s="60">
        <v>62</v>
      </c>
    </row>
    <row r="6401" spans="1:5" x14ac:dyDescent="0.25">
      <c r="A6401" s="59">
        <v>44203</v>
      </c>
      <c r="B6401" s="60">
        <v>44203</v>
      </c>
      <c r="C6401" s="60" t="s">
        <v>1035</v>
      </c>
      <c r="D6401" s="61">
        <f>VLOOKUP(Pag_Inicio_Corr_mas_casos[[#This Row],[Corregimiento]],Hoja3!$A$2:$D$676,4,0)</f>
        <v>80806</v>
      </c>
      <c r="E6401" s="60">
        <v>61</v>
      </c>
    </row>
    <row r="6402" spans="1:5" x14ac:dyDescent="0.25">
      <c r="A6402" s="59">
        <v>44203</v>
      </c>
      <c r="B6402" s="60">
        <v>44203</v>
      </c>
      <c r="C6402" s="60" t="s">
        <v>1042</v>
      </c>
      <c r="D6402" s="61">
        <f>VLOOKUP(Pag_Inicio_Corr_mas_casos[[#This Row],[Corregimiento]],Hoja3!$A$2:$D$676,4,0)</f>
        <v>80826</v>
      </c>
      <c r="E6402" s="60">
        <v>61</v>
      </c>
    </row>
    <row r="6403" spans="1:5" x14ac:dyDescent="0.25">
      <c r="A6403" s="59">
        <v>44203</v>
      </c>
      <c r="B6403" s="60">
        <v>44203</v>
      </c>
      <c r="C6403" s="60" t="s">
        <v>1116</v>
      </c>
      <c r="D6403" s="61">
        <f>VLOOKUP(Pag_Inicio_Corr_mas_casos[[#This Row],[Corregimiento]],Hoja3!$A$2:$D$676,4,0)</f>
        <v>81003</v>
      </c>
      <c r="E6403" s="60">
        <v>58</v>
      </c>
    </row>
    <row r="6404" spans="1:5" x14ac:dyDescent="0.25">
      <c r="A6404" s="59">
        <v>44203</v>
      </c>
      <c r="B6404" s="60">
        <v>44203</v>
      </c>
      <c r="C6404" s="60" t="s">
        <v>1034</v>
      </c>
      <c r="D6404" s="61">
        <f>VLOOKUP(Pag_Inicio_Corr_mas_casos[[#This Row],[Corregimiento]],Hoja3!$A$2:$D$676,4,0)</f>
        <v>81009</v>
      </c>
      <c r="E6404" s="60">
        <v>53</v>
      </c>
    </row>
    <row r="6405" spans="1:5" x14ac:dyDescent="0.25">
      <c r="A6405" s="59">
        <v>44203</v>
      </c>
      <c r="B6405" s="60">
        <v>44203</v>
      </c>
      <c r="C6405" s="60" t="s">
        <v>1133</v>
      </c>
      <c r="D6405" s="61">
        <f>VLOOKUP(Pag_Inicio_Corr_mas_casos[[#This Row],[Corregimiento]],Hoja3!$A$2:$D$676,4,0)</f>
        <v>130108</v>
      </c>
      <c r="E6405" s="60">
        <v>51</v>
      </c>
    </row>
    <row r="6406" spans="1:5" x14ac:dyDescent="0.25">
      <c r="A6406" s="59">
        <v>44203</v>
      </c>
      <c r="B6406" s="60">
        <v>44203</v>
      </c>
      <c r="C6406" s="60" t="s">
        <v>1037</v>
      </c>
      <c r="D6406" s="61">
        <f>VLOOKUP(Pag_Inicio_Corr_mas_casos[[#This Row],[Corregimiento]],Hoja3!$A$2:$D$676,4,0)</f>
        <v>80807</v>
      </c>
      <c r="E6406" s="60">
        <v>50</v>
      </c>
    </row>
    <row r="6407" spans="1:5" x14ac:dyDescent="0.25">
      <c r="A6407" s="59">
        <v>44203</v>
      </c>
      <c r="B6407" s="60">
        <v>44203</v>
      </c>
      <c r="C6407" s="60" t="s">
        <v>1057</v>
      </c>
      <c r="D6407" s="61">
        <f>VLOOKUP(Pag_Inicio_Corr_mas_casos[[#This Row],[Corregimiento]],Hoja3!$A$2:$D$676,4,0)</f>
        <v>81006</v>
      </c>
      <c r="E6407" s="60">
        <v>49</v>
      </c>
    </row>
    <row r="6408" spans="1:5" x14ac:dyDescent="0.25">
      <c r="A6408" s="59">
        <v>44203</v>
      </c>
      <c r="B6408" s="60">
        <v>44203</v>
      </c>
      <c r="C6408" s="60" t="s">
        <v>1117</v>
      </c>
      <c r="D6408" s="61">
        <f>VLOOKUP(Pag_Inicio_Corr_mas_casos[[#This Row],[Corregimiento]],Hoja3!$A$2:$D$676,4,0)</f>
        <v>91001</v>
      </c>
      <c r="E6408" s="60">
        <v>48</v>
      </c>
    </row>
    <row r="6409" spans="1:5" x14ac:dyDescent="0.25">
      <c r="A6409" s="59">
        <v>44203</v>
      </c>
      <c r="B6409" s="60">
        <v>44203</v>
      </c>
      <c r="C6409" s="60" t="s">
        <v>1047</v>
      </c>
      <c r="D6409" s="61">
        <f>VLOOKUP(Pag_Inicio_Corr_mas_casos[[#This Row],[Corregimiento]],Hoja3!$A$2:$D$676,4,0)</f>
        <v>80820</v>
      </c>
      <c r="E6409" s="60">
        <v>46</v>
      </c>
    </row>
    <row r="6410" spans="1:5" x14ac:dyDescent="0.25">
      <c r="A6410" s="59">
        <v>44203</v>
      </c>
      <c r="B6410" s="60">
        <v>44203</v>
      </c>
      <c r="C6410" s="60" t="s">
        <v>1153</v>
      </c>
      <c r="D6410" s="61">
        <f>VLOOKUP(Pag_Inicio_Corr_mas_casos[[#This Row],[Corregimiento]],Hoja3!$A$2:$D$676,4,0)</f>
        <v>40501</v>
      </c>
      <c r="E6410" s="60">
        <v>46</v>
      </c>
    </row>
    <row r="6411" spans="1:5" x14ac:dyDescent="0.25">
      <c r="A6411" s="59">
        <v>44203</v>
      </c>
      <c r="B6411" s="60">
        <v>44203</v>
      </c>
      <c r="C6411" s="60" t="s">
        <v>1043</v>
      </c>
      <c r="D6411" s="61">
        <f>VLOOKUP(Pag_Inicio_Corr_mas_casos[[#This Row],[Corregimiento]],Hoja3!$A$2:$D$676,4,0)</f>
        <v>80811</v>
      </c>
      <c r="E6411" s="60">
        <v>45</v>
      </c>
    </row>
    <row r="6412" spans="1:5" x14ac:dyDescent="0.25">
      <c r="A6412" s="59">
        <v>44203</v>
      </c>
      <c r="B6412" s="60">
        <v>44203</v>
      </c>
      <c r="C6412" s="60" t="s">
        <v>1033</v>
      </c>
      <c r="D6412" s="61">
        <f>VLOOKUP(Pag_Inicio_Corr_mas_casos[[#This Row],[Corregimiento]],Hoja3!$A$2:$D$676,4,0)</f>
        <v>130717</v>
      </c>
      <c r="E6412" s="60">
        <v>42</v>
      </c>
    </row>
    <row r="6413" spans="1:5" x14ac:dyDescent="0.25">
      <c r="A6413" s="59">
        <v>44203</v>
      </c>
      <c r="B6413" s="60">
        <v>44203</v>
      </c>
      <c r="C6413" s="60" t="s">
        <v>1127</v>
      </c>
      <c r="D6413" s="61">
        <f>VLOOKUP(Pag_Inicio_Corr_mas_casos[[#This Row],[Corregimiento]],Hoja3!$A$2:$D$676,4,0)</f>
        <v>30104</v>
      </c>
      <c r="E6413" s="60">
        <v>42</v>
      </c>
    </row>
    <row r="6414" spans="1:5" x14ac:dyDescent="0.25">
      <c r="A6414" s="59">
        <v>44203</v>
      </c>
      <c r="B6414" s="60">
        <v>44203</v>
      </c>
      <c r="C6414" s="60" t="s">
        <v>1087</v>
      </c>
      <c r="D6414" s="61">
        <f>VLOOKUP(Pag_Inicio_Corr_mas_casos[[#This Row],[Corregimiento]],Hoja3!$A$2:$D$676,4,0)</f>
        <v>80808</v>
      </c>
      <c r="E6414" s="60">
        <v>41</v>
      </c>
    </row>
    <row r="6415" spans="1:5" x14ac:dyDescent="0.25">
      <c r="A6415" s="59">
        <v>44203</v>
      </c>
      <c r="B6415" s="60">
        <v>44203</v>
      </c>
      <c r="C6415" s="60" t="s">
        <v>1045</v>
      </c>
      <c r="D6415" s="61">
        <f>VLOOKUP(Pag_Inicio_Corr_mas_casos[[#This Row],[Corregimiento]],Hoja3!$A$2:$D$676,4,0)</f>
        <v>130107</v>
      </c>
      <c r="E6415" s="60">
        <v>38</v>
      </c>
    </row>
    <row r="6416" spans="1:5" x14ac:dyDescent="0.25">
      <c r="A6416" s="59">
        <v>44203</v>
      </c>
      <c r="B6416" s="60">
        <v>44203</v>
      </c>
      <c r="C6416" s="60" t="s">
        <v>1054</v>
      </c>
      <c r="D6416" s="61">
        <f>VLOOKUP(Pag_Inicio_Corr_mas_casos[[#This Row],[Corregimiento]],Hoja3!$A$2:$D$676,4,0)</f>
        <v>130701</v>
      </c>
      <c r="E6416" s="60">
        <v>37</v>
      </c>
    </row>
    <row r="6417" spans="1:5" x14ac:dyDescent="0.25">
      <c r="A6417" s="59">
        <v>44203</v>
      </c>
      <c r="B6417" s="60">
        <v>44203</v>
      </c>
      <c r="C6417" s="60" t="s">
        <v>1110</v>
      </c>
      <c r="D6417" s="61">
        <f>VLOOKUP(Pag_Inicio_Corr_mas_casos[[#This Row],[Corregimiento]],Hoja3!$A$2:$D$676,4,0)</f>
        <v>130702</v>
      </c>
      <c r="E6417" s="60">
        <v>36</v>
      </c>
    </row>
    <row r="6418" spans="1:5" x14ac:dyDescent="0.25">
      <c r="A6418" s="59">
        <v>44203</v>
      </c>
      <c r="B6418" s="60">
        <v>44203</v>
      </c>
      <c r="C6418" s="60" t="s">
        <v>1101</v>
      </c>
      <c r="D6418" s="61">
        <f>VLOOKUP(Pag_Inicio_Corr_mas_casos[[#This Row],[Corregimiento]],Hoja3!$A$2:$D$676,4,0)</f>
        <v>60101</v>
      </c>
      <c r="E6418" s="60">
        <v>36</v>
      </c>
    </row>
    <row r="6419" spans="1:5" x14ac:dyDescent="0.25">
      <c r="A6419" s="59">
        <v>44203</v>
      </c>
      <c r="B6419" s="60">
        <v>44203</v>
      </c>
      <c r="C6419" s="60" t="s">
        <v>1062</v>
      </c>
      <c r="D6419" s="61">
        <f>VLOOKUP(Pag_Inicio_Corr_mas_casos[[#This Row],[Corregimiento]],Hoja3!$A$2:$D$676,4,0)</f>
        <v>30107</v>
      </c>
      <c r="E6419" s="60">
        <v>34</v>
      </c>
    </row>
    <row r="6420" spans="1:5" x14ac:dyDescent="0.25">
      <c r="A6420" s="59">
        <v>44203</v>
      </c>
      <c r="B6420" s="60">
        <v>44203</v>
      </c>
      <c r="C6420" s="60" t="s">
        <v>1041</v>
      </c>
      <c r="D6420" s="61">
        <f>VLOOKUP(Pag_Inicio_Corr_mas_casos[[#This Row],[Corregimiento]],Hoja3!$A$2:$D$676,4,0)</f>
        <v>80814</v>
      </c>
      <c r="E6420" s="60">
        <v>34</v>
      </c>
    </row>
    <row r="6421" spans="1:5" x14ac:dyDescent="0.25">
      <c r="A6421" s="59">
        <v>44203</v>
      </c>
      <c r="B6421" s="60">
        <v>44203</v>
      </c>
      <c r="C6421" s="60" t="s">
        <v>1056</v>
      </c>
      <c r="D6421" s="61">
        <f>VLOOKUP(Pag_Inicio_Corr_mas_casos[[#This Row],[Corregimiento]],Hoja3!$A$2:$D$676,4,0)</f>
        <v>20601</v>
      </c>
      <c r="E6421" s="60">
        <v>34</v>
      </c>
    </row>
    <row r="6422" spans="1:5" x14ac:dyDescent="0.25">
      <c r="A6422" s="59">
        <v>44203</v>
      </c>
      <c r="B6422" s="60">
        <v>44203</v>
      </c>
      <c r="C6422" s="60" t="s">
        <v>1086</v>
      </c>
      <c r="D6422" s="61">
        <f>VLOOKUP(Pag_Inicio_Corr_mas_casos[[#This Row],[Corregimiento]],Hoja3!$A$2:$D$676,4,0)</f>
        <v>130706</v>
      </c>
      <c r="E6422" s="60">
        <v>33</v>
      </c>
    </row>
    <row r="6423" spans="1:5" x14ac:dyDescent="0.25">
      <c r="A6423" s="59">
        <v>44203</v>
      </c>
      <c r="B6423" s="60">
        <v>44203</v>
      </c>
      <c r="C6423" s="60" t="s">
        <v>1052</v>
      </c>
      <c r="D6423" s="61">
        <f>VLOOKUP(Pag_Inicio_Corr_mas_casos[[#This Row],[Corregimiento]],Hoja3!$A$2:$D$676,4,0)</f>
        <v>130716</v>
      </c>
      <c r="E6423" s="60">
        <v>32</v>
      </c>
    </row>
    <row r="6424" spans="1:5" x14ac:dyDescent="0.25">
      <c r="A6424" s="59">
        <v>44203</v>
      </c>
      <c r="B6424" s="60">
        <v>44203</v>
      </c>
      <c r="C6424" s="60" t="s">
        <v>1065</v>
      </c>
      <c r="D6424" s="61">
        <f>VLOOKUP(Pag_Inicio_Corr_mas_casos[[#This Row],[Corregimiento]],Hoja3!$A$2:$D$676,4,0)</f>
        <v>40606</v>
      </c>
      <c r="E6424" s="60">
        <v>32</v>
      </c>
    </row>
    <row r="6425" spans="1:5" x14ac:dyDescent="0.25">
      <c r="A6425" s="59">
        <v>44203</v>
      </c>
      <c r="B6425" s="60">
        <v>44203</v>
      </c>
      <c r="C6425" s="60" t="s">
        <v>1070</v>
      </c>
      <c r="D6425" s="61">
        <f>VLOOKUP(Pag_Inicio_Corr_mas_casos[[#This Row],[Corregimiento]],Hoja3!$A$2:$D$676,4,0)</f>
        <v>20207</v>
      </c>
      <c r="E6425" s="60">
        <v>31</v>
      </c>
    </row>
    <row r="6426" spans="1:5" x14ac:dyDescent="0.25">
      <c r="A6426" s="59">
        <v>44203</v>
      </c>
      <c r="B6426" s="60">
        <v>44203</v>
      </c>
      <c r="C6426" s="60" t="s">
        <v>1215</v>
      </c>
      <c r="D6426" s="61">
        <f>VLOOKUP(Pag_Inicio_Corr_mas_casos[[#This Row],[Corregimiento]],Hoja3!$A$2:$D$676,4,0)</f>
        <v>30301</v>
      </c>
      <c r="E6426" s="60">
        <v>30</v>
      </c>
    </row>
    <row r="6427" spans="1:5" x14ac:dyDescent="0.25">
      <c r="A6427" s="59">
        <v>44203</v>
      </c>
      <c r="B6427" s="60">
        <v>44203</v>
      </c>
      <c r="C6427" s="60" t="s">
        <v>1160</v>
      </c>
      <c r="D6427" s="61">
        <f>VLOOKUP(Pag_Inicio_Corr_mas_casos[[#This Row],[Corregimiento]],Hoja3!$A$2:$D$676,4,0)</f>
        <v>30110</v>
      </c>
      <c r="E6427" s="60">
        <v>29</v>
      </c>
    </row>
    <row r="6428" spans="1:5" x14ac:dyDescent="0.25">
      <c r="A6428" s="59">
        <v>44203</v>
      </c>
      <c r="B6428" s="60">
        <v>44203</v>
      </c>
      <c r="C6428" s="60" t="s">
        <v>1118</v>
      </c>
      <c r="D6428" s="61">
        <f>VLOOKUP(Pag_Inicio_Corr_mas_casos[[#This Row],[Corregimiento]],Hoja3!$A$2:$D$676,4,0)</f>
        <v>30111</v>
      </c>
      <c r="E6428" s="60">
        <v>29</v>
      </c>
    </row>
    <row r="6429" spans="1:5" x14ac:dyDescent="0.25">
      <c r="A6429" s="59">
        <v>44203</v>
      </c>
      <c r="B6429" s="60">
        <v>44203</v>
      </c>
      <c r="C6429" s="60" t="s">
        <v>1102</v>
      </c>
      <c r="D6429" s="61">
        <f>VLOOKUP(Pag_Inicio_Corr_mas_casos[[#This Row],[Corregimiento]],Hoja3!$A$2:$D$676,4,0)</f>
        <v>40612</v>
      </c>
      <c r="E6429" s="60">
        <v>28</v>
      </c>
    </row>
    <row r="6430" spans="1:5" x14ac:dyDescent="0.25">
      <c r="A6430" s="59">
        <v>44203</v>
      </c>
      <c r="B6430" s="60">
        <v>44203</v>
      </c>
      <c r="C6430" s="60" t="s">
        <v>1145</v>
      </c>
      <c r="D6430" s="61">
        <f>VLOOKUP(Pag_Inicio_Corr_mas_casos[[#This Row],[Corregimiento]],Hoja3!$A$2:$D$676,4,0)</f>
        <v>80501</v>
      </c>
      <c r="E6430" s="60">
        <v>26</v>
      </c>
    </row>
    <row r="6431" spans="1:5" x14ac:dyDescent="0.25">
      <c r="A6431" s="59">
        <v>44203</v>
      </c>
      <c r="B6431" s="60">
        <v>44203</v>
      </c>
      <c r="C6431" s="60" t="s">
        <v>1093</v>
      </c>
      <c r="D6431" s="61">
        <f>VLOOKUP(Pag_Inicio_Corr_mas_casos[[#This Row],[Corregimiento]],Hoja3!$A$2:$D$676,4,0)</f>
        <v>81004</v>
      </c>
      <c r="E6431" s="60">
        <v>24</v>
      </c>
    </row>
    <row r="6432" spans="1:5" x14ac:dyDescent="0.25">
      <c r="A6432" s="59">
        <v>44203</v>
      </c>
      <c r="B6432" s="60">
        <v>44203</v>
      </c>
      <c r="C6432" s="60" t="s">
        <v>1095</v>
      </c>
      <c r="D6432" s="61">
        <f>VLOOKUP(Pag_Inicio_Corr_mas_casos[[#This Row],[Corregimiento]],Hoja3!$A$2:$D$676,4,0)</f>
        <v>80805</v>
      </c>
      <c r="E6432" s="60">
        <v>23</v>
      </c>
    </row>
    <row r="6433" spans="1:5" x14ac:dyDescent="0.25">
      <c r="A6433" s="59">
        <v>44203</v>
      </c>
      <c r="B6433" s="60">
        <v>44203</v>
      </c>
      <c r="C6433" s="60" t="s">
        <v>1053</v>
      </c>
      <c r="D6433" s="61">
        <f>VLOOKUP(Pag_Inicio_Corr_mas_casos[[#This Row],[Corregimiento]],Hoja3!$A$2:$D$676,4,0)</f>
        <v>50208</v>
      </c>
      <c r="E6433" s="60">
        <v>22</v>
      </c>
    </row>
    <row r="6434" spans="1:5" x14ac:dyDescent="0.25">
      <c r="A6434" s="59">
        <v>44203</v>
      </c>
      <c r="B6434" s="60">
        <v>44203</v>
      </c>
      <c r="C6434" s="60" t="s">
        <v>1089</v>
      </c>
      <c r="D6434" s="61">
        <f>VLOOKUP(Pag_Inicio_Corr_mas_casos[[#This Row],[Corregimiento]],Hoja3!$A$2:$D$676,4,0)</f>
        <v>130105</v>
      </c>
      <c r="E6434" s="60">
        <v>22</v>
      </c>
    </row>
    <row r="6435" spans="1:5" x14ac:dyDescent="0.25">
      <c r="A6435" s="59">
        <v>44203</v>
      </c>
      <c r="B6435" s="60">
        <v>44203</v>
      </c>
      <c r="C6435" s="60" t="s">
        <v>1055</v>
      </c>
      <c r="D6435" s="61">
        <f>VLOOKUP(Pag_Inicio_Corr_mas_casos[[#This Row],[Corregimiento]],Hoja3!$A$2:$D$676,4,0)</f>
        <v>80804</v>
      </c>
      <c r="E6435" s="60">
        <v>21</v>
      </c>
    </row>
    <row r="6436" spans="1:5" x14ac:dyDescent="0.25">
      <c r="A6436" s="59">
        <v>44203</v>
      </c>
      <c r="B6436" s="60">
        <v>44203</v>
      </c>
      <c r="C6436" s="60" t="s">
        <v>1098</v>
      </c>
      <c r="D6436" s="61">
        <f>VLOOKUP(Pag_Inicio_Corr_mas_casos[[#This Row],[Corregimiento]],Hoja3!$A$2:$D$676,4,0)</f>
        <v>40611</v>
      </c>
      <c r="E6436" s="60">
        <v>21</v>
      </c>
    </row>
    <row r="6437" spans="1:5" x14ac:dyDescent="0.25">
      <c r="A6437" s="59">
        <v>44203</v>
      </c>
      <c r="B6437" s="60">
        <v>44203</v>
      </c>
      <c r="C6437" s="60" t="s">
        <v>1090</v>
      </c>
      <c r="D6437" s="61">
        <f>VLOOKUP(Pag_Inicio_Corr_mas_casos[[#This Row],[Corregimiento]],Hoja3!$A$2:$D$676,4,0)</f>
        <v>81005</v>
      </c>
      <c r="E6437" s="60">
        <v>20</v>
      </c>
    </row>
    <row r="6438" spans="1:5" x14ac:dyDescent="0.25">
      <c r="A6438" s="59">
        <v>44203</v>
      </c>
      <c r="B6438" s="60">
        <v>44203</v>
      </c>
      <c r="C6438" s="60" t="s">
        <v>1165</v>
      </c>
      <c r="D6438" s="61">
        <f>VLOOKUP(Pag_Inicio_Corr_mas_casos[[#This Row],[Corregimiento]],Hoja3!$A$2:$D$676,4,0)</f>
        <v>91011</v>
      </c>
      <c r="E6438" s="60">
        <v>17</v>
      </c>
    </row>
    <row r="6439" spans="1:5" x14ac:dyDescent="0.25">
      <c r="A6439" s="59">
        <v>44203</v>
      </c>
      <c r="B6439" s="60">
        <v>44203</v>
      </c>
      <c r="C6439" s="60" t="s">
        <v>1178</v>
      </c>
      <c r="D6439" s="61">
        <f>VLOOKUP(Pag_Inicio_Corr_mas_casos[[#This Row],[Corregimiento]],Hoja3!$A$2:$D$676,4,0)</f>
        <v>80818</v>
      </c>
      <c r="E6439" s="60">
        <v>17</v>
      </c>
    </row>
    <row r="6440" spans="1:5" x14ac:dyDescent="0.25">
      <c r="A6440" s="59">
        <v>44203</v>
      </c>
      <c r="B6440" s="60">
        <v>44203</v>
      </c>
      <c r="C6440" s="60" t="s">
        <v>1192</v>
      </c>
      <c r="D6440" s="61">
        <f>VLOOKUP(Pag_Inicio_Corr_mas_casos[[#This Row],[Corregimiento]],Hoja3!$A$2:$D$676,4,0)</f>
        <v>20104</v>
      </c>
      <c r="E6440" s="60">
        <v>17</v>
      </c>
    </row>
    <row r="6441" spans="1:5" x14ac:dyDescent="0.25">
      <c r="A6441" s="59">
        <v>44203</v>
      </c>
      <c r="B6441" s="60">
        <v>44203</v>
      </c>
      <c r="C6441" s="60" t="s">
        <v>1211</v>
      </c>
      <c r="D6441" s="61">
        <f>VLOOKUP(Pag_Inicio_Corr_mas_casos[[#This Row],[Corregimiento]],Hoja3!$A$2:$D$676,4,0)</f>
        <v>20106</v>
      </c>
      <c r="E6441" s="60">
        <v>17</v>
      </c>
    </row>
    <row r="6442" spans="1:5" x14ac:dyDescent="0.25">
      <c r="A6442" s="59">
        <v>44203</v>
      </c>
      <c r="B6442" s="60">
        <v>44203</v>
      </c>
      <c r="C6442" s="60" t="s">
        <v>1071</v>
      </c>
      <c r="D6442" s="61">
        <f>VLOOKUP(Pag_Inicio_Corr_mas_casos[[#This Row],[Corregimiento]],Hoja3!$A$2:$D$676,4,0)</f>
        <v>60105</v>
      </c>
      <c r="E6442" s="60">
        <v>16</v>
      </c>
    </row>
    <row r="6443" spans="1:5" x14ac:dyDescent="0.25">
      <c r="A6443" s="59">
        <v>44203</v>
      </c>
      <c r="B6443" s="60">
        <v>44203</v>
      </c>
      <c r="C6443" s="60" t="s">
        <v>1207</v>
      </c>
      <c r="D6443" s="61">
        <f>VLOOKUP(Pag_Inicio_Corr_mas_casos[[#This Row],[Corregimiento]],Hoja3!$A$2:$D$676,4,0)</f>
        <v>40801</v>
      </c>
      <c r="E6443" s="60">
        <v>16</v>
      </c>
    </row>
    <row r="6444" spans="1:5" x14ac:dyDescent="0.25">
      <c r="A6444" s="59">
        <v>44203</v>
      </c>
      <c r="B6444" s="60">
        <v>44203</v>
      </c>
      <c r="C6444" s="60" t="s">
        <v>1099</v>
      </c>
      <c r="D6444" s="61">
        <f>VLOOKUP(Pag_Inicio_Corr_mas_casos[[#This Row],[Corregimiento]],Hoja3!$A$2:$D$676,4,0)</f>
        <v>130310</v>
      </c>
      <c r="E6444" s="60">
        <v>15</v>
      </c>
    </row>
    <row r="6445" spans="1:5" x14ac:dyDescent="0.25">
      <c r="A6445" s="59">
        <v>44203</v>
      </c>
      <c r="B6445" s="60">
        <v>44203</v>
      </c>
      <c r="C6445" s="60" t="s">
        <v>1138</v>
      </c>
      <c r="D6445" s="61">
        <f>VLOOKUP(Pag_Inicio_Corr_mas_casos[[#This Row],[Corregimiento]],Hoja3!$A$2:$D$676,4,0)</f>
        <v>20602</v>
      </c>
      <c r="E6445" s="60">
        <v>15</v>
      </c>
    </row>
    <row r="6446" spans="1:5" x14ac:dyDescent="0.25">
      <c r="A6446" s="59">
        <v>44203</v>
      </c>
      <c r="B6446" s="60">
        <v>44203</v>
      </c>
      <c r="C6446" s="60" t="s">
        <v>1147</v>
      </c>
      <c r="D6446" s="61">
        <f>VLOOKUP(Pag_Inicio_Corr_mas_casos[[#This Row],[Corregimiento]],Hoja3!$A$2:$D$676,4,0)</f>
        <v>40201</v>
      </c>
      <c r="E6446" s="60">
        <v>15</v>
      </c>
    </row>
    <row r="6447" spans="1:5" x14ac:dyDescent="0.25">
      <c r="A6447" s="59">
        <v>44203</v>
      </c>
      <c r="B6447" s="60">
        <v>44203</v>
      </c>
      <c r="C6447" s="60" t="s">
        <v>1173</v>
      </c>
      <c r="D6447" s="61">
        <f>VLOOKUP(Pag_Inicio_Corr_mas_casos[[#This Row],[Corregimiento]],Hoja3!$A$2:$D$676,4,0)</f>
        <v>40503</v>
      </c>
      <c r="E6447" s="60">
        <v>15</v>
      </c>
    </row>
    <row r="6448" spans="1:5" x14ac:dyDescent="0.25">
      <c r="A6448" s="59">
        <v>44203</v>
      </c>
      <c r="B6448" s="60">
        <v>44203</v>
      </c>
      <c r="C6448" s="60" t="s">
        <v>1158</v>
      </c>
      <c r="D6448" s="61">
        <f>VLOOKUP(Pag_Inicio_Corr_mas_casos[[#This Row],[Corregimiento]],Hoja3!$A$2:$D$676,4,0)</f>
        <v>20401</v>
      </c>
      <c r="E6448" s="60">
        <v>15</v>
      </c>
    </row>
    <row r="6449" spans="1:6" x14ac:dyDescent="0.25">
      <c r="A6449" s="59">
        <v>44203</v>
      </c>
      <c r="B6449" s="60">
        <v>44203</v>
      </c>
      <c r="C6449" s="60" t="s">
        <v>1067</v>
      </c>
      <c r="D6449" s="61">
        <f>VLOOKUP(Pag_Inicio_Corr_mas_casos[[#This Row],[Corregimiento]],Hoja3!$A$2:$D$676,4,0)</f>
        <v>80508</v>
      </c>
      <c r="E6449" s="60">
        <v>14</v>
      </c>
    </row>
    <row r="6450" spans="1:6" x14ac:dyDescent="0.25">
      <c r="A6450" s="59">
        <v>44203</v>
      </c>
      <c r="B6450" s="60">
        <v>44203</v>
      </c>
      <c r="C6450" s="60" t="s">
        <v>1072</v>
      </c>
      <c r="D6450" s="61">
        <f>VLOOKUP(Pag_Inicio_Corr_mas_casos[[#This Row],[Corregimiento]],Hoja3!$A$2:$D$676,4,0)</f>
        <v>80803</v>
      </c>
      <c r="E6450" s="60">
        <v>14</v>
      </c>
    </row>
    <row r="6451" spans="1:6" x14ac:dyDescent="0.25">
      <c r="A6451" s="59">
        <v>44203</v>
      </c>
      <c r="B6451" s="60">
        <v>44203</v>
      </c>
      <c r="C6451" s="60" t="s">
        <v>1154</v>
      </c>
      <c r="D6451" s="61">
        <f>VLOOKUP(Pag_Inicio_Corr_mas_casos[[#This Row],[Corregimiento]],Hoja3!$A$2:$D$676,4,0)</f>
        <v>91007</v>
      </c>
      <c r="E6451" s="60">
        <v>14</v>
      </c>
    </row>
    <row r="6452" spans="1:6" x14ac:dyDescent="0.25">
      <c r="A6452" s="59">
        <v>44203</v>
      </c>
      <c r="B6452" s="60">
        <v>44203</v>
      </c>
      <c r="C6452" s="60" t="s">
        <v>1216</v>
      </c>
      <c r="D6452" s="61">
        <f>VLOOKUP(Pag_Inicio_Corr_mas_casos[[#This Row],[Corregimiento]],Hoja3!$A$2:$D$676,4,0)</f>
        <v>20603</v>
      </c>
      <c r="E6452" s="60">
        <v>14</v>
      </c>
    </row>
    <row r="6453" spans="1:6" x14ac:dyDescent="0.25">
      <c r="A6453" s="59">
        <v>44203</v>
      </c>
      <c r="B6453" s="60">
        <v>44203</v>
      </c>
      <c r="C6453" s="60" t="s">
        <v>1128</v>
      </c>
      <c r="D6453" s="61">
        <f>VLOOKUP(Pag_Inicio_Corr_mas_casos[[#This Row],[Corregimiento]],Hoja3!$A$2:$D$676,4,0)</f>
        <v>91008</v>
      </c>
      <c r="E6453" s="60">
        <v>14</v>
      </c>
    </row>
    <row r="6454" spans="1:6" x14ac:dyDescent="0.25">
      <c r="A6454" s="59">
        <v>44203</v>
      </c>
      <c r="B6454" s="60">
        <v>44203</v>
      </c>
      <c r="C6454" s="60" t="s">
        <v>1069</v>
      </c>
      <c r="D6454" s="61">
        <f>VLOOKUP(Pag_Inicio_Corr_mas_casos[[#This Row],[Corregimiento]],Hoja3!$A$2:$D$676,4,0)</f>
        <v>40203</v>
      </c>
      <c r="E6454" s="60">
        <v>14</v>
      </c>
    </row>
    <row r="6455" spans="1:6" x14ac:dyDescent="0.25">
      <c r="A6455" s="59">
        <v>44203</v>
      </c>
      <c r="B6455" s="60">
        <v>44203</v>
      </c>
      <c r="C6455" s="60" t="s">
        <v>1046</v>
      </c>
      <c r="D6455" s="60">
        <v>40607</v>
      </c>
      <c r="E6455" s="60">
        <v>13</v>
      </c>
      <c r="F6455" s="3" t="s">
        <v>1143</v>
      </c>
    </row>
    <row r="6456" spans="1:6" x14ac:dyDescent="0.25">
      <c r="A6456" s="59">
        <v>44203</v>
      </c>
      <c r="B6456" s="60">
        <v>44203</v>
      </c>
      <c r="C6456" s="60" t="s">
        <v>1146</v>
      </c>
      <c r="D6456" s="61">
        <f>VLOOKUP(Pag_Inicio_Corr_mas_casos[[#This Row],[Corregimiento]],Hoja3!$A$2:$D$676,4,0)</f>
        <v>20105</v>
      </c>
      <c r="E6456" s="60">
        <v>12</v>
      </c>
    </row>
    <row r="6457" spans="1:6" x14ac:dyDescent="0.25">
      <c r="A6457" s="59">
        <v>44203</v>
      </c>
      <c r="B6457" s="60">
        <v>44203</v>
      </c>
      <c r="C6457" s="60" t="s">
        <v>1122</v>
      </c>
      <c r="D6457" s="61">
        <f>VLOOKUP(Pag_Inicio_Corr_mas_casos[[#This Row],[Corregimiento]],Hoja3!$A$2:$D$676,4,0)</f>
        <v>30103</v>
      </c>
      <c r="E6457" s="60">
        <v>12</v>
      </c>
    </row>
    <row r="6458" spans="1:6" x14ac:dyDescent="0.25">
      <c r="A6458" s="59">
        <v>44203</v>
      </c>
      <c r="B6458" s="60">
        <v>44203</v>
      </c>
      <c r="C6458" s="60" t="s">
        <v>1161</v>
      </c>
      <c r="D6458" s="61">
        <f>VLOOKUP(Pag_Inicio_Corr_mas_casos[[#This Row],[Corregimiento]],Hoja3!$A$2:$D$676,4,0)</f>
        <v>40610</v>
      </c>
      <c r="E6458" s="60">
        <v>12</v>
      </c>
    </row>
    <row r="6459" spans="1:6" x14ac:dyDescent="0.25">
      <c r="A6459" s="59">
        <v>44203</v>
      </c>
      <c r="B6459" s="60">
        <v>44203</v>
      </c>
      <c r="C6459" s="60" t="s">
        <v>1091</v>
      </c>
      <c r="D6459" s="61">
        <f>VLOOKUP(Pag_Inicio_Corr_mas_casos[[#This Row],[Corregimiento]],Hoja3!$A$2:$D$676,4,0)</f>
        <v>80802</v>
      </c>
      <c r="E6459" s="60">
        <v>12</v>
      </c>
    </row>
    <row r="6460" spans="1:6" x14ac:dyDescent="0.25">
      <c r="A6460" s="59">
        <v>44203</v>
      </c>
      <c r="B6460" s="60">
        <v>44203</v>
      </c>
      <c r="C6460" s="60" t="s">
        <v>1202</v>
      </c>
      <c r="D6460" s="61">
        <f>VLOOKUP(Pag_Inicio_Corr_mas_casos[[#This Row],[Corregimiento]],Hoja3!$A$2:$D$676,4,0)</f>
        <v>50207</v>
      </c>
      <c r="E6460" s="60">
        <v>12</v>
      </c>
    </row>
    <row r="6461" spans="1:6" x14ac:dyDescent="0.25">
      <c r="A6461" s="59">
        <v>44203</v>
      </c>
      <c r="B6461" s="60">
        <v>44203</v>
      </c>
      <c r="C6461" s="60" t="s">
        <v>1144</v>
      </c>
      <c r="D6461" s="61">
        <f>VLOOKUP(Pag_Inicio_Corr_mas_casos[[#This Row],[Corregimiento]],Hoja3!$A$2:$D$676,4,0)</f>
        <v>50316</v>
      </c>
      <c r="E6461" s="60">
        <v>11</v>
      </c>
    </row>
    <row r="6462" spans="1:6" x14ac:dyDescent="0.25">
      <c r="A6462" s="59">
        <v>44203</v>
      </c>
      <c r="B6462" s="60">
        <v>44203</v>
      </c>
      <c r="C6462" s="60" t="s">
        <v>1100</v>
      </c>
      <c r="D6462" s="61">
        <f>VLOOKUP(Pag_Inicio_Corr_mas_casos[[#This Row],[Corregimiento]],Hoja3!$A$2:$D$676,4,0)</f>
        <v>60103</v>
      </c>
      <c r="E6462" s="60">
        <v>11</v>
      </c>
    </row>
    <row r="6463" spans="1:6" x14ac:dyDescent="0.25">
      <c r="A6463" s="59">
        <v>44203</v>
      </c>
      <c r="B6463" s="60">
        <v>44203</v>
      </c>
      <c r="C6463" s="60" t="s">
        <v>1217</v>
      </c>
      <c r="D6463" s="61">
        <f>VLOOKUP(Pag_Inicio_Corr_mas_casos[[#This Row],[Corregimiento]],Hoja3!$A$2:$D$676,4,0)</f>
        <v>90201</v>
      </c>
      <c r="E6463" s="60">
        <v>11</v>
      </c>
    </row>
    <row r="6464" spans="1:6" x14ac:dyDescent="0.25">
      <c r="A6464" s="59">
        <v>44203</v>
      </c>
      <c r="B6464" s="60">
        <v>44203</v>
      </c>
      <c r="C6464" s="60" t="s">
        <v>1124</v>
      </c>
      <c r="D6464" s="61">
        <f>VLOOKUP(Pag_Inicio_Corr_mas_casos[[#This Row],[Corregimiento]],Hoja3!$A$2:$D$676,4,0)</f>
        <v>20609</v>
      </c>
      <c r="E6464" s="60">
        <v>11</v>
      </c>
    </row>
    <row r="6465" spans="1:6" x14ac:dyDescent="0.25">
      <c r="A6465" s="77">
        <v>44204</v>
      </c>
      <c r="B6465" s="78">
        <v>44204</v>
      </c>
      <c r="C6465" s="78" t="s">
        <v>1107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 x14ac:dyDescent="0.25">
      <c r="A6466" s="77">
        <v>44204</v>
      </c>
      <c r="B6466" s="78">
        <v>44204</v>
      </c>
      <c r="C6466" s="78" t="s">
        <v>1149</v>
      </c>
      <c r="D6466" s="79">
        <f>VLOOKUP(Pag_Inicio_Corr_mas_casos[[#This Row],[Corregimiento]],Hoja3!$A$2:$D$676,4,0)</f>
        <v>130102</v>
      </c>
      <c r="E6466" s="78">
        <v>108</v>
      </c>
    </row>
    <row r="6467" spans="1:6" x14ac:dyDescent="0.25">
      <c r="A6467" s="77">
        <v>44204</v>
      </c>
      <c r="B6467" s="78">
        <v>44204</v>
      </c>
      <c r="C6467" s="78" t="s">
        <v>1049</v>
      </c>
      <c r="D6467" s="79">
        <f>VLOOKUP(Pag_Inicio_Corr_mas_casos[[#This Row],[Corregimiento]],Hoja3!$A$2:$D$676,4,0)</f>
        <v>80822</v>
      </c>
      <c r="E6467" s="78">
        <v>93</v>
      </c>
    </row>
    <row r="6468" spans="1:6" x14ac:dyDescent="0.25">
      <c r="A6468" s="77">
        <v>44204</v>
      </c>
      <c r="B6468" s="78">
        <v>44204</v>
      </c>
      <c r="C6468" s="78" t="s">
        <v>1039</v>
      </c>
      <c r="D6468" s="79">
        <f>VLOOKUP(Pag_Inicio_Corr_mas_casos[[#This Row],[Corregimiento]],Hoja3!$A$2:$D$676,4,0)</f>
        <v>130708</v>
      </c>
      <c r="E6468" s="78">
        <v>90</v>
      </c>
    </row>
    <row r="6469" spans="1:6" x14ac:dyDescent="0.25">
      <c r="A6469" s="77">
        <v>44204</v>
      </c>
      <c r="B6469" s="78">
        <v>44204</v>
      </c>
      <c r="C6469" s="78" t="s">
        <v>1036</v>
      </c>
      <c r="D6469" s="79">
        <f>VLOOKUP(Pag_Inicio_Corr_mas_casos[[#This Row],[Corregimiento]],Hoja3!$A$2:$D$676,4,0)</f>
        <v>80823</v>
      </c>
      <c r="E6469" s="78">
        <v>87</v>
      </c>
    </row>
    <row r="6470" spans="1:6" x14ac:dyDescent="0.25">
      <c r="A6470" s="77">
        <v>44204</v>
      </c>
      <c r="B6470" s="78">
        <v>44204</v>
      </c>
      <c r="C6470" s="78" t="s">
        <v>1163</v>
      </c>
      <c r="D6470" s="79">
        <f>VLOOKUP(Pag_Inicio_Corr_mas_casos[[#This Row],[Corregimiento]],Hoja3!$A$2:$D$676,4,0)</f>
        <v>130101</v>
      </c>
      <c r="E6470" s="78">
        <v>86</v>
      </c>
    </row>
    <row r="6471" spans="1:6" x14ac:dyDescent="0.25">
      <c r="A6471" s="77">
        <v>44204</v>
      </c>
      <c r="B6471" s="78">
        <v>44204</v>
      </c>
      <c r="C6471" s="78" t="s">
        <v>1131</v>
      </c>
      <c r="D6471" s="79">
        <f>VLOOKUP(Pag_Inicio_Corr_mas_casos[[#This Row],[Corregimiento]],Hoja3!$A$2:$D$676,4,0)</f>
        <v>130106</v>
      </c>
      <c r="E6471" s="78">
        <v>82</v>
      </c>
    </row>
    <row r="6472" spans="1:6" x14ac:dyDescent="0.25">
      <c r="A6472" s="77">
        <v>44204</v>
      </c>
      <c r="B6472" s="78">
        <v>44204</v>
      </c>
      <c r="C6472" s="78" t="s">
        <v>1106</v>
      </c>
      <c r="D6472" s="79">
        <f>VLOOKUP(Pag_Inicio_Corr_mas_casos[[#This Row],[Corregimiento]],Hoja3!$A$2:$D$676,4,0)</f>
        <v>80809</v>
      </c>
      <c r="E6472" s="78">
        <v>80</v>
      </c>
    </row>
    <row r="6473" spans="1:6" x14ac:dyDescent="0.25">
      <c r="A6473" s="77">
        <v>44204</v>
      </c>
      <c r="B6473" s="78">
        <v>44204</v>
      </c>
      <c r="C6473" s="78" t="s">
        <v>1141</v>
      </c>
      <c r="D6473" s="79">
        <f>VLOOKUP(Pag_Inicio_Corr_mas_casos[[#This Row],[Corregimiento]],Hoja3!$A$2:$D$676,4,0)</f>
        <v>80812</v>
      </c>
      <c r="E6473" s="78">
        <v>76</v>
      </c>
    </row>
    <row r="6474" spans="1:6" x14ac:dyDescent="0.25">
      <c r="A6474" s="77">
        <v>44204</v>
      </c>
      <c r="B6474" s="78">
        <v>44204</v>
      </c>
      <c r="C6474" s="78" t="s">
        <v>1051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 x14ac:dyDescent="0.25">
      <c r="A6475" s="77">
        <v>44204</v>
      </c>
      <c r="B6475" s="78">
        <v>44204</v>
      </c>
      <c r="C6475" s="78" t="s">
        <v>1042</v>
      </c>
      <c r="D6475" s="79">
        <f>VLOOKUP(Pag_Inicio_Corr_mas_casos[[#This Row],[Corregimiento]],Hoja3!$A$2:$D$676,4,0)</f>
        <v>80826</v>
      </c>
      <c r="E6475" s="78">
        <v>73</v>
      </c>
    </row>
    <row r="6476" spans="1:6" x14ac:dyDescent="0.25">
      <c r="A6476" s="77">
        <v>44204</v>
      </c>
      <c r="B6476" s="78">
        <v>44204</v>
      </c>
      <c r="C6476" s="78" t="s">
        <v>1040</v>
      </c>
      <c r="D6476" s="79">
        <f>VLOOKUP(Pag_Inicio_Corr_mas_casos[[#This Row],[Corregimiento]],Hoja3!$A$2:$D$676,4,0)</f>
        <v>81007</v>
      </c>
      <c r="E6476" s="78">
        <v>72</v>
      </c>
    </row>
    <row r="6477" spans="1:6" x14ac:dyDescent="0.25">
      <c r="A6477" s="77">
        <v>44204</v>
      </c>
      <c r="B6477" s="78">
        <v>44204</v>
      </c>
      <c r="C6477" s="78" t="s">
        <v>867</v>
      </c>
      <c r="D6477" s="79">
        <f>VLOOKUP(Pag_Inicio_Corr_mas_casos[[#This Row],[Corregimiento]],Hoja3!$A$2:$D$676,4,0)</f>
        <v>80821</v>
      </c>
      <c r="E6477" s="78">
        <v>71</v>
      </c>
    </row>
    <row r="6478" spans="1:6" x14ac:dyDescent="0.25">
      <c r="A6478" s="77">
        <v>44204</v>
      </c>
      <c r="B6478" s="78">
        <v>44204</v>
      </c>
      <c r="C6478" s="78" t="s">
        <v>1048</v>
      </c>
      <c r="D6478" s="79">
        <f>VLOOKUP(Pag_Inicio_Corr_mas_casos[[#This Row],[Corregimiento]],Hoja3!$A$2:$D$676,4,0)</f>
        <v>80817</v>
      </c>
      <c r="E6478" s="78">
        <v>71</v>
      </c>
    </row>
    <row r="6479" spans="1:6" x14ac:dyDescent="0.25">
      <c r="A6479" s="77">
        <v>44204</v>
      </c>
      <c r="B6479" s="78">
        <v>44204</v>
      </c>
      <c r="C6479" s="78" t="s">
        <v>1110</v>
      </c>
      <c r="D6479" s="79">
        <f>VLOOKUP(Pag_Inicio_Corr_mas_casos[[#This Row],[Corregimiento]],Hoja3!$A$2:$D$676,4,0)</f>
        <v>130702</v>
      </c>
      <c r="E6479" s="78">
        <v>70</v>
      </c>
    </row>
    <row r="6480" spans="1:6" x14ac:dyDescent="0.25">
      <c r="A6480" s="77">
        <v>44204</v>
      </c>
      <c r="B6480" s="78">
        <v>44204</v>
      </c>
      <c r="C6480" s="78" t="s">
        <v>1038</v>
      </c>
      <c r="D6480" s="79">
        <f>VLOOKUP(Pag_Inicio_Corr_mas_casos[[#This Row],[Corregimiento]],Hoja3!$A$2:$D$676,4,0)</f>
        <v>80816</v>
      </c>
      <c r="E6480" s="78">
        <v>70</v>
      </c>
    </row>
    <row r="6481" spans="1:5" x14ac:dyDescent="0.25">
      <c r="A6481" s="77">
        <v>44204</v>
      </c>
      <c r="B6481" s="78">
        <v>44204</v>
      </c>
      <c r="C6481" s="78" t="s">
        <v>1054</v>
      </c>
      <c r="D6481" s="79">
        <f>VLOOKUP(Pag_Inicio_Corr_mas_casos[[#This Row],[Corregimiento]],Hoja3!$A$2:$D$676,4,0)</f>
        <v>130701</v>
      </c>
      <c r="E6481" s="78">
        <v>66</v>
      </c>
    </row>
    <row r="6482" spans="1:5" x14ac:dyDescent="0.25">
      <c r="A6482" s="77">
        <v>44204</v>
      </c>
      <c r="B6482" s="78">
        <v>44204</v>
      </c>
      <c r="C6482" s="78" t="s">
        <v>1115</v>
      </c>
      <c r="D6482" s="79">
        <f>VLOOKUP(Pag_Inicio_Corr_mas_casos[[#This Row],[Corregimiento]],Hoja3!$A$2:$D$676,4,0)</f>
        <v>81002</v>
      </c>
      <c r="E6482" s="78">
        <v>66</v>
      </c>
    </row>
    <row r="6483" spans="1:5" x14ac:dyDescent="0.25">
      <c r="A6483" s="77">
        <v>44204</v>
      </c>
      <c r="B6483" s="78">
        <v>44204</v>
      </c>
      <c r="C6483" s="78" t="s">
        <v>1035</v>
      </c>
      <c r="D6483" s="79">
        <f>VLOOKUP(Pag_Inicio_Corr_mas_casos[[#This Row],[Corregimiento]],Hoja3!$A$2:$D$676,4,0)</f>
        <v>80806</v>
      </c>
      <c r="E6483" s="78">
        <v>61</v>
      </c>
    </row>
    <row r="6484" spans="1:5" x14ac:dyDescent="0.25">
      <c r="A6484" s="77">
        <v>44204</v>
      </c>
      <c r="B6484" s="78">
        <v>44204</v>
      </c>
      <c r="C6484" s="78" t="s">
        <v>1047</v>
      </c>
      <c r="D6484" s="79">
        <f>VLOOKUP(Pag_Inicio_Corr_mas_casos[[#This Row],[Corregimiento]],Hoja3!$A$2:$D$676,4,0)</f>
        <v>80820</v>
      </c>
      <c r="E6484" s="78">
        <v>57</v>
      </c>
    </row>
    <row r="6485" spans="1:5" x14ac:dyDescent="0.25">
      <c r="A6485" s="77">
        <v>44204</v>
      </c>
      <c r="B6485" s="78">
        <v>44204</v>
      </c>
      <c r="C6485" s="78" t="s">
        <v>1113</v>
      </c>
      <c r="D6485" s="79">
        <f>VLOOKUP(Pag_Inicio_Corr_mas_casos[[#This Row],[Corregimiento]],Hoja3!$A$2:$D$676,4,0)</f>
        <v>81008</v>
      </c>
      <c r="E6485" s="78">
        <v>56</v>
      </c>
    </row>
    <row r="6486" spans="1:5" x14ac:dyDescent="0.25">
      <c r="A6486" s="77">
        <v>44204</v>
      </c>
      <c r="B6486" s="78">
        <v>44204</v>
      </c>
      <c r="C6486" s="78" t="s">
        <v>1045</v>
      </c>
      <c r="D6486" s="79">
        <f>VLOOKUP(Pag_Inicio_Corr_mas_casos[[#This Row],[Corregimiento]],Hoja3!$A$2:$D$676,4,0)</f>
        <v>130107</v>
      </c>
      <c r="E6486" s="78">
        <v>50</v>
      </c>
    </row>
    <row r="6487" spans="1:5" x14ac:dyDescent="0.25">
      <c r="A6487" s="77">
        <v>44204</v>
      </c>
      <c r="B6487" s="78">
        <v>44204</v>
      </c>
      <c r="C6487" s="78" t="s">
        <v>1155</v>
      </c>
      <c r="D6487" s="79">
        <f>VLOOKUP(Pag_Inicio_Corr_mas_casos[[#This Row],[Corregimiento]],Hoja3!$A$2:$D$676,4,0)</f>
        <v>40601</v>
      </c>
      <c r="E6487" s="78">
        <v>50</v>
      </c>
    </row>
    <row r="6488" spans="1:5" x14ac:dyDescent="0.25">
      <c r="A6488" s="77">
        <v>44204</v>
      </c>
      <c r="B6488" s="78">
        <v>44204</v>
      </c>
      <c r="C6488" s="78" t="s">
        <v>1086</v>
      </c>
      <c r="D6488" s="79">
        <f>VLOOKUP(Pag_Inicio_Corr_mas_casos[[#This Row],[Corregimiento]],Hoja3!$A$2:$D$676,4,0)</f>
        <v>130706</v>
      </c>
      <c r="E6488" s="78">
        <v>49</v>
      </c>
    </row>
    <row r="6489" spans="1:5" x14ac:dyDescent="0.25">
      <c r="A6489" s="77">
        <v>44204</v>
      </c>
      <c r="B6489" s="78">
        <v>44204</v>
      </c>
      <c r="C6489" s="78" t="s">
        <v>1114</v>
      </c>
      <c r="D6489" s="79">
        <f>VLOOKUP(Pag_Inicio_Corr_mas_casos[[#This Row],[Corregimiento]],Hoja3!$A$2:$D$676,4,0)</f>
        <v>81001</v>
      </c>
      <c r="E6489" s="78">
        <v>48</v>
      </c>
    </row>
    <row r="6490" spans="1:5" x14ac:dyDescent="0.25">
      <c r="A6490" s="77">
        <v>44204</v>
      </c>
      <c r="B6490" s="78">
        <v>44204</v>
      </c>
      <c r="C6490" s="78" t="s">
        <v>1034</v>
      </c>
      <c r="D6490" s="79">
        <f>VLOOKUP(Pag_Inicio_Corr_mas_casos[[#This Row],[Corregimiento]],Hoja3!$A$2:$D$676,4,0)</f>
        <v>81009</v>
      </c>
      <c r="E6490" s="78">
        <v>46</v>
      </c>
    </row>
    <row r="6491" spans="1:5" x14ac:dyDescent="0.25">
      <c r="A6491" s="77">
        <v>44204</v>
      </c>
      <c r="B6491" s="78">
        <v>44204</v>
      </c>
      <c r="C6491" s="78" t="s">
        <v>1032</v>
      </c>
      <c r="D6491" s="79">
        <f>VLOOKUP(Pag_Inicio_Corr_mas_casos[[#This Row],[Corregimiento]],Hoja3!$A$2:$D$676,4,0)</f>
        <v>80810</v>
      </c>
      <c r="E6491" s="78">
        <v>45</v>
      </c>
    </row>
    <row r="6492" spans="1:5" x14ac:dyDescent="0.25">
      <c r="A6492" s="77">
        <v>44204</v>
      </c>
      <c r="B6492" s="78">
        <v>44204</v>
      </c>
      <c r="C6492" s="78" t="s">
        <v>1116</v>
      </c>
      <c r="D6492" s="79">
        <f>VLOOKUP(Pag_Inicio_Corr_mas_casos[[#This Row],[Corregimiento]],Hoja3!$A$2:$D$676,4,0)</f>
        <v>81003</v>
      </c>
      <c r="E6492" s="78">
        <v>42</v>
      </c>
    </row>
    <row r="6493" spans="1:5" x14ac:dyDescent="0.25">
      <c r="A6493" s="77">
        <v>44204</v>
      </c>
      <c r="B6493" s="78">
        <v>44204</v>
      </c>
      <c r="C6493" s="78" t="s">
        <v>1052</v>
      </c>
      <c r="D6493" s="79">
        <f>VLOOKUP(Pag_Inicio_Corr_mas_casos[[#This Row],[Corregimiento]],Hoja3!$A$2:$D$676,4,0)</f>
        <v>130716</v>
      </c>
      <c r="E6493" s="78">
        <v>42</v>
      </c>
    </row>
    <row r="6494" spans="1:5" x14ac:dyDescent="0.25">
      <c r="A6494" s="77">
        <v>44204</v>
      </c>
      <c r="B6494" s="78">
        <v>44204</v>
      </c>
      <c r="C6494" s="78" t="s">
        <v>1041</v>
      </c>
      <c r="D6494" s="79">
        <f>VLOOKUP(Pag_Inicio_Corr_mas_casos[[#This Row],[Corregimiento]],Hoja3!$A$2:$D$676,4,0)</f>
        <v>80814</v>
      </c>
      <c r="E6494" s="78">
        <v>41</v>
      </c>
    </row>
    <row r="6495" spans="1:5" x14ac:dyDescent="0.25">
      <c r="A6495" s="77">
        <v>44204</v>
      </c>
      <c r="B6495" s="78">
        <v>44204</v>
      </c>
      <c r="C6495" s="78" t="s">
        <v>1046</v>
      </c>
      <c r="D6495" s="79">
        <f>VLOOKUP(Pag_Inicio_Corr_mas_casos[[#This Row],[Corregimiento]],Hoja3!$A$2:$D$676,4,0)</f>
        <v>80813</v>
      </c>
      <c r="E6495" s="78">
        <v>41</v>
      </c>
    </row>
    <row r="6496" spans="1:5" x14ac:dyDescent="0.25">
      <c r="A6496" s="77">
        <v>44204</v>
      </c>
      <c r="B6496" s="78">
        <v>44204</v>
      </c>
      <c r="C6496" s="78" t="s">
        <v>1072</v>
      </c>
      <c r="D6496" s="79">
        <f>VLOOKUP(Pag_Inicio_Corr_mas_casos[[#This Row],[Corregimiento]],Hoja3!$A$2:$D$676,4,0)</f>
        <v>80803</v>
      </c>
      <c r="E6496" s="78">
        <v>39</v>
      </c>
    </row>
    <row r="6497" spans="1:5" x14ac:dyDescent="0.25">
      <c r="A6497" s="77">
        <v>44204</v>
      </c>
      <c r="B6497" s="78">
        <v>44204</v>
      </c>
      <c r="C6497" s="78" t="s">
        <v>1037</v>
      </c>
      <c r="D6497" s="79">
        <f>VLOOKUP(Pag_Inicio_Corr_mas_casos[[#This Row],[Corregimiento]],Hoja3!$A$2:$D$676,4,0)</f>
        <v>80807</v>
      </c>
      <c r="E6497" s="78">
        <v>38</v>
      </c>
    </row>
    <row r="6498" spans="1:5" x14ac:dyDescent="0.25">
      <c r="A6498" s="77">
        <v>44204</v>
      </c>
      <c r="B6498" s="78">
        <v>44204</v>
      </c>
      <c r="C6498" s="78" t="s">
        <v>1033</v>
      </c>
      <c r="D6498" s="79">
        <f>VLOOKUP(Pag_Inicio_Corr_mas_casos[[#This Row],[Corregimiento]],Hoja3!$A$2:$D$676,4,0)</f>
        <v>130717</v>
      </c>
      <c r="E6498" s="78">
        <v>38</v>
      </c>
    </row>
    <row r="6499" spans="1:5" x14ac:dyDescent="0.25">
      <c r="A6499" s="77">
        <v>44204</v>
      </c>
      <c r="B6499" s="78">
        <v>44204</v>
      </c>
      <c r="C6499" s="78" t="s">
        <v>1133</v>
      </c>
      <c r="D6499" s="79">
        <f>VLOOKUP(Pag_Inicio_Corr_mas_casos[[#This Row],[Corregimiento]],Hoja3!$A$2:$D$676,4,0)</f>
        <v>130108</v>
      </c>
      <c r="E6499" s="78">
        <v>37</v>
      </c>
    </row>
    <row r="6500" spans="1:5" x14ac:dyDescent="0.25">
      <c r="A6500" s="77">
        <v>44204</v>
      </c>
      <c r="B6500" s="78">
        <v>44204</v>
      </c>
      <c r="C6500" s="78" t="s">
        <v>1064</v>
      </c>
      <c r="D6500" s="79">
        <f>VLOOKUP(Pag_Inicio_Corr_mas_casos[[#This Row],[Corregimiento]],Hoja3!$A$2:$D$676,4,0)</f>
        <v>130709</v>
      </c>
      <c r="E6500" s="78">
        <v>36</v>
      </c>
    </row>
    <row r="6501" spans="1:5" x14ac:dyDescent="0.25">
      <c r="A6501" s="77">
        <v>44204</v>
      </c>
      <c r="B6501" s="78">
        <v>44204</v>
      </c>
      <c r="C6501" s="78" t="s">
        <v>1043</v>
      </c>
      <c r="D6501" s="79">
        <f>VLOOKUP(Pag_Inicio_Corr_mas_casos[[#This Row],[Corregimiento]],Hoja3!$A$2:$D$676,4,0)</f>
        <v>80811</v>
      </c>
      <c r="E6501" s="78">
        <v>33</v>
      </c>
    </row>
    <row r="6502" spans="1:5" x14ac:dyDescent="0.25">
      <c r="A6502" s="77">
        <v>44204</v>
      </c>
      <c r="B6502" s="78">
        <v>44204</v>
      </c>
      <c r="C6502" s="78" t="s">
        <v>1117</v>
      </c>
      <c r="D6502" s="79">
        <f>VLOOKUP(Pag_Inicio_Corr_mas_casos[[#This Row],[Corregimiento]],Hoja3!$A$2:$D$676,4,0)</f>
        <v>91001</v>
      </c>
      <c r="E6502" s="78">
        <v>33</v>
      </c>
    </row>
    <row r="6503" spans="1:5" x14ac:dyDescent="0.25">
      <c r="A6503" s="77">
        <v>44204</v>
      </c>
      <c r="B6503" s="78">
        <v>44204</v>
      </c>
      <c r="C6503" s="78" t="s">
        <v>1062</v>
      </c>
      <c r="D6503" s="79">
        <f>VLOOKUP(Pag_Inicio_Corr_mas_casos[[#This Row],[Corregimiento]],Hoja3!$A$2:$D$676,4,0)</f>
        <v>30107</v>
      </c>
      <c r="E6503" s="78">
        <v>32</v>
      </c>
    </row>
    <row r="6504" spans="1:5" x14ac:dyDescent="0.25">
      <c r="A6504" s="77">
        <v>44204</v>
      </c>
      <c r="B6504" s="78">
        <v>44204</v>
      </c>
      <c r="C6504" s="78" t="s">
        <v>1127</v>
      </c>
      <c r="D6504" s="79">
        <f>VLOOKUP(Pag_Inicio_Corr_mas_casos[[#This Row],[Corregimiento]],Hoja3!$A$2:$D$676,4,0)</f>
        <v>30104</v>
      </c>
      <c r="E6504" s="78">
        <v>31</v>
      </c>
    </row>
    <row r="6505" spans="1:5" x14ac:dyDescent="0.25">
      <c r="A6505" s="77">
        <v>44204</v>
      </c>
      <c r="B6505" s="78">
        <v>44204</v>
      </c>
      <c r="C6505" s="78" t="s">
        <v>1145</v>
      </c>
      <c r="D6505" s="79">
        <f>VLOOKUP(Pag_Inicio_Corr_mas_casos[[#This Row],[Corregimiento]],Hoja3!$A$2:$D$676,4,0)</f>
        <v>80501</v>
      </c>
      <c r="E6505" s="78">
        <v>31</v>
      </c>
    </row>
    <row r="6506" spans="1:5" x14ac:dyDescent="0.25">
      <c r="A6506" s="77">
        <v>44204</v>
      </c>
      <c r="B6506" s="78">
        <v>44204</v>
      </c>
      <c r="C6506" s="78" t="s">
        <v>1153</v>
      </c>
      <c r="D6506" s="79">
        <f>VLOOKUP(Pag_Inicio_Corr_mas_casos[[#This Row],[Corregimiento]],Hoja3!$A$2:$D$676,4,0)</f>
        <v>40501</v>
      </c>
      <c r="E6506" s="78">
        <v>31</v>
      </c>
    </row>
    <row r="6507" spans="1:5" x14ac:dyDescent="0.25">
      <c r="A6507" s="77">
        <v>44204</v>
      </c>
      <c r="B6507" s="78">
        <v>44204</v>
      </c>
      <c r="C6507" s="78" t="s">
        <v>1055</v>
      </c>
      <c r="D6507" s="79">
        <f>VLOOKUP(Pag_Inicio_Corr_mas_casos[[#This Row],[Corregimiento]],Hoja3!$A$2:$D$676,4,0)</f>
        <v>80804</v>
      </c>
      <c r="E6507" s="78">
        <v>29</v>
      </c>
    </row>
    <row r="6508" spans="1:5" x14ac:dyDescent="0.25">
      <c r="A6508" s="77">
        <v>44204</v>
      </c>
      <c r="B6508" s="78">
        <v>44204</v>
      </c>
      <c r="C6508" s="78" t="s">
        <v>1100</v>
      </c>
      <c r="D6508" s="79">
        <f>VLOOKUP(Pag_Inicio_Corr_mas_casos[[#This Row],[Corregimiento]],Hoja3!$A$2:$D$676,4,0)</f>
        <v>60103</v>
      </c>
      <c r="E6508" s="78">
        <v>29</v>
      </c>
    </row>
    <row r="6509" spans="1:5" x14ac:dyDescent="0.25">
      <c r="A6509" s="77">
        <v>44204</v>
      </c>
      <c r="B6509" s="78">
        <v>44204</v>
      </c>
      <c r="C6509" s="78" t="s">
        <v>1057</v>
      </c>
      <c r="D6509" s="79">
        <f>VLOOKUP(Pag_Inicio_Corr_mas_casos[[#This Row],[Corregimiento]],Hoja3!$A$2:$D$676,4,0)</f>
        <v>81006</v>
      </c>
      <c r="E6509" s="78">
        <v>28</v>
      </c>
    </row>
    <row r="6510" spans="1:5" x14ac:dyDescent="0.25">
      <c r="A6510" s="77">
        <v>44204</v>
      </c>
      <c r="B6510" s="78">
        <v>44204</v>
      </c>
      <c r="C6510" s="78" t="s">
        <v>1089</v>
      </c>
      <c r="D6510" s="79">
        <f>VLOOKUP(Pag_Inicio_Corr_mas_casos[[#This Row],[Corregimiento]],Hoja3!$A$2:$D$676,4,0)</f>
        <v>130105</v>
      </c>
      <c r="E6510" s="78">
        <v>26</v>
      </c>
    </row>
    <row r="6511" spans="1:5" x14ac:dyDescent="0.25">
      <c r="A6511" s="77">
        <v>44204</v>
      </c>
      <c r="B6511" s="78">
        <v>44204</v>
      </c>
      <c r="C6511" s="78" t="s">
        <v>1091</v>
      </c>
      <c r="D6511" s="79">
        <f>VLOOKUP(Pag_Inicio_Corr_mas_casos[[#This Row],[Corregimiento]],Hoja3!$A$2:$D$676,4,0)</f>
        <v>80802</v>
      </c>
      <c r="E6511" s="78">
        <v>25</v>
      </c>
    </row>
    <row r="6512" spans="1:5" x14ac:dyDescent="0.25">
      <c r="A6512" s="77">
        <v>44204</v>
      </c>
      <c r="B6512" s="78">
        <v>44204</v>
      </c>
      <c r="C6512" s="78" t="s">
        <v>1099</v>
      </c>
      <c r="D6512" s="79">
        <f>VLOOKUP(Pag_Inicio_Corr_mas_casos[[#This Row],[Corregimiento]],Hoja3!$A$2:$D$676,4,0)</f>
        <v>130310</v>
      </c>
      <c r="E6512" s="78">
        <v>25</v>
      </c>
    </row>
    <row r="6513" spans="1:6" x14ac:dyDescent="0.25">
      <c r="A6513" s="77">
        <v>44204</v>
      </c>
      <c r="B6513" s="78">
        <v>44204</v>
      </c>
      <c r="C6513" s="78" t="s">
        <v>1087</v>
      </c>
      <c r="D6513" s="79">
        <f>VLOOKUP(Pag_Inicio_Corr_mas_casos[[#This Row],[Corregimiento]],Hoja3!$A$2:$D$676,4,0)</f>
        <v>80808</v>
      </c>
      <c r="E6513" s="78">
        <v>25</v>
      </c>
    </row>
    <row r="6514" spans="1:6" x14ac:dyDescent="0.25">
      <c r="A6514" s="77">
        <v>44204</v>
      </c>
      <c r="B6514" s="78">
        <v>44204</v>
      </c>
      <c r="C6514" s="78" t="s">
        <v>1066</v>
      </c>
      <c r="D6514" s="79">
        <f>VLOOKUP(Pag_Inicio_Corr_mas_casos[[#This Row],[Corregimiento]],Hoja3!$A$2:$D$676,4,0)</f>
        <v>130103</v>
      </c>
      <c r="E6514" s="78">
        <v>24</v>
      </c>
    </row>
    <row r="6515" spans="1:6" x14ac:dyDescent="0.25">
      <c r="A6515" s="77">
        <v>44204</v>
      </c>
      <c r="B6515" s="78">
        <v>44204</v>
      </c>
      <c r="C6515" s="78" t="s">
        <v>1070</v>
      </c>
      <c r="D6515" s="79">
        <f>VLOOKUP(Pag_Inicio_Corr_mas_casos[[#This Row],[Corregimiento]],Hoja3!$A$2:$D$676,4,0)</f>
        <v>20207</v>
      </c>
      <c r="E6515" s="78">
        <v>24</v>
      </c>
    </row>
    <row r="6516" spans="1:6" x14ac:dyDescent="0.25">
      <c r="A6516" s="77">
        <v>44204</v>
      </c>
      <c r="B6516" s="78">
        <v>44204</v>
      </c>
      <c r="C6516" s="78" t="s">
        <v>1093</v>
      </c>
      <c r="D6516" s="79">
        <f>VLOOKUP(Pag_Inicio_Corr_mas_casos[[#This Row],[Corregimiento]],Hoja3!$A$2:$D$676,4,0)</f>
        <v>81004</v>
      </c>
      <c r="E6516" s="78">
        <v>23</v>
      </c>
    </row>
    <row r="6517" spans="1:6" x14ac:dyDescent="0.25">
      <c r="A6517" s="77">
        <v>44204</v>
      </c>
      <c r="B6517" s="78">
        <v>44204</v>
      </c>
      <c r="C6517" s="78" t="s">
        <v>1174</v>
      </c>
      <c r="D6517" s="79">
        <f>VLOOKUP(Pag_Inicio_Corr_mas_casos[[#This Row],[Corregimiento]],Hoja3!$A$2:$D$676,4,0)</f>
        <v>91101</v>
      </c>
      <c r="E6517" s="78">
        <v>23</v>
      </c>
    </row>
    <row r="6518" spans="1:6" x14ac:dyDescent="0.25">
      <c r="A6518" s="77">
        <v>44204</v>
      </c>
      <c r="B6518" s="78">
        <v>44204</v>
      </c>
      <c r="C6518" s="78" t="s">
        <v>1056</v>
      </c>
      <c r="D6518" s="79">
        <f>VLOOKUP(Pag_Inicio_Corr_mas_casos[[#This Row],[Corregimiento]],Hoja3!$A$2:$D$676,4,0)</f>
        <v>20601</v>
      </c>
      <c r="E6518" s="78">
        <v>22</v>
      </c>
    </row>
    <row r="6519" spans="1:6" x14ac:dyDescent="0.25">
      <c r="A6519" s="77">
        <v>44204</v>
      </c>
      <c r="B6519" s="78">
        <v>44204</v>
      </c>
      <c r="C6519" s="78" t="s">
        <v>1218</v>
      </c>
      <c r="D6519" s="79">
        <f>VLOOKUP(Pag_Inicio_Corr_mas_casos[[#This Row],[Corregimiento]],Hoja3!$A$2:$D$676,4,0)</f>
        <v>20604</v>
      </c>
      <c r="E6519" s="78">
        <v>21</v>
      </c>
    </row>
    <row r="6520" spans="1:6" x14ac:dyDescent="0.25">
      <c r="A6520" s="77">
        <v>44204</v>
      </c>
      <c r="B6520" s="78">
        <v>44204</v>
      </c>
      <c r="C6520" s="78" t="s">
        <v>1101</v>
      </c>
      <c r="D6520" s="79">
        <f>VLOOKUP(Pag_Inicio_Corr_mas_casos[[#This Row],[Corregimiento]],Hoja3!$A$2:$D$676,4,0)</f>
        <v>60101</v>
      </c>
      <c r="E6520" s="78">
        <v>21</v>
      </c>
    </row>
    <row r="6521" spans="1:6" x14ac:dyDescent="0.25">
      <c r="A6521" s="77">
        <v>44204</v>
      </c>
      <c r="B6521" s="78">
        <v>44204</v>
      </c>
      <c r="C6521" s="78" t="s">
        <v>1102</v>
      </c>
      <c r="D6521" s="79">
        <f>VLOOKUP(Pag_Inicio_Corr_mas_casos[[#This Row],[Corregimiento]],Hoja3!$A$2:$D$676,4,0)</f>
        <v>40612</v>
      </c>
      <c r="E6521" s="78">
        <v>21</v>
      </c>
    </row>
    <row r="6522" spans="1:6" x14ac:dyDescent="0.25">
      <c r="A6522" s="77">
        <v>44204</v>
      </c>
      <c r="B6522" s="78">
        <v>44204</v>
      </c>
      <c r="C6522" s="78" t="s">
        <v>1156</v>
      </c>
      <c r="D6522" s="79">
        <f>VLOOKUP(Pag_Inicio_Corr_mas_casos[[#This Row],[Corregimiento]],Hoja3!$A$2:$D$676,4,0)</f>
        <v>60401</v>
      </c>
      <c r="E6522" s="78">
        <v>20</v>
      </c>
    </row>
    <row r="6523" spans="1:6" x14ac:dyDescent="0.25">
      <c r="A6523" s="77">
        <v>44204</v>
      </c>
      <c r="B6523" s="78">
        <v>44204</v>
      </c>
      <c r="C6523" s="78" t="s">
        <v>1124</v>
      </c>
      <c r="D6523" s="79">
        <f>VLOOKUP(Pag_Inicio_Corr_mas_casos[[#This Row],[Corregimiento]],Hoja3!$A$2:$D$676,4,0)</f>
        <v>20609</v>
      </c>
      <c r="E6523" s="78">
        <v>20</v>
      </c>
    </row>
    <row r="6524" spans="1:6" x14ac:dyDescent="0.25">
      <c r="A6524" s="77">
        <v>44204</v>
      </c>
      <c r="B6524" s="78">
        <v>44204</v>
      </c>
      <c r="C6524" s="78" t="s">
        <v>1098</v>
      </c>
      <c r="D6524" s="79">
        <f>VLOOKUP(Pag_Inicio_Corr_mas_casos[[#This Row],[Corregimiento]],Hoja3!$A$2:$D$676,4,0)</f>
        <v>40611</v>
      </c>
      <c r="E6524" s="78">
        <v>19</v>
      </c>
    </row>
    <row r="6525" spans="1:6" x14ac:dyDescent="0.25">
      <c r="A6525" s="77">
        <v>44204</v>
      </c>
      <c r="B6525" s="78">
        <v>44204</v>
      </c>
      <c r="C6525" s="78" t="s">
        <v>1065</v>
      </c>
      <c r="D6525" s="79">
        <f>VLOOKUP(Pag_Inicio_Corr_mas_casos[[#This Row],[Corregimiento]],Hoja3!$A$2:$D$676,4,0)</f>
        <v>40606</v>
      </c>
      <c r="E6525" s="78">
        <v>19</v>
      </c>
    </row>
    <row r="6526" spans="1:6" x14ac:dyDescent="0.25">
      <c r="A6526" s="77">
        <v>44204</v>
      </c>
      <c r="B6526" s="78">
        <v>44204</v>
      </c>
      <c r="C6526" s="78" t="s">
        <v>1158</v>
      </c>
      <c r="D6526" s="79">
        <f>VLOOKUP(Pag_Inicio_Corr_mas_casos[[#This Row],[Corregimiento]],Hoja3!$A$2:$D$676,4,0)</f>
        <v>20401</v>
      </c>
      <c r="E6526" s="78">
        <v>19</v>
      </c>
    </row>
    <row r="6527" spans="1:6" x14ac:dyDescent="0.25">
      <c r="A6527" s="77">
        <v>44204</v>
      </c>
      <c r="B6527" s="78">
        <v>44204</v>
      </c>
      <c r="C6527" s="78" t="s">
        <v>1046</v>
      </c>
      <c r="D6527" s="78">
        <v>40607</v>
      </c>
      <c r="E6527" s="78">
        <v>19</v>
      </c>
      <c r="F6527" t="s">
        <v>1143</v>
      </c>
    </row>
    <row r="6528" spans="1:6" x14ac:dyDescent="0.25">
      <c r="A6528" s="77">
        <v>44204</v>
      </c>
      <c r="B6528" s="78">
        <v>44204</v>
      </c>
      <c r="C6528" s="78" t="s">
        <v>1118</v>
      </c>
      <c r="D6528" s="79">
        <f>VLOOKUP(Pag_Inicio_Corr_mas_casos[[#This Row],[Corregimiento]],Hoja3!$A$2:$D$676,4,0)</f>
        <v>30111</v>
      </c>
      <c r="E6528" s="78">
        <v>18</v>
      </c>
    </row>
    <row r="6529" spans="1:5" x14ac:dyDescent="0.25">
      <c r="A6529" s="77">
        <v>44204</v>
      </c>
      <c r="B6529" s="78">
        <v>44204</v>
      </c>
      <c r="C6529" s="78" t="s">
        <v>1053</v>
      </c>
      <c r="D6529" s="79">
        <f>VLOOKUP(Pag_Inicio_Corr_mas_casos[[#This Row],[Corregimiento]],Hoja3!$A$2:$D$676,4,0)</f>
        <v>50208</v>
      </c>
      <c r="E6529" s="78">
        <v>17</v>
      </c>
    </row>
    <row r="6530" spans="1:5" x14ac:dyDescent="0.25">
      <c r="A6530" s="77">
        <v>44204</v>
      </c>
      <c r="B6530" s="78">
        <v>44204</v>
      </c>
      <c r="C6530" s="78" t="s">
        <v>1189</v>
      </c>
      <c r="D6530" s="79">
        <f>VLOOKUP(Pag_Inicio_Corr_mas_casos[[#This Row],[Corregimiento]],Hoja3!$A$2:$D$676,4,0)</f>
        <v>30109</v>
      </c>
      <c r="E6530" s="78">
        <v>17</v>
      </c>
    </row>
    <row r="6531" spans="1:5" x14ac:dyDescent="0.25">
      <c r="A6531" s="77">
        <v>44204</v>
      </c>
      <c r="B6531" s="78">
        <v>44204</v>
      </c>
      <c r="C6531" s="78" t="s">
        <v>1195</v>
      </c>
      <c r="D6531" s="79">
        <f>VLOOKUP(Pag_Inicio_Corr_mas_casos[[#This Row],[Corregimiento]],Hoja3!$A$2:$D$676,4,0)</f>
        <v>60701</v>
      </c>
      <c r="E6531" s="78">
        <v>16</v>
      </c>
    </row>
    <row r="6532" spans="1:5" x14ac:dyDescent="0.25">
      <c r="A6532" s="77">
        <v>44204</v>
      </c>
      <c r="B6532" s="78">
        <v>44204</v>
      </c>
      <c r="C6532" s="78" t="s">
        <v>1090</v>
      </c>
      <c r="D6532" s="79">
        <f>VLOOKUP(Pag_Inicio_Corr_mas_casos[[#This Row],[Corregimiento]],Hoja3!$A$2:$D$676,4,0)</f>
        <v>81005</v>
      </c>
      <c r="E6532" s="78">
        <v>16</v>
      </c>
    </row>
    <row r="6533" spans="1:5" x14ac:dyDescent="0.25">
      <c r="A6533" s="77">
        <v>44204</v>
      </c>
      <c r="B6533" s="78">
        <v>44204</v>
      </c>
      <c r="C6533" s="78" t="s">
        <v>1146</v>
      </c>
      <c r="D6533" s="79">
        <f>VLOOKUP(Pag_Inicio_Corr_mas_casos[[#This Row],[Corregimiento]],Hoja3!$A$2:$D$676,4,0)</f>
        <v>20105</v>
      </c>
      <c r="E6533" s="78">
        <v>15</v>
      </c>
    </row>
    <row r="6534" spans="1:5" x14ac:dyDescent="0.25">
      <c r="A6534" s="77">
        <v>44204</v>
      </c>
      <c r="B6534" s="78">
        <v>44204</v>
      </c>
      <c r="C6534" s="78" t="s">
        <v>1154</v>
      </c>
      <c r="D6534" s="79">
        <f>VLOOKUP(Pag_Inicio_Corr_mas_casos[[#This Row],[Corregimiento]],Hoja3!$A$2:$D$676,4,0)</f>
        <v>91007</v>
      </c>
      <c r="E6534" s="78">
        <v>15</v>
      </c>
    </row>
    <row r="6535" spans="1:5" x14ac:dyDescent="0.25">
      <c r="A6535" s="77">
        <v>44204</v>
      </c>
      <c r="B6535" s="78">
        <v>44204</v>
      </c>
      <c r="C6535" s="78" t="s">
        <v>1095</v>
      </c>
      <c r="D6535" s="79">
        <f>VLOOKUP(Pag_Inicio_Corr_mas_casos[[#This Row],[Corregimiento]],Hoja3!$A$2:$D$676,4,0)</f>
        <v>80805</v>
      </c>
      <c r="E6535" s="78">
        <v>15</v>
      </c>
    </row>
    <row r="6536" spans="1:5" x14ac:dyDescent="0.25">
      <c r="A6536" s="77">
        <v>44204</v>
      </c>
      <c r="B6536" s="78">
        <v>44204</v>
      </c>
      <c r="C6536" s="78" t="s">
        <v>1197</v>
      </c>
      <c r="D6536" s="79">
        <f>VLOOKUP(Pag_Inicio_Corr_mas_casos[[#This Row],[Corregimiento]],Hoja3!$A$2:$D$676,4,0)</f>
        <v>60601</v>
      </c>
      <c r="E6536" s="78">
        <v>15</v>
      </c>
    </row>
    <row r="6537" spans="1:5" x14ac:dyDescent="0.25">
      <c r="A6537" s="77">
        <v>44204</v>
      </c>
      <c r="B6537" s="78">
        <v>44204</v>
      </c>
      <c r="C6537" s="78" t="s">
        <v>1071</v>
      </c>
      <c r="D6537" s="79">
        <f>VLOOKUP(Pag_Inicio_Corr_mas_casos[[#This Row],[Corregimiento]],Hoja3!$A$2:$D$676,4,0)</f>
        <v>60105</v>
      </c>
      <c r="E6537" s="78">
        <v>15</v>
      </c>
    </row>
    <row r="6538" spans="1:5" x14ac:dyDescent="0.25">
      <c r="A6538" s="77">
        <v>44204</v>
      </c>
      <c r="B6538" s="78">
        <v>44204</v>
      </c>
      <c r="C6538" s="78" t="s">
        <v>1162</v>
      </c>
      <c r="D6538" s="79">
        <f>VLOOKUP(Pag_Inicio_Corr_mas_casos[[#This Row],[Corregimiento]],Hoja3!$A$2:$D$676,4,0)</f>
        <v>20201</v>
      </c>
      <c r="E6538" s="78">
        <v>14</v>
      </c>
    </row>
    <row r="6539" spans="1:5" x14ac:dyDescent="0.25">
      <c r="A6539" s="77">
        <v>44204</v>
      </c>
      <c r="B6539" s="78">
        <v>44204</v>
      </c>
      <c r="C6539" s="78" t="s">
        <v>1122</v>
      </c>
      <c r="D6539" s="79">
        <f>VLOOKUP(Pag_Inicio_Corr_mas_casos[[#This Row],[Corregimiento]],Hoja3!$A$2:$D$676,4,0)</f>
        <v>30103</v>
      </c>
      <c r="E6539" s="78">
        <v>14</v>
      </c>
    </row>
    <row r="6540" spans="1:5" x14ac:dyDescent="0.25">
      <c r="A6540" s="77">
        <v>44204</v>
      </c>
      <c r="B6540" s="78">
        <v>44204</v>
      </c>
      <c r="C6540" s="78" t="s">
        <v>1071</v>
      </c>
      <c r="D6540" s="79">
        <f>VLOOKUP(Pag_Inicio_Corr_mas_casos[[#This Row],[Corregimiento]],Hoja3!$A$2:$D$676,4,0)</f>
        <v>60105</v>
      </c>
      <c r="E6540" s="78">
        <v>14</v>
      </c>
    </row>
    <row r="6541" spans="1:5" x14ac:dyDescent="0.25">
      <c r="A6541" s="77">
        <v>44204</v>
      </c>
      <c r="B6541" s="78">
        <v>44204</v>
      </c>
      <c r="C6541" s="78" t="s">
        <v>1161</v>
      </c>
      <c r="D6541" s="79">
        <f>VLOOKUP(Pag_Inicio_Corr_mas_casos[[#This Row],[Corregimiento]],Hoja3!$A$2:$D$676,4,0)</f>
        <v>40610</v>
      </c>
      <c r="E6541" s="78">
        <v>13</v>
      </c>
    </row>
    <row r="6542" spans="1:5" x14ac:dyDescent="0.25">
      <c r="A6542" s="77">
        <v>44204</v>
      </c>
      <c r="B6542" s="78">
        <v>44204</v>
      </c>
      <c r="C6542" s="78" t="s">
        <v>1198</v>
      </c>
      <c r="D6542" s="79">
        <f>VLOOKUP(Pag_Inicio_Corr_mas_casos[[#This Row],[Corregimiento]],Hoja3!$A$2:$D$676,4,0)</f>
        <v>130301</v>
      </c>
      <c r="E6542" s="78">
        <v>12</v>
      </c>
    </row>
    <row r="6543" spans="1:5" x14ac:dyDescent="0.25">
      <c r="A6543" s="77">
        <v>44204</v>
      </c>
      <c r="B6543" s="78">
        <v>44204</v>
      </c>
      <c r="C6543" s="78" t="s">
        <v>1180</v>
      </c>
      <c r="D6543" s="79">
        <f>VLOOKUP(Pag_Inicio_Corr_mas_casos[[#This Row],[Corregimiento]],Hoja3!$A$2:$D$676,4,0)</f>
        <v>130407</v>
      </c>
      <c r="E6543" s="78">
        <v>12</v>
      </c>
    </row>
    <row r="6544" spans="1:5" x14ac:dyDescent="0.25">
      <c r="A6544" s="77">
        <v>44204</v>
      </c>
      <c r="B6544" s="78">
        <v>44204</v>
      </c>
      <c r="C6544" s="78" t="s">
        <v>1205</v>
      </c>
      <c r="D6544" s="79">
        <f>VLOOKUP(Pag_Inicio_Corr_mas_casos[[#This Row],[Corregimiento]],Hoja3!$A$2:$D$676,4,0)</f>
        <v>91009</v>
      </c>
      <c r="E6544" s="78">
        <v>11</v>
      </c>
    </row>
    <row r="6545" spans="1:6" x14ac:dyDescent="0.25">
      <c r="A6545" s="77">
        <v>44204</v>
      </c>
      <c r="B6545" s="78">
        <v>44204</v>
      </c>
      <c r="C6545" s="78" t="s">
        <v>1216</v>
      </c>
      <c r="D6545" s="79">
        <f>VLOOKUP(Pag_Inicio_Corr_mas_casos[[#This Row],[Corregimiento]],Hoja3!$A$2:$D$676,4,0)</f>
        <v>20603</v>
      </c>
      <c r="E6545" s="78">
        <v>11</v>
      </c>
    </row>
    <row r="6546" spans="1:6" x14ac:dyDescent="0.25">
      <c r="A6546" s="77">
        <v>44204</v>
      </c>
      <c r="B6546" s="78">
        <v>44204</v>
      </c>
      <c r="C6546" s="78" t="s">
        <v>1212</v>
      </c>
      <c r="D6546" s="79">
        <f>VLOOKUP(Pag_Inicio_Corr_mas_casos[[#This Row],[Corregimiento]],Hoja3!$A$2:$D$676,4,0)</f>
        <v>130707</v>
      </c>
      <c r="E6546" s="78">
        <v>11</v>
      </c>
    </row>
    <row r="6547" spans="1:6" x14ac:dyDescent="0.25">
      <c r="A6547" s="77">
        <v>44204</v>
      </c>
      <c r="B6547" s="78">
        <v>44204</v>
      </c>
      <c r="C6547" s="78" t="s">
        <v>1160</v>
      </c>
      <c r="D6547" s="79">
        <f>VLOOKUP(Pag_Inicio_Corr_mas_casos[[#This Row],[Corregimiento]],Hoja3!$A$2:$D$676,4,0)</f>
        <v>30110</v>
      </c>
      <c r="E6547" s="78">
        <v>11</v>
      </c>
    </row>
    <row r="6548" spans="1:6" x14ac:dyDescent="0.25">
      <c r="A6548" s="77">
        <v>44204</v>
      </c>
      <c r="B6548" s="78">
        <v>44204</v>
      </c>
      <c r="C6548" s="78" t="s">
        <v>1144</v>
      </c>
      <c r="D6548" s="79">
        <f>VLOOKUP(Pag_Inicio_Corr_mas_casos[[#This Row],[Corregimiento]],Hoja3!$A$2:$D$676,4,0)</f>
        <v>50316</v>
      </c>
      <c r="E6548" s="78">
        <v>11</v>
      </c>
    </row>
    <row r="6549" spans="1:6" x14ac:dyDescent="0.25">
      <c r="A6549" s="53">
        <v>44205</v>
      </c>
      <c r="B6549" s="54">
        <v>44205</v>
      </c>
      <c r="C6549" s="54" t="s">
        <v>959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 x14ac:dyDescent="0.25">
      <c r="A6550" s="53">
        <v>44205</v>
      </c>
      <c r="B6550" s="54">
        <v>44205</v>
      </c>
      <c r="C6550" s="54" t="s">
        <v>1131</v>
      </c>
      <c r="D6550" s="55">
        <f>VLOOKUP(Pag_Inicio_Corr_mas_casos[[#This Row],[Corregimiento]],Hoja3!$A$2:$D$676,4,0)</f>
        <v>130106</v>
      </c>
      <c r="E6550" s="54">
        <v>110</v>
      </c>
    </row>
    <row r="6551" spans="1:6" x14ac:dyDescent="0.25">
      <c r="A6551" s="53">
        <v>44205</v>
      </c>
      <c r="B6551" s="54">
        <v>44205</v>
      </c>
      <c r="C6551" s="54" t="s">
        <v>867</v>
      </c>
      <c r="D6551" s="55">
        <f>VLOOKUP(Pag_Inicio_Corr_mas_casos[[#This Row],[Corregimiento]],Hoja3!$A$2:$D$676,4,0)</f>
        <v>80821</v>
      </c>
      <c r="E6551" s="54">
        <v>81</v>
      </c>
    </row>
    <row r="6552" spans="1:6" x14ac:dyDescent="0.25">
      <c r="A6552" s="53">
        <v>44205</v>
      </c>
      <c r="B6552" s="54">
        <v>44205</v>
      </c>
      <c r="C6552" s="54" t="s">
        <v>1036</v>
      </c>
      <c r="D6552" s="55">
        <f>VLOOKUP(Pag_Inicio_Corr_mas_casos[[#This Row],[Corregimiento]],Hoja3!$A$2:$D$676,4,0)</f>
        <v>80823</v>
      </c>
      <c r="E6552" s="54">
        <v>80</v>
      </c>
    </row>
    <row r="6553" spans="1:6" x14ac:dyDescent="0.25">
      <c r="A6553" s="53">
        <v>44205</v>
      </c>
      <c r="B6553" s="54">
        <v>44205</v>
      </c>
      <c r="C6553" s="54" t="s">
        <v>1107</v>
      </c>
      <c r="D6553" s="55">
        <f>VLOOKUP(Pag_Inicio_Corr_mas_casos[[#This Row],[Corregimiento]],Hoja3!$A$2:$D$676,4,0)</f>
        <v>80819</v>
      </c>
      <c r="E6553" s="54">
        <v>76</v>
      </c>
    </row>
    <row r="6554" spans="1:6" x14ac:dyDescent="0.25">
      <c r="A6554" s="53">
        <v>44205</v>
      </c>
      <c r="B6554" s="54">
        <v>44205</v>
      </c>
      <c r="C6554" s="54" t="s">
        <v>1163</v>
      </c>
      <c r="D6554" s="55">
        <f>VLOOKUP(Pag_Inicio_Corr_mas_casos[[#This Row],[Corregimiento]],Hoja3!$A$2:$D$676,4,0)</f>
        <v>130101</v>
      </c>
      <c r="E6554" s="54">
        <v>73</v>
      </c>
    </row>
    <row r="6555" spans="1:6" x14ac:dyDescent="0.25">
      <c r="A6555" s="53">
        <v>44205</v>
      </c>
      <c r="B6555" s="54">
        <v>44205</v>
      </c>
      <c r="C6555" s="54" t="s">
        <v>1039</v>
      </c>
      <c r="D6555" s="55">
        <f>VLOOKUP(Pag_Inicio_Corr_mas_casos[[#This Row],[Corregimiento]],Hoja3!$A$2:$D$676,4,0)</f>
        <v>130708</v>
      </c>
      <c r="E6555" s="54">
        <v>73</v>
      </c>
    </row>
    <row r="6556" spans="1:6" x14ac:dyDescent="0.25">
      <c r="A6556" s="53">
        <v>44205</v>
      </c>
      <c r="B6556" s="54">
        <v>44205</v>
      </c>
      <c r="C6556" s="54" t="s">
        <v>1046</v>
      </c>
      <c r="D6556" s="55">
        <f>VLOOKUP(Pag_Inicio_Corr_mas_casos[[#This Row],[Corregimiento]],Hoja3!$A$2:$D$676,4,0)</f>
        <v>80813</v>
      </c>
      <c r="E6556" s="54">
        <v>73</v>
      </c>
    </row>
    <row r="6557" spans="1:6" x14ac:dyDescent="0.25">
      <c r="A6557" s="53">
        <v>44205</v>
      </c>
      <c r="B6557" s="54">
        <v>44205</v>
      </c>
      <c r="C6557" s="54" t="s">
        <v>1038</v>
      </c>
      <c r="D6557" s="55">
        <f>VLOOKUP(Pag_Inicio_Corr_mas_casos[[#This Row],[Corregimiento]],Hoja3!$A$2:$D$676,4,0)</f>
        <v>80816</v>
      </c>
      <c r="E6557" s="54">
        <v>69</v>
      </c>
    </row>
    <row r="6558" spans="1:6" x14ac:dyDescent="0.25">
      <c r="A6558" s="53">
        <v>44205</v>
      </c>
      <c r="B6558" s="54">
        <v>44205</v>
      </c>
      <c r="C6558" s="54" t="s">
        <v>1149</v>
      </c>
      <c r="D6558" s="55">
        <f>VLOOKUP(Pag_Inicio_Corr_mas_casos[[#This Row],[Corregimiento]],Hoja3!$A$2:$D$676,4,0)</f>
        <v>130102</v>
      </c>
      <c r="E6558" s="54">
        <v>65</v>
      </c>
    </row>
    <row r="6559" spans="1:6" x14ac:dyDescent="0.25">
      <c r="A6559" s="53">
        <v>44205</v>
      </c>
      <c r="B6559" s="54">
        <v>44205</v>
      </c>
      <c r="C6559" s="54" t="s">
        <v>1054</v>
      </c>
      <c r="D6559" s="55">
        <f>VLOOKUP(Pag_Inicio_Corr_mas_casos[[#This Row],[Corregimiento]],Hoja3!$A$2:$D$676,4,0)</f>
        <v>130701</v>
      </c>
      <c r="E6559" s="54">
        <v>64</v>
      </c>
    </row>
    <row r="6560" spans="1:6" x14ac:dyDescent="0.25">
      <c r="A6560" s="53">
        <v>44205</v>
      </c>
      <c r="B6560" s="54">
        <v>44205</v>
      </c>
      <c r="C6560" s="54" t="s">
        <v>1114</v>
      </c>
      <c r="D6560" s="55">
        <f>VLOOKUP(Pag_Inicio_Corr_mas_casos[[#This Row],[Corregimiento]],Hoja3!$A$2:$D$676,4,0)</f>
        <v>81001</v>
      </c>
      <c r="E6560" s="54">
        <v>63</v>
      </c>
    </row>
    <row r="6561" spans="1:6" x14ac:dyDescent="0.25">
      <c r="A6561" s="53">
        <v>44205</v>
      </c>
      <c r="B6561" s="54">
        <v>44205</v>
      </c>
      <c r="C6561" s="54" t="s">
        <v>1051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 x14ac:dyDescent="0.25">
      <c r="A6562" s="53">
        <v>44205</v>
      </c>
      <c r="B6562" s="54">
        <v>44205</v>
      </c>
      <c r="C6562" s="54" t="s">
        <v>1035</v>
      </c>
      <c r="D6562" s="55">
        <f>VLOOKUP(Pag_Inicio_Corr_mas_casos[[#This Row],[Corregimiento]],Hoja3!$A$2:$D$676,4,0)</f>
        <v>80806</v>
      </c>
      <c r="E6562" s="54">
        <v>57</v>
      </c>
    </row>
    <row r="6563" spans="1:6" x14ac:dyDescent="0.25">
      <c r="A6563" s="53">
        <v>44205</v>
      </c>
      <c r="B6563" s="54">
        <v>44205</v>
      </c>
      <c r="C6563" s="54" t="s">
        <v>1113</v>
      </c>
      <c r="D6563" s="55">
        <f>VLOOKUP(Pag_Inicio_Corr_mas_casos[[#This Row],[Corregimiento]],Hoja3!$A$2:$D$676,4,0)</f>
        <v>81008</v>
      </c>
      <c r="E6563" s="54">
        <v>57</v>
      </c>
    </row>
    <row r="6564" spans="1:6" x14ac:dyDescent="0.25">
      <c r="A6564" s="53">
        <v>44205</v>
      </c>
      <c r="B6564" s="54">
        <v>44205</v>
      </c>
      <c r="C6564" s="54" t="s">
        <v>1042</v>
      </c>
      <c r="D6564" s="55">
        <f>VLOOKUP(Pag_Inicio_Corr_mas_casos[[#This Row],[Corregimiento]],Hoja3!$A$2:$D$676,4,0)</f>
        <v>80826</v>
      </c>
      <c r="E6564" s="54">
        <v>54</v>
      </c>
    </row>
    <row r="6565" spans="1:6" x14ac:dyDescent="0.25">
      <c r="A6565" s="53">
        <v>44205</v>
      </c>
      <c r="B6565" s="54">
        <v>44205</v>
      </c>
      <c r="C6565" s="54" t="s">
        <v>1037</v>
      </c>
      <c r="D6565" s="55">
        <f>VLOOKUP(Pag_Inicio_Corr_mas_casos[[#This Row],[Corregimiento]],Hoja3!$A$2:$D$676,4,0)</f>
        <v>80807</v>
      </c>
      <c r="E6565" s="54">
        <v>53</v>
      </c>
    </row>
    <row r="6566" spans="1:6" x14ac:dyDescent="0.25">
      <c r="A6566" s="53">
        <v>44205</v>
      </c>
      <c r="B6566" s="54">
        <v>44205</v>
      </c>
      <c r="C6566" s="54" t="s">
        <v>1155</v>
      </c>
      <c r="D6566" s="55">
        <f>VLOOKUP(Pag_Inicio_Corr_mas_casos[[#This Row],[Corregimiento]],Hoja3!$A$2:$D$676,4,0)</f>
        <v>40601</v>
      </c>
      <c r="E6566" s="54">
        <v>53</v>
      </c>
    </row>
    <row r="6567" spans="1:6" x14ac:dyDescent="0.25">
      <c r="A6567" s="53">
        <v>44205</v>
      </c>
      <c r="B6567" s="54">
        <v>44205</v>
      </c>
      <c r="C6567" s="54" t="s">
        <v>1106</v>
      </c>
      <c r="D6567" s="55">
        <f>VLOOKUP(Pag_Inicio_Corr_mas_casos[[#This Row],[Corregimiento]],Hoja3!$A$2:$D$676,4,0)</f>
        <v>80809</v>
      </c>
      <c r="E6567" s="54">
        <v>53</v>
      </c>
    </row>
    <row r="6568" spans="1:6" x14ac:dyDescent="0.25">
      <c r="A6568" s="53">
        <v>44205</v>
      </c>
      <c r="B6568" s="54">
        <v>44205</v>
      </c>
      <c r="C6568" s="54" t="s">
        <v>1034</v>
      </c>
      <c r="D6568" s="55">
        <f>VLOOKUP(Pag_Inicio_Corr_mas_casos[[#This Row],[Corregimiento]],Hoja3!$A$2:$D$676,4,0)</f>
        <v>81009</v>
      </c>
      <c r="E6568" s="54">
        <v>51</v>
      </c>
    </row>
    <row r="6569" spans="1:6" x14ac:dyDescent="0.25">
      <c r="A6569" s="53">
        <v>44205</v>
      </c>
      <c r="B6569" s="54">
        <v>44205</v>
      </c>
      <c r="C6569" s="54" t="s">
        <v>1110</v>
      </c>
      <c r="D6569" s="55">
        <f>VLOOKUP(Pag_Inicio_Corr_mas_casos[[#This Row],[Corregimiento]],Hoja3!$A$2:$D$676,4,0)</f>
        <v>130702</v>
      </c>
      <c r="E6569" s="54">
        <v>49</v>
      </c>
    </row>
    <row r="6570" spans="1:6" x14ac:dyDescent="0.25">
      <c r="A6570" s="53">
        <v>44205</v>
      </c>
      <c r="B6570" s="54">
        <v>44205</v>
      </c>
      <c r="C6570" s="54" t="s">
        <v>1048</v>
      </c>
      <c r="D6570" s="55">
        <f>VLOOKUP(Pag_Inicio_Corr_mas_casos[[#This Row],[Corregimiento]],Hoja3!$A$2:$D$676,4,0)</f>
        <v>80817</v>
      </c>
      <c r="E6570" s="54">
        <v>49</v>
      </c>
    </row>
    <row r="6571" spans="1:6" x14ac:dyDescent="0.25">
      <c r="A6571" s="53">
        <v>44205</v>
      </c>
      <c r="B6571" s="54">
        <v>44205</v>
      </c>
      <c r="C6571" s="54" t="s">
        <v>1040</v>
      </c>
      <c r="D6571" s="55">
        <f>VLOOKUP(Pag_Inicio_Corr_mas_casos[[#This Row],[Corregimiento]],Hoja3!$A$2:$D$676,4,0)</f>
        <v>81007</v>
      </c>
      <c r="E6571" s="54">
        <v>48</v>
      </c>
    </row>
    <row r="6572" spans="1:6" x14ac:dyDescent="0.25">
      <c r="A6572" s="53">
        <v>44205</v>
      </c>
      <c r="B6572" s="54">
        <v>44205</v>
      </c>
      <c r="C6572" s="54" t="s">
        <v>1115</v>
      </c>
      <c r="D6572" s="55">
        <f>VLOOKUP(Pag_Inicio_Corr_mas_casos[[#This Row],[Corregimiento]],Hoja3!$A$2:$D$676,4,0)</f>
        <v>81002</v>
      </c>
      <c r="E6572" s="54">
        <v>48</v>
      </c>
    </row>
    <row r="6573" spans="1:6" x14ac:dyDescent="0.25">
      <c r="A6573" s="53">
        <v>44205</v>
      </c>
      <c r="B6573" s="54">
        <v>44205</v>
      </c>
      <c r="C6573" s="54" t="s">
        <v>1032</v>
      </c>
      <c r="D6573" s="55">
        <f>VLOOKUP(Pag_Inicio_Corr_mas_casos[[#This Row],[Corregimiento]],Hoja3!$A$2:$D$676,4,0)</f>
        <v>80810</v>
      </c>
      <c r="E6573" s="54">
        <v>47</v>
      </c>
    </row>
    <row r="6574" spans="1:6" x14ac:dyDescent="0.25">
      <c r="A6574" s="53">
        <v>44205</v>
      </c>
      <c r="B6574" s="54">
        <v>44205</v>
      </c>
      <c r="C6574" s="54" t="s">
        <v>1033</v>
      </c>
      <c r="D6574" s="55">
        <f>VLOOKUP(Pag_Inicio_Corr_mas_casos[[#This Row],[Corregimiento]],Hoja3!$A$2:$D$676,4,0)</f>
        <v>130717</v>
      </c>
      <c r="E6574" s="54">
        <v>47</v>
      </c>
    </row>
    <row r="6575" spans="1:6" x14ac:dyDescent="0.25">
      <c r="A6575" s="53">
        <v>44205</v>
      </c>
      <c r="B6575" s="54">
        <v>44205</v>
      </c>
      <c r="C6575" s="54" t="s">
        <v>1116</v>
      </c>
      <c r="D6575" s="55">
        <f>VLOOKUP(Pag_Inicio_Corr_mas_casos[[#This Row],[Corregimiento]],Hoja3!$A$2:$D$676,4,0)</f>
        <v>81003</v>
      </c>
      <c r="E6575" s="54">
        <v>44</v>
      </c>
    </row>
    <row r="6576" spans="1:6" x14ac:dyDescent="0.25">
      <c r="A6576" s="53">
        <v>44205</v>
      </c>
      <c r="B6576" s="54">
        <v>44205</v>
      </c>
      <c r="C6576" s="54" t="s">
        <v>1117</v>
      </c>
      <c r="D6576" s="55">
        <f>VLOOKUP(Pag_Inicio_Corr_mas_casos[[#This Row],[Corregimiento]],Hoja3!$A$2:$D$676,4,0)</f>
        <v>91001</v>
      </c>
      <c r="E6576" s="54">
        <v>42</v>
      </c>
    </row>
    <row r="6577" spans="1:5" x14ac:dyDescent="0.25">
      <c r="A6577" s="53">
        <v>44205</v>
      </c>
      <c r="B6577" s="54">
        <v>44205</v>
      </c>
      <c r="C6577" s="54" t="s">
        <v>1043</v>
      </c>
      <c r="D6577" s="55">
        <f>VLOOKUP(Pag_Inicio_Corr_mas_casos[[#This Row],[Corregimiento]],Hoja3!$A$2:$D$676,4,0)</f>
        <v>80811</v>
      </c>
      <c r="E6577" s="54">
        <v>41</v>
      </c>
    </row>
    <row r="6578" spans="1:5" x14ac:dyDescent="0.25">
      <c r="A6578" s="53">
        <v>44205</v>
      </c>
      <c r="B6578" s="54">
        <v>44205</v>
      </c>
      <c r="C6578" s="54" t="s">
        <v>1045</v>
      </c>
      <c r="D6578" s="55">
        <f>VLOOKUP(Pag_Inicio_Corr_mas_casos[[#This Row],[Corregimiento]],Hoja3!$A$2:$D$676,4,0)</f>
        <v>130107</v>
      </c>
      <c r="E6578" s="54">
        <v>40</v>
      </c>
    </row>
    <row r="6579" spans="1:5" x14ac:dyDescent="0.25">
      <c r="A6579" s="53">
        <v>44205</v>
      </c>
      <c r="B6579" s="54">
        <v>44205</v>
      </c>
      <c r="C6579" s="54" t="s">
        <v>1056</v>
      </c>
      <c r="D6579" s="55">
        <f>VLOOKUP(Pag_Inicio_Corr_mas_casos[[#This Row],[Corregimiento]],Hoja3!$A$2:$D$676,4,0)</f>
        <v>20601</v>
      </c>
      <c r="E6579" s="54">
        <v>40</v>
      </c>
    </row>
    <row r="6580" spans="1:5" x14ac:dyDescent="0.25">
      <c r="A6580" s="53">
        <v>44205</v>
      </c>
      <c r="B6580" s="54">
        <v>44205</v>
      </c>
      <c r="C6580" s="54" t="s">
        <v>1057</v>
      </c>
      <c r="D6580" s="55">
        <f>VLOOKUP(Pag_Inicio_Corr_mas_casos[[#This Row],[Corregimiento]],Hoja3!$A$2:$D$676,4,0)</f>
        <v>81006</v>
      </c>
      <c r="E6580" s="54">
        <v>39</v>
      </c>
    </row>
    <row r="6581" spans="1:5" x14ac:dyDescent="0.25">
      <c r="A6581" s="53">
        <v>44205</v>
      </c>
      <c r="B6581" s="54">
        <v>44205</v>
      </c>
      <c r="C6581" s="54" t="s">
        <v>1133</v>
      </c>
      <c r="D6581" s="55">
        <f>VLOOKUP(Pag_Inicio_Corr_mas_casos[[#This Row],[Corregimiento]],Hoja3!$A$2:$D$676,4,0)</f>
        <v>130108</v>
      </c>
      <c r="E6581" s="54">
        <v>39</v>
      </c>
    </row>
    <row r="6582" spans="1:5" x14ac:dyDescent="0.25">
      <c r="A6582" s="53">
        <v>44205</v>
      </c>
      <c r="B6582" s="54">
        <v>44205</v>
      </c>
      <c r="C6582" s="54" t="s">
        <v>1122</v>
      </c>
      <c r="D6582" s="55">
        <f>VLOOKUP(Pag_Inicio_Corr_mas_casos[[#This Row],[Corregimiento]],Hoja3!$A$2:$D$676,4,0)</f>
        <v>30103</v>
      </c>
      <c r="E6582" s="54">
        <v>38</v>
      </c>
    </row>
    <row r="6583" spans="1:5" x14ac:dyDescent="0.25">
      <c r="A6583" s="53">
        <v>44205</v>
      </c>
      <c r="B6583" s="54">
        <v>44205</v>
      </c>
      <c r="C6583" s="54" t="s">
        <v>1049</v>
      </c>
      <c r="D6583" s="55">
        <f>VLOOKUP(Pag_Inicio_Corr_mas_casos[[#This Row],[Corregimiento]],Hoja3!$A$2:$D$676,4,0)</f>
        <v>80822</v>
      </c>
      <c r="E6583" s="54">
        <v>37</v>
      </c>
    </row>
    <row r="6584" spans="1:5" x14ac:dyDescent="0.25">
      <c r="A6584" s="53">
        <v>44205</v>
      </c>
      <c r="B6584" s="54">
        <v>44205</v>
      </c>
      <c r="C6584" s="54" t="s">
        <v>1153</v>
      </c>
      <c r="D6584" s="55">
        <f>VLOOKUP(Pag_Inicio_Corr_mas_casos[[#This Row],[Corregimiento]],Hoja3!$A$2:$D$676,4,0)</f>
        <v>40501</v>
      </c>
      <c r="E6584" s="54">
        <v>37</v>
      </c>
    </row>
    <row r="6585" spans="1:5" x14ac:dyDescent="0.25">
      <c r="A6585" s="53">
        <v>44205</v>
      </c>
      <c r="B6585" s="54">
        <v>44205</v>
      </c>
      <c r="C6585" s="54" t="s">
        <v>1165</v>
      </c>
      <c r="D6585" s="55">
        <f>VLOOKUP(Pag_Inicio_Corr_mas_casos[[#This Row],[Corregimiento]],Hoja3!$A$2:$D$676,4,0)</f>
        <v>91011</v>
      </c>
      <c r="E6585" s="54">
        <v>37</v>
      </c>
    </row>
    <row r="6586" spans="1:5" x14ac:dyDescent="0.25">
      <c r="A6586" s="53">
        <v>44205</v>
      </c>
      <c r="B6586" s="54">
        <v>44205</v>
      </c>
      <c r="C6586" s="54" t="s">
        <v>1055</v>
      </c>
      <c r="D6586" s="55">
        <f>VLOOKUP(Pag_Inicio_Corr_mas_casos[[#This Row],[Corregimiento]],Hoja3!$A$2:$D$676,4,0)</f>
        <v>80804</v>
      </c>
      <c r="E6586" s="54">
        <v>33</v>
      </c>
    </row>
    <row r="6587" spans="1:5" x14ac:dyDescent="0.25">
      <c r="A6587" s="53">
        <v>44205</v>
      </c>
      <c r="B6587" s="54">
        <v>44205</v>
      </c>
      <c r="C6587" s="54" t="s">
        <v>1102</v>
      </c>
      <c r="D6587" s="55">
        <f>VLOOKUP(Pag_Inicio_Corr_mas_casos[[#This Row],[Corregimiento]],Hoja3!$A$2:$D$676,4,0)</f>
        <v>40612</v>
      </c>
      <c r="E6587" s="54">
        <v>33</v>
      </c>
    </row>
    <row r="6588" spans="1:5" x14ac:dyDescent="0.25">
      <c r="A6588" s="53">
        <v>44205</v>
      </c>
      <c r="B6588" s="54">
        <v>44205</v>
      </c>
      <c r="C6588" s="54" t="s">
        <v>1047</v>
      </c>
      <c r="D6588" s="55">
        <f>VLOOKUP(Pag_Inicio_Corr_mas_casos[[#This Row],[Corregimiento]],Hoja3!$A$2:$D$676,4,0)</f>
        <v>80820</v>
      </c>
      <c r="E6588" s="54">
        <v>33</v>
      </c>
    </row>
    <row r="6589" spans="1:5" x14ac:dyDescent="0.25">
      <c r="A6589" s="53">
        <v>44205</v>
      </c>
      <c r="B6589" s="54">
        <v>44205</v>
      </c>
      <c r="C6589" s="54" t="s">
        <v>1064</v>
      </c>
      <c r="D6589" s="55">
        <f>VLOOKUP(Pag_Inicio_Corr_mas_casos[[#This Row],[Corregimiento]],Hoja3!$A$2:$D$676,4,0)</f>
        <v>130709</v>
      </c>
      <c r="E6589" s="54">
        <v>29</v>
      </c>
    </row>
    <row r="6590" spans="1:5" x14ac:dyDescent="0.25">
      <c r="A6590" s="53">
        <v>44205</v>
      </c>
      <c r="B6590" s="54">
        <v>44205</v>
      </c>
      <c r="C6590" s="54" t="s">
        <v>1053</v>
      </c>
      <c r="D6590" s="55">
        <f>VLOOKUP(Pag_Inicio_Corr_mas_casos[[#This Row],[Corregimiento]],Hoja3!$A$2:$D$676,4,0)</f>
        <v>50208</v>
      </c>
      <c r="E6590" s="54">
        <v>29</v>
      </c>
    </row>
    <row r="6591" spans="1:5" x14ac:dyDescent="0.25">
      <c r="A6591" s="53">
        <v>44205</v>
      </c>
      <c r="B6591" s="54">
        <v>44205</v>
      </c>
      <c r="C6591" s="54" t="s">
        <v>1158</v>
      </c>
      <c r="D6591" s="55">
        <f>VLOOKUP(Pag_Inicio_Corr_mas_casos[[#This Row],[Corregimiento]],Hoja3!$A$2:$D$676,4,0)</f>
        <v>20401</v>
      </c>
      <c r="E6591" s="54">
        <v>29</v>
      </c>
    </row>
    <row r="6592" spans="1:5" x14ac:dyDescent="0.25">
      <c r="A6592" s="53">
        <v>44205</v>
      </c>
      <c r="B6592" s="54">
        <v>44205</v>
      </c>
      <c r="C6592" s="54" t="s">
        <v>1086</v>
      </c>
      <c r="D6592" s="55">
        <f>VLOOKUP(Pag_Inicio_Corr_mas_casos[[#This Row],[Corregimiento]],Hoja3!$A$2:$D$676,4,0)</f>
        <v>130706</v>
      </c>
      <c r="E6592" s="54">
        <v>28</v>
      </c>
    </row>
    <row r="6593" spans="1:6" x14ac:dyDescent="0.25">
      <c r="A6593" s="53">
        <v>44205</v>
      </c>
      <c r="B6593" s="54">
        <v>44205</v>
      </c>
      <c r="C6593" s="54" t="s">
        <v>1065</v>
      </c>
      <c r="D6593" s="55">
        <f>VLOOKUP(Pag_Inicio_Corr_mas_casos[[#This Row],[Corregimiento]],Hoja3!$A$2:$D$676,4,0)</f>
        <v>40606</v>
      </c>
      <c r="E6593" s="54">
        <v>27</v>
      </c>
    </row>
    <row r="6594" spans="1:6" x14ac:dyDescent="0.25">
      <c r="A6594" s="53">
        <v>44205</v>
      </c>
      <c r="B6594" s="54">
        <v>44205</v>
      </c>
      <c r="C6594" s="54" t="s">
        <v>1098</v>
      </c>
      <c r="D6594" s="55">
        <f>VLOOKUP(Pag_Inicio_Corr_mas_casos[[#This Row],[Corregimiento]],Hoja3!$A$2:$D$676,4,0)</f>
        <v>40611</v>
      </c>
      <c r="E6594" s="54">
        <v>26</v>
      </c>
    </row>
    <row r="6595" spans="1:6" x14ac:dyDescent="0.25">
      <c r="A6595" s="53">
        <v>44205</v>
      </c>
      <c r="B6595" s="54">
        <v>44205</v>
      </c>
      <c r="C6595" s="54" t="s">
        <v>1046</v>
      </c>
      <c r="D6595" s="54">
        <v>40607</v>
      </c>
      <c r="E6595" s="54">
        <v>25</v>
      </c>
      <c r="F6595" t="s">
        <v>1143</v>
      </c>
    </row>
    <row r="6596" spans="1:6" x14ac:dyDescent="0.25">
      <c r="A6596" s="53">
        <v>44205</v>
      </c>
      <c r="B6596" s="54">
        <v>44205</v>
      </c>
      <c r="C6596" s="54" t="s">
        <v>1147</v>
      </c>
      <c r="D6596" s="55">
        <f>VLOOKUP(Pag_Inicio_Corr_mas_casos[[#This Row],[Corregimiento]],Hoja3!$A$2:$D$676,4,0)</f>
        <v>40201</v>
      </c>
      <c r="E6596" s="54">
        <v>25</v>
      </c>
    </row>
    <row r="6597" spans="1:6" x14ac:dyDescent="0.25">
      <c r="A6597" s="53">
        <v>44205</v>
      </c>
      <c r="B6597" s="54">
        <v>44205</v>
      </c>
      <c r="C6597" s="54" t="s">
        <v>1101</v>
      </c>
      <c r="D6597" s="55">
        <f>VLOOKUP(Pag_Inicio_Corr_mas_casos[[#This Row],[Corregimiento]],Hoja3!$A$2:$D$676,4,0)</f>
        <v>60101</v>
      </c>
      <c r="E6597" s="54">
        <v>24</v>
      </c>
    </row>
    <row r="6598" spans="1:6" x14ac:dyDescent="0.25">
      <c r="A6598" s="53">
        <v>44205</v>
      </c>
      <c r="B6598" s="54">
        <v>44205</v>
      </c>
      <c r="C6598" s="54" t="s">
        <v>1070</v>
      </c>
      <c r="D6598" s="55">
        <f>VLOOKUP(Pag_Inicio_Corr_mas_casos[[#This Row],[Corregimiento]],Hoja3!$A$2:$D$676,4,0)</f>
        <v>20207</v>
      </c>
      <c r="E6598" s="54">
        <v>24</v>
      </c>
    </row>
    <row r="6599" spans="1:6" x14ac:dyDescent="0.25">
      <c r="A6599" s="53">
        <v>44205</v>
      </c>
      <c r="B6599" s="54">
        <v>44205</v>
      </c>
      <c r="C6599" s="54" t="s">
        <v>1062</v>
      </c>
      <c r="D6599" s="55">
        <f>VLOOKUP(Pag_Inicio_Corr_mas_casos[[#This Row],[Corregimiento]],Hoja3!$A$2:$D$676,4,0)</f>
        <v>30107</v>
      </c>
      <c r="E6599" s="54">
        <v>23</v>
      </c>
    </row>
    <row r="6600" spans="1:6" x14ac:dyDescent="0.25">
      <c r="A6600" s="53">
        <v>44205</v>
      </c>
      <c r="B6600" s="54">
        <v>44205</v>
      </c>
      <c r="C6600" s="54" t="s">
        <v>1100</v>
      </c>
      <c r="D6600" s="55">
        <f>VLOOKUP(Pag_Inicio_Corr_mas_casos[[#This Row],[Corregimiento]],Hoja3!$A$2:$D$676,4,0)</f>
        <v>60103</v>
      </c>
      <c r="E6600" s="54">
        <v>23</v>
      </c>
    </row>
    <row r="6601" spans="1:6" x14ac:dyDescent="0.25">
      <c r="A6601" s="53">
        <v>44205</v>
      </c>
      <c r="B6601" s="54">
        <v>44205</v>
      </c>
      <c r="C6601" s="54" t="s">
        <v>1052</v>
      </c>
      <c r="D6601" s="55">
        <f>VLOOKUP(Pag_Inicio_Corr_mas_casos[[#This Row],[Corregimiento]],Hoja3!$A$2:$D$676,4,0)</f>
        <v>130716</v>
      </c>
      <c r="E6601" s="54">
        <v>23</v>
      </c>
    </row>
    <row r="6602" spans="1:6" x14ac:dyDescent="0.25">
      <c r="A6602" s="53">
        <v>44205</v>
      </c>
      <c r="B6602" s="54">
        <v>44205</v>
      </c>
      <c r="C6602" s="54" t="s">
        <v>1090</v>
      </c>
      <c r="D6602" s="55">
        <f>VLOOKUP(Pag_Inicio_Corr_mas_casos[[#This Row],[Corregimiento]],Hoja3!$A$2:$D$676,4,0)</f>
        <v>81005</v>
      </c>
      <c r="E6602" s="54">
        <v>23</v>
      </c>
    </row>
    <row r="6603" spans="1:6" x14ac:dyDescent="0.25">
      <c r="A6603" s="53">
        <v>44205</v>
      </c>
      <c r="B6603" s="54">
        <v>44205</v>
      </c>
      <c r="C6603" s="54" t="s">
        <v>1173</v>
      </c>
      <c r="D6603" s="55">
        <f>VLOOKUP(Pag_Inicio_Corr_mas_casos[[#This Row],[Corregimiento]],Hoja3!$A$2:$D$676,4,0)</f>
        <v>40503</v>
      </c>
      <c r="E6603" s="54">
        <v>21</v>
      </c>
    </row>
    <row r="6604" spans="1:6" x14ac:dyDescent="0.25">
      <c r="A6604" s="53">
        <v>44205</v>
      </c>
      <c r="B6604" s="54">
        <v>44205</v>
      </c>
      <c r="C6604" s="54" t="s">
        <v>1087</v>
      </c>
      <c r="D6604" s="55">
        <f>VLOOKUP(Pag_Inicio_Corr_mas_casos[[#This Row],[Corregimiento]],Hoja3!$A$2:$D$676,4,0)</f>
        <v>80808</v>
      </c>
      <c r="E6604" s="54">
        <v>20</v>
      </c>
    </row>
    <row r="6605" spans="1:6" x14ac:dyDescent="0.25">
      <c r="A6605" s="53">
        <v>44205</v>
      </c>
      <c r="B6605" s="54">
        <v>44205</v>
      </c>
      <c r="C6605" s="54" t="s">
        <v>1059</v>
      </c>
      <c r="D6605" s="55">
        <f>VLOOKUP(Pag_Inicio_Corr_mas_casos[[#This Row],[Corregimiento]],Hoja3!$A$2:$D$676,4,0)</f>
        <v>30113</v>
      </c>
      <c r="E6605" s="54">
        <v>20</v>
      </c>
    </row>
    <row r="6606" spans="1:6" x14ac:dyDescent="0.25">
      <c r="A6606" s="53">
        <v>44205</v>
      </c>
      <c r="B6606" s="54">
        <v>44205</v>
      </c>
      <c r="C6606" s="54" t="s">
        <v>1161</v>
      </c>
      <c r="D6606" s="55">
        <f>VLOOKUP(Pag_Inicio_Corr_mas_casos[[#This Row],[Corregimiento]],Hoja3!$A$2:$D$676,4,0)</f>
        <v>40610</v>
      </c>
      <c r="E6606" s="54">
        <v>19</v>
      </c>
    </row>
    <row r="6607" spans="1:6" x14ac:dyDescent="0.25">
      <c r="A6607" s="53">
        <v>44205</v>
      </c>
      <c r="B6607" s="54">
        <v>44205</v>
      </c>
      <c r="C6607" s="54" t="s">
        <v>1162</v>
      </c>
      <c r="D6607" s="55">
        <f>VLOOKUP(Pag_Inicio_Corr_mas_casos[[#This Row],[Corregimiento]],Hoja3!$A$2:$D$676,4,0)</f>
        <v>20201</v>
      </c>
      <c r="E6607" s="54">
        <v>17</v>
      </c>
    </row>
    <row r="6608" spans="1:6" x14ac:dyDescent="0.25">
      <c r="A6608" s="53">
        <v>44205</v>
      </c>
      <c r="B6608" s="54">
        <v>44205</v>
      </c>
      <c r="C6608" s="54" t="s">
        <v>1146</v>
      </c>
      <c r="D6608" s="55">
        <f>VLOOKUP(Pag_Inicio_Corr_mas_casos[[#This Row],[Corregimiento]],Hoja3!$A$2:$D$676,4,0)</f>
        <v>20105</v>
      </c>
      <c r="E6608" s="54">
        <v>17</v>
      </c>
    </row>
    <row r="6609" spans="1:5" x14ac:dyDescent="0.25">
      <c r="A6609" s="53">
        <v>44205</v>
      </c>
      <c r="B6609" s="54">
        <v>44205</v>
      </c>
      <c r="C6609" s="54" t="s">
        <v>1099</v>
      </c>
      <c r="D6609" s="55">
        <f>VLOOKUP(Pag_Inicio_Corr_mas_casos[[#This Row],[Corregimiento]],Hoja3!$A$2:$D$676,4,0)</f>
        <v>130310</v>
      </c>
      <c r="E6609" s="54">
        <v>17</v>
      </c>
    </row>
    <row r="6610" spans="1:5" x14ac:dyDescent="0.25">
      <c r="A6610" s="53">
        <v>44205</v>
      </c>
      <c r="B6610" s="54">
        <v>44205</v>
      </c>
      <c r="C6610" s="54" t="s">
        <v>1144</v>
      </c>
      <c r="D6610" s="55">
        <f>VLOOKUP(Pag_Inicio_Corr_mas_casos[[#This Row],[Corregimiento]],Hoja3!$A$2:$D$676,4,0)</f>
        <v>50316</v>
      </c>
      <c r="E6610" s="54">
        <v>17</v>
      </c>
    </row>
    <row r="6611" spans="1:5" x14ac:dyDescent="0.25">
      <c r="A6611" s="53">
        <v>44205</v>
      </c>
      <c r="B6611" s="54">
        <v>44205</v>
      </c>
      <c r="C6611" s="54" t="s">
        <v>1041</v>
      </c>
      <c r="D6611" s="55">
        <f>VLOOKUP(Pag_Inicio_Corr_mas_casos[[#This Row],[Corregimiento]],Hoja3!$A$2:$D$676,4,0)</f>
        <v>80814</v>
      </c>
      <c r="E6611" s="54">
        <v>16</v>
      </c>
    </row>
    <row r="6612" spans="1:5" x14ac:dyDescent="0.25">
      <c r="A6612" s="53">
        <v>44205</v>
      </c>
      <c r="B6612" s="54">
        <v>44205</v>
      </c>
      <c r="C6612" s="54" t="s">
        <v>1154</v>
      </c>
      <c r="D6612" s="55">
        <f>VLOOKUP(Pag_Inicio_Corr_mas_casos[[#This Row],[Corregimiento]],Hoja3!$A$2:$D$676,4,0)</f>
        <v>91007</v>
      </c>
      <c r="E6612" s="54">
        <v>16</v>
      </c>
    </row>
    <row r="6613" spans="1:5" x14ac:dyDescent="0.25">
      <c r="A6613" s="53">
        <v>44205</v>
      </c>
      <c r="B6613" s="54">
        <v>44205</v>
      </c>
      <c r="C6613" s="54" t="s">
        <v>1072</v>
      </c>
      <c r="D6613" s="55">
        <f>VLOOKUP(Pag_Inicio_Corr_mas_casos[[#This Row],[Corregimiento]],Hoja3!$A$2:$D$676,4,0)</f>
        <v>80803</v>
      </c>
      <c r="E6613" s="54">
        <v>16</v>
      </c>
    </row>
    <row r="6614" spans="1:5" x14ac:dyDescent="0.25">
      <c r="A6614" s="53">
        <v>44205</v>
      </c>
      <c r="B6614" s="54">
        <v>44205</v>
      </c>
      <c r="C6614" s="54" t="s">
        <v>1150</v>
      </c>
      <c r="D6614" s="55">
        <f>VLOOKUP(Pag_Inicio_Corr_mas_casos[[#This Row],[Corregimiento]],Hoja3!$A$2:$D$676,4,0)</f>
        <v>90301</v>
      </c>
      <c r="E6614" s="54">
        <v>15</v>
      </c>
    </row>
    <row r="6615" spans="1:5" x14ac:dyDescent="0.25">
      <c r="A6615" s="53">
        <v>44205</v>
      </c>
      <c r="B6615" s="54">
        <v>44205</v>
      </c>
      <c r="C6615" s="54" t="s">
        <v>1145</v>
      </c>
      <c r="D6615" s="55">
        <f>VLOOKUP(Pag_Inicio_Corr_mas_casos[[#This Row],[Corregimiento]],Hoja3!$A$2:$D$676,4,0)</f>
        <v>80501</v>
      </c>
      <c r="E6615" s="54">
        <v>14</v>
      </c>
    </row>
    <row r="6616" spans="1:5" x14ac:dyDescent="0.25">
      <c r="A6616" s="53">
        <v>44205</v>
      </c>
      <c r="B6616" s="54">
        <v>44205</v>
      </c>
      <c r="C6616" s="54" t="s">
        <v>1095</v>
      </c>
      <c r="D6616" s="55">
        <f>VLOOKUP(Pag_Inicio_Corr_mas_casos[[#This Row],[Corregimiento]],Hoja3!$A$2:$D$676,4,0)</f>
        <v>80805</v>
      </c>
      <c r="E6616" s="54">
        <v>14</v>
      </c>
    </row>
    <row r="6617" spans="1:5" x14ac:dyDescent="0.25">
      <c r="A6617" s="53">
        <v>44205</v>
      </c>
      <c r="B6617" s="54">
        <v>44205</v>
      </c>
      <c r="C6617" s="54" t="s">
        <v>1152</v>
      </c>
      <c r="D6617" s="55">
        <f>VLOOKUP(Pag_Inicio_Corr_mas_casos[[#This Row],[Corregimiento]],Hoja3!$A$2:$D$676,4,0)</f>
        <v>20101</v>
      </c>
      <c r="E6617" s="54">
        <v>13</v>
      </c>
    </row>
    <row r="6618" spans="1:5" x14ac:dyDescent="0.25">
      <c r="A6618" s="53">
        <v>44205</v>
      </c>
      <c r="B6618" s="54">
        <v>44205</v>
      </c>
      <c r="C6618" s="54" t="s">
        <v>1219</v>
      </c>
      <c r="D6618" s="55">
        <f>VLOOKUP(Pag_Inicio_Corr_mas_casos[[#This Row],[Corregimiento]],Hoja3!$A$2:$D$676,4,0)</f>
        <v>20210</v>
      </c>
      <c r="E6618" s="54">
        <v>12</v>
      </c>
    </row>
    <row r="6619" spans="1:5" x14ac:dyDescent="0.25">
      <c r="A6619" s="53">
        <v>44205</v>
      </c>
      <c r="B6619" s="54">
        <v>44205</v>
      </c>
      <c r="C6619" s="54" t="s">
        <v>910</v>
      </c>
      <c r="D6619" s="55">
        <f>VLOOKUP(Pag_Inicio_Corr_mas_casos[[#This Row],[Corregimiento]],Hoja3!$A$2:$D$676,4,0)</f>
        <v>20205</v>
      </c>
      <c r="E6619" s="54">
        <v>12</v>
      </c>
    </row>
    <row r="6620" spans="1:5" x14ac:dyDescent="0.25">
      <c r="A6620" s="53">
        <v>44205</v>
      </c>
      <c r="B6620" s="54">
        <v>44205</v>
      </c>
      <c r="C6620" s="54" t="s">
        <v>1181</v>
      </c>
      <c r="D6620" s="55">
        <f>VLOOKUP(Pag_Inicio_Corr_mas_casos[[#This Row],[Corregimiento]],Hoja3!$A$2:$D$676,4,0)</f>
        <v>70211</v>
      </c>
      <c r="E6620" s="54">
        <v>12</v>
      </c>
    </row>
    <row r="6621" spans="1:5" x14ac:dyDescent="0.25">
      <c r="A6621" s="53">
        <v>44205</v>
      </c>
      <c r="B6621" s="54">
        <v>44205</v>
      </c>
      <c r="C6621" s="54" t="s">
        <v>1128</v>
      </c>
      <c r="D6621" s="55">
        <f>VLOOKUP(Pag_Inicio_Corr_mas_casos[[#This Row],[Corregimiento]],Hoja3!$A$2:$D$676,4,0)</f>
        <v>91008</v>
      </c>
      <c r="E6621" s="54">
        <v>12</v>
      </c>
    </row>
    <row r="6622" spans="1:5" x14ac:dyDescent="0.25">
      <c r="A6622" s="53">
        <v>44205</v>
      </c>
      <c r="B6622" s="54">
        <v>44205</v>
      </c>
      <c r="C6622" s="54" t="s">
        <v>1183</v>
      </c>
      <c r="D6622" s="55">
        <f>VLOOKUP(Pag_Inicio_Corr_mas_casos[[#This Row],[Corregimiento]],Hoja3!$A$2:$D$676,4,0)</f>
        <v>41006</v>
      </c>
      <c r="E6622" s="54">
        <v>12</v>
      </c>
    </row>
    <row r="6623" spans="1:5" x14ac:dyDescent="0.25">
      <c r="A6623" s="53">
        <v>44205</v>
      </c>
      <c r="B6623" s="54">
        <v>44205</v>
      </c>
      <c r="C6623" s="54" t="s">
        <v>1174</v>
      </c>
      <c r="D6623" s="55">
        <f>VLOOKUP(Pag_Inicio_Corr_mas_casos[[#This Row],[Corregimiento]],Hoja3!$A$2:$D$676,4,0)</f>
        <v>91101</v>
      </c>
      <c r="E6623" s="54">
        <v>12</v>
      </c>
    </row>
    <row r="6624" spans="1:5" x14ac:dyDescent="0.25">
      <c r="A6624" s="53">
        <v>44205</v>
      </c>
      <c r="B6624" s="54">
        <v>44205</v>
      </c>
      <c r="C6624" s="54" t="s">
        <v>1089</v>
      </c>
      <c r="D6624" s="55">
        <f>VLOOKUP(Pag_Inicio_Corr_mas_casos[[#This Row],[Corregimiento]],Hoja3!$A$2:$D$676,4,0)</f>
        <v>130105</v>
      </c>
      <c r="E6624" s="54">
        <v>12</v>
      </c>
    </row>
    <row r="6625" spans="1:6" x14ac:dyDescent="0.25">
      <c r="A6625" s="53">
        <v>44205</v>
      </c>
      <c r="B6625" s="54">
        <v>44205</v>
      </c>
      <c r="C6625" s="54" t="s">
        <v>1148</v>
      </c>
      <c r="D6625" s="55">
        <f>VLOOKUP(Pag_Inicio_Corr_mas_casos[[#This Row],[Corregimiento]],Hoja3!$A$2:$D$676,4,0)</f>
        <v>130301</v>
      </c>
      <c r="E6625" s="54">
        <v>11</v>
      </c>
    </row>
    <row r="6626" spans="1:6" x14ac:dyDescent="0.25">
      <c r="A6626" s="53">
        <v>44205</v>
      </c>
      <c r="B6626" s="54">
        <v>44205</v>
      </c>
      <c r="C6626" s="54" t="s">
        <v>1216</v>
      </c>
      <c r="D6626" s="55">
        <f>VLOOKUP(Pag_Inicio_Corr_mas_casos[[#This Row],[Corregimiento]],Hoja3!$A$2:$D$676,4,0)</f>
        <v>20603</v>
      </c>
      <c r="E6626" s="54">
        <v>11</v>
      </c>
    </row>
    <row r="6627" spans="1:6" x14ac:dyDescent="0.25">
      <c r="A6627" s="53">
        <v>44205</v>
      </c>
      <c r="B6627" s="54">
        <v>44205</v>
      </c>
      <c r="C6627" s="54" t="s">
        <v>1069</v>
      </c>
      <c r="D6627" s="55">
        <f>VLOOKUP(Pag_Inicio_Corr_mas_casos[[#This Row],[Corregimiento]],Hoja3!$A$2:$D$676,4,0)</f>
        <v>40203</v>
      </c>
      <c r="E6627" s="54">
        <v>11</v>
      </c>
    </row>
    <row r="6628" spans="1:6" x14ac:dyDescent="0.25">
      <c r="A6628" s="108">
        <v>44206</v>
      </c>
      <c r="B6628" s="4">
        <v>44206</v>
      </c>
      <c r="C6628" s="4" t="s">
        <v>1106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 x14ac:dyDescent="0.25">
      <c r="A6629" s="108">
        <v>44206</v>
      </c>
      <c r="B6629" s="4">
        <v>44206</v>
      </c>
      <c r="C6629" s="4" t="s">
        <v>1131</v>
      </c>
      <c r="D6629" s="109">
        <f>VLOOKUP(Pag_Inicio_Corr_mas_casos[[#This Row],[Corregimiento]],Hoja3!$A$2:$D$676,4,0)</f>
        <v>130106</v>
      </c>
      <c r="E6629" s="4">
        <v>55</v>
      </c>
    </row>
    <row r="6630" spans="1:6" x14ac:dyDescent="0.25">
      <c r="A6630" s="108">
        <v>44206</v>
      </c>
      <c r="B6630" s="4">
        <v>44206</v>
      </c>
      <c r="C6630" s="4" t="s">
        <v>1040</v>
      </c>
      <c r="D6630" s="109">
        <f>VLOOKUP(Pag_Inicio_Corr_mas_casos[[#This Row],[Corregimiento]],Hoja3!$A$2:$D$676,4,0)</f>
        <v>81007</v>
      </c>
      <c r="E6630" s="4">
        <v>51</v>
      </c>
    </row>
    <row r="6631" spans="1:6" x14ac:dyDescent="0.25">
      <c r="A6631" s="108">
        <v>44206</v>
      </c>
      <c r="B6631" s="4">
        <v>44206</v>
      </c>
      <c r="C6631" s="4" t="s">
        <v>1114</v>
      </c>
      <c r="D6631" s="109">
        <f>VLOOKUP(Pag_Inicio_Corr_mas_casos[[#This Row],[Corregimiento]],Hoja3!$A$2:$D$676,4,0)</f>
        <v>81001</v>
      </c>
      <c r="E6631" s="4">
        <v>50</v>
      </c>
    </row>
    <row r="6632" spans="1:6" x14ac:dyDescent="0.25">
      <c r="A6632" s="108">
        <v>44206</v>
      </c>
      <c r="B6632" s="4">
        <v>44206</v>
      </c>
      <c r="C6632" s="4" t="s">
        <v>1149</v>
      </c>
      <c r="D6632" s="109">
        <f>VLOOKUP(Pag_Inicio_Corr_mas_casos[[#This Row],[Corregimiento]],Hoja3!$A$2:$D$676,4,0)</f>
        <v>130102</v>
      </c>
      <c r="E6632" s="4">
        <v>49</v>
      </c>
    </row>
    <row r="6633" spans="1:6" x14ac:dyDescent="0.25">
      <c r="A6633" s="108">
        <v>44206</v>
      </c>
      <c r="B6633" s="4">
        <v>44206</v>
      </c>
      <c r="C6633" s="4" t="s">
        <v>1141</v>
      </c>
      <c r="D6633" s="109">
        <f>VLOOKUP(Pag_Inicio_Corr_mas_casos[[#This Row],[Corregimiento]],Hoja3!$A$2:$D$676,4,0)</f>
        <v>80812</v>
      </c>
      <c r="E6633" s="4">
        <v>48</v>
      </c>
    </row>
    <row r="6634" spans="1:6" x14ac:dyDescent="0.25">
      <c r="A6634" s="108">
        <v>44206</v>
      </c>
      <c r="B6634" s="4">
        <v>44206</v>
      </c>
      <c r="C6634" s="4" t="s">
        <v>1036</v>
      </c>
      <c r="D6634" s="109">
        <f>VLOOKUP(Pag_Inicio_Corr_mas_casos[[#This Row],[Corregimiento]],Hoja3!$A$2:$D$676,4,0)</f>
        <v>80823</v>
      </c>
      <c r="E6634" s="4">
        <v>46</v>
      </c>
    </row>
    <row r="6635" spans="1:6" x14ac:dyDescent="0.25">
      <c r="A6635" s="108">
        <v>44206</v>
      </c>
      <c r="B6635" s="4">
        <v>44206</v>
      </c>
      <c r="C6635" s="4" t="s">
        <v>1047</v>
      </c>
      <c r="D6635" s="109">
        <f>VLOOKUP(Pag_Inicio_Corr_mas_casos[[#This Row],[Corregimiento]],Hoja3!$A$2:$D$676,4,0)</f>
        <v>80820</v>
      </c>
      <c r="E6635" s="4">
        <v>46</v>
      </c>
    </row>
    <row r="6636" spans="1:6" x14ac:dyDescent="0.25">
      <c r="A6636" s="108">
        <v>44206</v>
      </c>
      <c r="B6636" s="4">
        <v>44206</v>
      </c>
      <c r="C6636" s="4" t="s">
        <v>1107</v>
      </c>
      <c r="D6636" s="109">
        <f>VLOOKUP(Pag_Inicio_Corr_mas_casos[[#This Row],[Corregimiento]],Hoja3!$A$2:$D$676,4,0)</f>
        <v>80819</v>
      </c>
      <c r="E6636" s="4">
        <v>45</v>
      </c>
    </row>
    <row r="6637" spans="1:6" x14ac:dyDescent="0.25">
      <c r="A6637" s="108">
        <v>44206</v>
      </c>
      <c r="B6637" s="4">
        <v>44206</v>
      </c>
      <c r="C6637" s="4" t="s">
        <v>867</v>
      </c>
      <c r="D6637" s="109">
        <f>VLOOKUP(Pag_Inicio_Corr_mas_casos[[#This Row],[Corregimiento]],Hoja3!$A$2:$D$676,4,0)</f>
        <v>80821</v>
      </c>
      <c r="E6637" s="4">
        <v>44</v>
      </c>
    </row>
    <row r="6638" spans="1:6" x14ac:dyDescent="0.25">
      <c r="A6638" s="108">
        <v>44206</v>
      </c>
      <c r="B6638" s="4">
        <v>44206</v>
      </c>
      <c r="C6638" s="4" t="s">
        <v>1115</v>
      </c>
      <c r="D6638" s="109">
        <f>VLOOKUP(Pag_Inicio_Corr_mas_casos[[#This Row],[Corregimiento]],Hoja3!$A$2:$D$676,4,0)</f>
        <v>81002</v>
      </c>
      <c r="E6638" s="4">
        <v>42</v>
      </c>
    </row>
    <row r="6639" spans="1:6" x14ac:dyDescent="0.25">
      <c r="A6639" s="108">
        <v>44206</v>
      </c>
      <c r="B6639" s="4">
        <v>44206</v>
      </c>
      <c r="C6639" s="4" t="s">
        <v>1039</v>
      </c>
      <c r="D6639" s="109">
        <f>VLOOKUP(Pag_Inicio_Corr_mas_casos[[#This Row],[Corregimiento]],Hoja3!$A$2:$D$676,4,0)</f>
        <v>130708</v>
      </c>
      <c r="E6639" s="4">
        <v>42</v>
      </c>
    </row>
    <row r="6640" spans="1:6" x14ac:dyDescent="0.25">
      <c r="A6640" s="108">
        <v>44206</v>
      </c>
      <c r="B6640" s="4">
        <v>44206</v>
      </c>
      <c r="C6640" s="4" t="s">
        <v>1163</v>
      </c>
      <c r="D6640" s="109">
        <f>VLOOKUP(Pag_Inicio_Corr_mas_casos[[#This Row],[Corregimiento]],Hoja3!$A$2:$D$676,4,0)</f>
        <v>130101</v>
      </c>
      <c r="E6640" s="4">
        <v>41</v>
      </c>
    </row>
    <row r="6641" spans="1:6" x14ac:dyDescent="0.25">
      <c r="A6641" s="108">
        <v>44206</v>
      </c>
      <c r="B6641" s="4">
        <v>44206</v>
      </c>
      <c r="C6641" s="4" t="s">
        <v>1038</v>
      </c>
      <c r="D6641" s="109">
        <f>VLOOKUP(Pag_Inicio_Corr_mas_casos[[#This Row],[Corregimiento]],Hoja3!$A$2:$D$676,4,0)</f>
        <v>80816</v>
      </c>
      <c r="E6641" s="4">
        <v>40</v>
      </c>
    </row>
    <row r="6642" spans="1:6" x14ac:dyDescent="0.25">
      <c r="A6642" s="108">
        <v>44206</v>
      </c>
      <c r="B6642" s="4">
        <v>44206</v>
      </c>
      <c r="C6642" s="4" t="s">
        <v>1110</v>
      </c>
      <c r="D6642" s="109">
        <f>VLOOKUP(Pag_Inicio_Corr_mas_casos[[#This Row],[Corregimiento]],Hoja3!$A$2:$D$676,4,0)</f>
        <v>130702</v>
      </c>
      <c r="E6642" s="4">
        <v>39</v>
      </c>
    </row>
    <row r="6643" spans="1:6" x14ac:dyDescent="0.25">
      <c r="A6643" s="108">
        <v>44206</v>
      </c>
      <c r="B6643" s="4">
        <v>44206</v>
      </c>
      <c r="C6643" s="4" t="s">
        <v>1127</v>
      </c>
      <c r="D6643" s="109">
        <f>VLOOKUP(Pag_Inicio_Corr_mas_casos[[#This Row],[Corregimiento]],Hoja3!$A$2:$D$676,4,0)</f>
        <v>30104</v>
      </c>
      <c r="E6643" s="4">
        <v>39</v>
      </c>
    </row>
    <row r="6644" spans="1:6" x14ac:dyDescent="0.25">
      <c r="A6644" s="108">
        <v>44206</v>
      </c>
      <c r="B6644" s="4">
        <v>44206</v>
      </c>
      <c r="C6644" s="4" t="s">
        <v>1049</v>
      </c>
      <c r="D6644" s="109">
        <f>VLOOKUP(Pag_Inicio_Corr_mas_casos[[#This Row],[Corregimiento]],Hoja3!$A$2:$D$676,4,0)</f>
        <v>80822</v>
      </c>
      <c r="E6644" s="4">
        <v>35</v>
      </c>
    </row>
    <row r="6645" spans="1:6" x14ac:dyDescent="0.25">
      <c r="A6645" s="108">
        <v>44206</v>
      </c>
      <c r="B6645" s="4">
        <v>44206</v>
      </c>
      <c r="C6645" s="4" t="s">
        <v>1046</v>
      </c>
      <c r="D6645" s="109">
        <f>VLOOKUP(Pag_Inicio_Corr_mas_casos[[#This Row],[Corregimiento]],Hoja3!$A$2:$D$676,4,0)</f>
        <v>80813</v>
      </c>
      <c r="E6645" s="4">
        <v>33</v>
      </c>
    </row>
    <row r="6646" spans="1:6" x14ac:dyDescent="0.25">
      <c r="A6646" s="108">
        <v>44206</v>
      </c>
      <c r="B6646" s="4">
        <v>44206</v>
      </c>
      <c r="C6646" s="4" t="s">
        <v>1035</v>
      </c>
      <c r="D6646" s="109">
        <f>VLOOKUP(Pag_Inicio_Corr_mas_casos[[#This Row],[Corregimiento]],Hoja3!$A$2:$D$676,4,0)</f>
        <v>80806</v>
      </c>
      <c r="E6646" s="4">
        <v>32</v>
      </c>
    </row>
    <row r="6647" spans="1:6" x14ac:dyDescent="0.25">
      <c r="A6647" s="108">
        <v>44206</v>
      </c>
      <c r="B6647" s="4">
        <v>44206</v>
      </c>
      <c r="C6647" s="4" t="s">
        <v>1045</v>
      </c>
      <c r="D6647" s="109">
        <f>VLOOKUP(Pag_Inicio_Corr_mas_casos[[#This Row],[Corregimiento]],Hoja3!$A$2:$D$676,4,0)</f>
        <v>130107</v>
      </c>
      <c r="E6647" s="4">
        <v>32</v>
      </c>
    </row>
    <row r="6648" spans="1:6" x14ac:dyDescent="0.25">
      <c r="A6648" s="108">
        <v>44206</v>
      </c>
      <c r="B6648" s="4">
        <v>44206</v>
      </c>
      <c r="C6648" s="4" t="s">
        <v>1220</v>
      </c>
      <c r="D6648" s="109">
        <f>VLOOKUP(Pag_Inicio_Corr_mas_casos[[#This Row],[Corregimiento]],Hoja3!$A$2:$D$676,4,0)</f>
        <v>50315</v>
      </c>
      <c r="E6648" s="4">
        <v>32</v>
      </c>
    </row>
    <row r="6649" spans="1:6" x14ac:dyDescent="0.25">
      <c r="A6649" s="108">
        <v>44206</v>
      </c>
      <c r="B6649" s="4">
        <v>44206</v>
      </c>
      <c r="C6649" s="4" t="s">
        <v>1033</v>
      </c>
      <c r="D6649" s="109">
        <f>VLOOKUP(Pag_Inicio_Corr_mas_casos[[#This Row],[Corregimiento]],Hoja3!$A$2:$D$676,4,0)</f>
        <v>130717</v>
      </c>
      <c r="E6649" s="4">
        <v>31</v>
      </c>
    </row>
    <row r="6650" spans="1:6" x14ac:dyDescent="0.25">
      <c r="A6650" s="108">
        <v>44206</v>
      </c>
      <c r="B6650" s="4">
        <v>44206</v>
      </c>
      <c r="C6650" s="4" t="s">
        <v>1145</v>
      </c>
      <c r="D6650" s="109">
        <f>VLOOKUP(Pag_Inicio_Corr_mas_casos[[#This Row],[Corregimiento]],Hoja3!$A$2:$D$676,4,0)</f>
        <v>80501</v>
      </c>
      <c r="E6650" s="4">
        <v>30</v>
      </c>
    </row>
    <row r="6651" spans="1:6" x14ac:dyDescent="0.25">
      <c r="A6651" s="108">
        <v>44206</v>
      </c>
      <c r="B6651" s="4">
        <v>44206</v>
      </c>
      <c r="C6651" s="4" t="s">
        <v>1065</v>
      </c>
      <c r="D6651" s="109">
        <f>VLOOKUP(Pag_Inicio_Corr_mas_casos[[#This Row],[Corregimiento]],Hoja3!$A$2:$D$676,4,0)</f>
        <v>40606</v>
      </c>
      <c r="E6651" s="4">
        <v>30</v>
      </c>
    </row>
    <row r="6652" spans="1:6" x14ac:dyDescent="0.25">
      <c r="A6652" s="108">
        <v>44206</v>
      </c>
      <c r="B6652" s="4">
        <v>44206</v>
      </c>
      <c r="C6652" s="4" t="s">
        <v>1155</v>
      </c>
      <c r="D6652" s="109">
        <f>VLOOKUP(Pag_Inicio_Corr_mas_casos[[#This Row],[Corregimiento]],Hoja3!$A$2:$D$676,4,0)</f>
        <v>40601</v>
      </c>
      <c r="E6652" s="4">
        <v>28</v>
      </c>
    </row>
    <row r="6653" spans="1:6" x14ac:dyDescent="0.25">
      <c r="A6653" s="108">
        <v>44206</v>
      </c>
      <c r="B6653" s="4">
        <v>44206</v>
      </c>
      <c r="C6653" s="4" t="s">
        <v>1059</v>
      </c>
      <c r="D6653" s="109">
        <f>VLOOKUP(Pag_Inicio_Corr_mas_casos[[#This Row],[Corregimiento]],Hoja3!$A$2:$D$676,4,0)</f>
        <v>30113</v>
      </c>
      <c r="E6653" s="4">
        <v>28</v>
      </c>
    </row>
    <row r="6654" spans="1:6" x14ac:dyDescent="0.25">
      <c r="A6654" s="108">
        <v>44206</v>
      </c>
      <c r="B6654" s="4">
        <v>44206</v>
      </c>
      <c r="C6654" s="4" t="s">
        <v>1048</v>
      </c>
      <c r="D6654" s="109">
        <f>VLOOKUP(Pag_Inicio_Corr_mas_casos[[#This Row],[Corregimiento]],Hoja3!$A$2:$D$676,4,0)</f>
        <v>80817</v>
      </c>
      <c r="E6654" s="4">
        <v>27</v>
      </c>
    </row>
    <row r="6655" spans="1:6" x14ac:dyDescent="0.25">
      <c r="A6655" s="108">
        <v>44206</v>
      </c>
      <c r="B6655" s="4">
        <v>44206</v>
      </c>
      <c r="C6655" s="4" t="s">
        <v>1122</v>
      </c>
      <c r="D6655" s="109">
        <f>VLOOKUP(Pag_Inicio_Corr_mas_casos[[#This Row],[Corregimiento]],Hoja3!$A$2:$D$676,4,0)</f>
        <v>30103</v>
      </c>
      <c r="E6655" s="4">
        <v>26</v>
      </c>
    </row>
    <row r="6656" spans="1:6" x14ac:dyDescent="0.25">
      <c r="A6656" s="108">
        <v>44206</v>
      </c>
      <c r="B6656" s="4">
        <v>44206</v>
      </c>
      <c r="C6656" s="4" t="s">
        <v>1051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 x14ac:dyDescent="0.25">
      <c r="A6657" s="108">
        <v>44206</v>
      </c>
      <c r="B6657" s="4">
        <v>44206</v>
      </c>
      <c r="C6657" s="4" t="s">
        <v>1086</v>
      </c>
      <c r="D6657" s="109">
        <f>VLOOKUP(Pag_Inicio_Corr_mas_casos[[#This Row],[Corregimiento]],Hoja3!$A$2:$D$676,4,0)</f>
        <v>130706</v>
      </c>
      <c r="E6657" s="4">
        <v>26</v>
      </c>
    </row>
    <row r="6658" spans="1:5" x14ac:dyDescent="0.25">
      <c r="A6658" s="108">
        <v>44206</v>
      </c>
      <c r="B6658" s="4">
        <v>44206</v>
      </c>
      <c r="C6658" s="4" t="s">
        <v>1034</v>
      </c>
      <c r="D6658" s="109">
        <f>VLOOKUP(Pag_Inicio_Corr_mas_casos[[#This Row],[Corregimiento]],Hoja3!$A$2:$D$676,4,0)</f>
        <v>81009</v>
      </c>
      <c r="E6658" s="4">
        <v>26</v>
      </c>
    </row>
    <row r="6659" spans="1:5" x14ac:dyDescent="0.25">
      <c r="A6659" s="108">
        <v>44206</v>
      </c>
      <c r="B6659" s="4">
        <v>44206</v>
      </c>
      <c r="C6659" s="4" t="s">
        <v>1042</v>
      </c>
      <c r="D6659" s="109">
        <f>VLOOKUP(Pag_Inicio_Corr_mas_casos[[#This Row],[Corregimiento]],Hoja3!$A$2:$D$676,4,0)</f>
        <v>80826</v>
      </c>
      <c r="E6659" s="4">
        <v>25</v>
      </c>
    </row>
    <row r="6660" spans="1:5" x14ac:dyDescent="0.25">
      <c r="A6660" s="108">
        <v>44206</v>
      </c>
      <c r="B6660" s="4">
        <v>44206</v>
      </c>
      <c r="C6660" s="4" t="s">
        <v>1054</v>
      </c>
      <c r="D6660" s="109">
        <f>VLOOKUP(Pag_Inicio_Corr_mas_casos[[#This Row],[Corregimiento]],Hoja3!$A$2:$D$676,4,0)</f>
        <v>130701</v>
      </c>
      <c r="E6660" s="4">
        <v>24</v>
      </c>
    </row>
    <row r="6661" spans="1:5" x14ac:dyDescent="0.25">
      <c r="A6661" s="108">
        <v>44206</v>
      </c>
      <c r="B6661" s="4">
        <v>44206</v>
      </c>
      <c r="C6661" s="4" t="s">
        <v>1133</v>
      </c>
      <c r="D6661" s="109">
        <f>VLOOKUP(Pag_Inicio_Corr_mas_casos[[#This Row],[Corregimiento]],Hoja3!$A$2:$D$676,4,0)</f>
        <v>130108</v>
      </c>
      <c r="E6661" s="4">
        <v>23</v>
      </c>
    </row>
    <row r="6662" spans="1:5" x14ac:dyDescent="0.25">
      <c r="A6662" s="108">
        <v>44206</v>
      </c>
      <c r="B6662" s="4">
        <v>44206</v>
      </c>
      <c r="C6662" s="4" t="s">
        <v>1153</v>
      </c>
      <c r="D6662" s="109">
        <f>VLOOKUP(Pag_Inicio_Corr_mas_casos[[#This Row],[Corregimiento]],Hoja3!$A$2:$D$676,4,0)</f>
        <v>40501</v>
      </c>
      <c r="E6662" s="4">
        <v>23</v>
      </c>
    </row>
    <row r="6663" spans="1:5" x14ac:dyDescent="0.25">
      <c r="A6663" s="108">
        <v>44206</v>
      </c>
      <c r="B6663" s="4">
        <v>44206</v>
      </c>
      <c r="C6663" s="4" t="s">
        <v>1124</v>
      </c>
      <c r="D6663" s="109">
        <f>VLOOKUP(Pag_Inicio_Corr_mas_casos[[#This Row],[Corregimiento]],Hoja3!$A$2:$D$676,4,0)</f>
        <v>20609</v>
      </c>
      <c r="E6663" s="4">
        <v>23</v>
      </c>
    </row>
    <row r="6664" spans="1:5" x14ac:dyDescent="0.25">
      <c r="A6664" s="108">
        <v>44206</v>
      </c>
      <c r="B6664" s="4">
        <v>44206</v>
      </c>
      <c r="C6664" s="4" t="s">
        <v>1041</v>
      </c>
      <c r="D6664" s="109">
        <f>VLOOKUP(Pag_Inicio_Corr_mas_casos[[#This Row],[Corregimiento]],Hoja3!$A$2:$D$676,4,0)</f>
        <v>80814</v>
      </c>
      <c r="E6664" s="4">
        <v>22</v>
      </c>
    </row>
    <row r="6665" spans="1:5" x14ac:dyDescent="0.25">
      <c r="A6665" s="108">
        <v>44206</v>
      </c>
      <c r="B6665" s="4">
        <v>44206</v>
      </c>
      <c r="C6665" s="4" t="s">
        <v>1053</v>
      </c>
      <c r="D6665" s="109">
        <f>VLOOKUP(Pag_Inicio_Corr_mas_casos[[#This Row],[Corregimiento]],Hoja3!$A$2:$D$676,4,0)</f>
        <v>50208</v>
      </c>
      <c r="E6665" s="4">
        <v>22</v>
      </c>
    </row>
    <row r="6666" spans="1:5" x14ac:dyDescent="0.25">
      <c r="A6666" s="108">
        <v>44206</v>
      </c>
      <c r="B6666" s="4">
        <v>44206</v>
      </c>
      <c r="C6666" s="4" t="s">
        <v>1113</v>
      </c>
      <c r="D6666" s="109">
        <f>VLOOKUP(Pag_Inicio_Corr_mas_casos[[#This Row],[Corregimiento]],Hoja3!$A$2:$D$676,4,0)</f>
        <v>81008</v>
      </c>
      <c r="E6666" s="4">
        <v>22</v>
      </c>
    </row>
    <row r="6667" spans="1:5" x14ac:dyDescent="0.25">
      <c r="A6667" s="108">
        <v>44206</v>
      </c>
      <c r="B6667" s="4">
        <v>44206</v>
      </c>
      <c r="C6667" s="4" t="s">
        <v>1032</v>
      </c>
      <c r="D6667" s="109">
        <f>VLOOKUP(Pag_Inicio_Corr_mas_casos[[#This Row],[Corregimiento]],Hoja3!$A$2:$D$676,4,0)</f>
        <v>80810</v>
      </c>
      <c r="E6667" s="4">
        <v>22</v>
      </c>
    </row>
    <row r="6668" spans="1:5" x14ac:dyDescent="0.25">
      <c r="A6668" s="108">
        <v>44206</v>
      </c>
      <c r="B6668" s="4">
        <v>44206</v>
      </c>
      <c r="C6668" s="4" t="s">
        <v>1116</v>
      </c>
      <c r="D6668" s="109">
        <f>VLOOKUP(Pag_Inicio_Corr_mas_casos[[#This Row],[Corregimiento]],Hoja3!$A$2:$D$676,4,0)</f>
        <v>81003</v>
      </c>
      <c r="E6668" s="4">
        <v>21</v>
      </c>
    </row>
    <row r="6669" spans="1:5" x14ac:dyDescent="0.25">
      <c r="A6669" s="108">
        <v>44206</v>
      </c>
      <c r="B6669" s="4">
        <v>44206</v>
      </c>
      <c r="C6669" s="4" t="s">
        <v>1154</v>
      </c>
      <c r="D6669" s="109">
        <f>VLOOKUP(Pag_Inicio_Corr_mas_casos[[#This Row],[Corregimiento]],Hoja3!$A$2:$D$676,4,0)</f>
        <v>91007</v>
      </c>
      <c r="E6669" s="4">
        <v>19</v>
      </c>
    </row>
    <row r="6670" spans="1:5" x14ac:dyDescent="0.25">
      <c r="A6670" s="108">
        <v>44206</v>
      </c>
      <c r="B6670" s="4">
        <v>44206</v>
      </c>
      <c r="C6670" s="4" t="s">
        <v>1062</v>
      </c>
      <c r="D6670" s="109">
        <f>VLOOKUP(Pag_Inicio_Corr_mas_casos[[#This Row],[Corregimiento]],Hoja3!$A$2:$D$676,4,0)</f>
        <v>30107</v>
      </c>
      <c r="E6670" s="4">
        <v>19</v>
      </c>
    </row>
    <row r="6671" spans="1:5" x14ac:dyDescent="0.25">
      <c r="A6671" s="108">
        <v>44206</v>
      </c>
      <c r="B6671" s="4">
        <v>44206</v>
      </c>
      <c r="C6671" s="4" t="s">
        <v>1069</v>
      </c>
      <c r="D6671" s="109">
        <f>VLOOKUP(Pag_Inicio_Corr_mas_casos[[#This Row],[Corregimiento]],Hoja3!$A$2:$D$676,4,0)</f>
        <v>40203</v>
      </c>
      <c r="E6671" s="4">
        <v>19</v>
      </c>
    </row>
    <row r="6672" spans="1:5" x14ac:dyDescent="0.25">
      <c r="A6672" s="108">
        <v>44206</v>
      </c>
      <c r="B6672" s="4">
        <v>44206</v>
      </c>
      <c r="C6672" s="4" t="s">
        <v>1221</v>
      </c>
      <c r="D6672" s="109">
        <f>VLOOKUP(Pag_Inicio_Corr_mas_casos[[#This Row],[Corregimiento]],Hoja3!$A$2:$D$676,4,0)</f>
        <v>41203</v>
      </c>
      <c r="E6672" s="4">
        <v>18</v>
      </c>
    </row>
    <row r="6673" spans="1:6" x14ac:dyDescent="0.25">
      <c r="A6673" s="108">
        <v>44206</v>
      </c>
      <c r="B6673" s="4">
        <v>44206</v>
      </c>
      <c r="C6673" s="4" t="s">
        <v>1090</v>
      </c>
      <c r="D6673" s="109">
        <f>VLOOKUP(Pag_Inicio_Corr_mas_casos[[#This Row],[Corregimiento]],Hoja3!$A$2:$D$676,4,0)</f>
        <v>81005</v>
      </c>
      <c r="E6673" s="4">
        <v>18</v>
      </c>
    </row>
    <row r="6674" spans="1:6" x14ac:dyDescent="0.25">
      <c r="A6674" s="108">
        <v>44206</v>
      </c>
      <c r="B6674" s="4">
        <v>44206</v>
      </c>
      <c r="C6674" s="4" t="s">
        <v>1057</v>
      </c>
      <c r="D6674" s="109">
        <f>VLOOKUP(Pag_Inicio_Corr_mas_casos[[#This Row],[Corregimiento]],Hoja3!$A$2:$D$676,4,0)</f>
        <v>81006</v>
      </c>
      <c r="E6674" s="4">
        <v>17</v>
      </c>
    </row>
    <row r="6675" spans="1:6" x14ac:dyDescent="0.25">
      <c r="A6675" s="108">
        <v>44206</v>
      </c>
      <c r="B6675" s="4">
        <v>44206</v>
      </c>
      <c r="C6675" s="4" t="s">
        <v>1052</v>
      </c>
      <c r="D6675" s="109">
        <f>VLOOKUP(Pag_Inicio_Corr_mas_casos[[#This Row],[Corregimiento]],Hoja3!$A$2:$D$676,4,0)</f>
        <v>130716</v>
      </c>
      <c r="E6675" s="4">
        <v>17</v>
      </c>
    </row>
    <row r="6676" spans="1:6" x14ac:dyDescent="0.25">
      <c r="A6676" s="108">
        <v>44206</v>
      </c>
      <c r="B6676" s="4">
        <v>44206</v>
      </c>
      <c r="C6676" s="4" t="s">
        <v>1070</v>
      </c>
      <c r="D6676" s="109">
        <f>VLOOKUP(Pag_Inicio_Corr_mas_casos[[#This Row],[Corregimiento]],Hoja3!$A$2:$D$676,4,0)</f>
        <v>20207</v>
      </c>
      <c r="E6676" s="4">
        <v>17</v>
      </c>
    </row>
    <row r="6677" spans="1:6" x14ac:dyDescent="0.25">
      <c r="A6677" s="108">
        <v>44206</v>
      </c>
      <c r="B6677" s="4">
        <v>44206</v>
      </c>
      <c r="C6677" s="4" t="s">
        <v>1101</v>
      </c>
      <c r="D6677" s="109">
        <f>VLOOKUP(Pag_Inicio_Corr_mas_casos[[#This Row],[Corregimiento]],Hoja3!$A$2:$D$676,4,0)</f>
        <v>60101</v>
      </c>
      <c r="E6677" s="4">
        <v>16</v>
      </c>
    </row>
    <row r="6678" spans="1:6" x14ac:dyDescent="0.25">
      <c r="A6678" s="108">
        <v>44206</v>
      </c>
      <c r="B6678" s="4">
        <v>44206</v>
      </c>
      <c r="C6678" s="4" t="s">
        <v>1058</v>
      </c>
      <c r="D6678" s="109">
        <f>VLOOKUP(Pag_Inicio_Corr_mas_casos[[#This Row],[Corregimiento]],Hoja3!$A$2:$D$676,4,0)</f>
        <v>130908</v>
      </c>
      <c r="E6678" s="4">
        <v>16</v>
      </c>
    </row>
    <row r="6679" spans="1:6" x14ac:dyDescent="0.25">
      <c r="A6679" s="108">
        <v>44206</v>
      </c>
      <c r="B6679" s="4">
        <v>44206</v>
      </c>
      <c r="C6679" s="4" t="s">
        <v>1222</v>
      </c>
      <c r="D6679" s="109">
        <f>VLOOKUP(Pag_Inicio_Corr_mas_casos[[#This Row],[Corregimiento]],Hoja3!$A$2:$D$676,4,0)</f>
        <v>30112</v>
      </c>
      <c r="E6679" s="4">
        <v>16</v>
      </c>
    </row>
    <row r="6680" spans="1:6" x14ac:dyDescent="0.25">
      <c r="A6680" s="108">
        <v>44206</v>
      </c>
      <c r="B6680" s="4">
        <v>44206</v>
      </c>
      <c r="C6680" s="4" t="s">
        <v>1117</v>
      </c>
      <c r="D6680" s="109">
        <f>VLOOKUP(Pag_Inicio_Corr_mas_casos[[#This Row],[Corregimiento]],Hoja3!$A$2:$D$676,4,0)</f>
        <v>91001</v>
      </c>
      <c r="E6680" s="4">
        <v>16</v>
      </c>
    </row>
    <row r="6681" spans="1:6" x14ac:dyDescent="0.25">
      <c r="A6681" s="108">
        <v>44206</v>
      </c>
      <c r="B6681" s="4">
        <v>44206</v>
      </c>
      <c r="C6681" s="4" t="s">
        <v>1118</v>
      </c>
      <c r="D6681" s="109">
        <f>VLOOKUP(Pag_Inicio_Corr_mas_casos[[#This Row],[Corregimiento]],Hoja3!$A$2:$D$676,4,0)</f>
        <v>30111</v>
      </c>
      <c r="E6681" s="4">
        <v>15</v>
      </c>
    </row>
    <row r="6682" spans="1:6" x14ac:dyDescent="0.25">
      <c r="A6682" s="108">
        <v>44206</v>
      </c>
      <c r="B6682" s="4">
        <v>44206</v>
      </c>
      <c r="C6682" s="4" t="s">
        <v>1055</v>
      </c>
      <c r="D6682" s="109">
        <f>VLOOKUP(Pag_Inicio_Corr_mas_casos[[#This Row],[Corregimiento]],Hoja3!$A$2:$D$676,4,0)</f>
        <v>80804</v>
      </c>
      <c r="E6682" s="4">
        <v>14</v>
      </c>
    </row>
    <row r="6683" spans="1:6" x14ac:dyDescent="0.25">
      <c r="A6683" s="108">
        <v>44206</v>
      </c>
      <c r="B6683" s="4">
        <v>44206</v>
      </c>
      <c r="C6683" s="4" t="s">
        <v>1064</v>
      </c>
      <c r="D6683" s="109">
        <f>VLOOKUP(Pag_Inicio_Corr_mas_casos[[#This Row],[Corregimiento]],Hoja3!$A$2:$D$676,4,0)</f>
        <v>130709</v>
      </c>
      <c r="E6683" s="4">
        <v>14</v>
      </c>
    </row>
    <row r="6684" spans="1:6" x14ac:dyDescent="0.25">
      <c r="A6684" s="108">
        <v>44206</v>
      </c>
      <c r="B6684" s="4">
        <v>44206</v>
      </c>
      <c r="C6684" s="4" t="s">
        <v>1094</v>
      </c>
      <c r="D6684" s="109">
        <f>VLOOKUP(Pag_Inicio_Corr_mas_casos[[#This Row],[Corregimiento]],Hoja3!$A$2:$D$676,4,0)</f>
        <v>60104</v>
      </c>
      <c r="E6684" s="4">
        <v>14</v>
      </c>
    </row>
    <row r="6685" spans="1:6" x14ac:dyDescent="0.25">
      <c r="A6685" s="108">
        <v>44206</v>
      </c>
      <c r="B6685" s="4">
        <v>44206</v>
      </c>
      <c r="C6685" s="4" t="s">
        <v>1037</v>
      </c>
      <c r="D6685" s="109">
        <f>VLOOKUP(Pag_Inicio_Corr_mas_casos[[#This Row],[Corregimiento]],Hoja3!$A$2:$D$676,4,0)</f>
        <v>80807</v>
      </c>
      <c r="E6685" s="4">
        <v>13</v>
      </c>
    </row>
    <row r="6686" spans="1:6" x14ac:dyDescent="0.25">
      <c r="A6686" s="108">
        <v>44206</v>
      </c>
      <c r="B6686" s="4">
        <v>44206</v>
      </c>
      <c r="C6686" s="4" t="s">
        <v>1173</v>
      </c>
      <c r="D6686" s="109">
        <f>VLOOKUP(Pag_Inicio_Corr_mas_casos[[#This Row],[Corregimiento]],Hoja3!$A$2:$D$676,4,0)</f>
        <v>40503</v>
      </c>
      <c r="E6686" s="4">
        <v>13</v>
      </c>
    </row>
    <row r="6687" spans="1:6" x14ac:dyDescent="0.25">
      <c r="A6687" s="108">
        <v>44206</v>
      </c>
      <c r="B6687" s="4">
        <v>44206</v>
      </c>
      <c r="C6687" s="4" t="s">
        <v>1098</v>
      </c>
      <c r="D6687" s="109">
        <f>VLOOKUP(Pag_Inicio_Corr_mas_casos[[#This Row],[Corregimiento]],Hoja3!$A$2:$D$676,4,0)</f>
        <v>40611</v>
      </c>
      <c r="E6687" s="4">
        <v>13</v>
      </c>
    </row>
    <row r="6688" spans="1:6" x14ac:dyDescent="0.25">
      <c r="A6688" s="108">
        <v>44206</v>
      </c>
      <c r="B6688" s="4">
        <v>44206</v>
      </c>
      <c r="C6688" s="4" t="s">
        <v>1086</v>
      </c>
      <c r="D6688" s="4">
        <v>20605</v>
      </c>
      <c r="E6688" s="4">
        <v>13</v>
      </c>
      <c r="F6688" t="s">
        <v>1216</v>
      </c>
    </row>
    <row r="6689" spans="1:6" x14ac:dyDescent="0.25">
      <c r="A6689" s="108">
        <v>44206</v>
      </c>
      <c r="B6689" s="4">
        <v>44206</v>
      </c>
      <c r="C6689" s="4" t="s">
        <v>1046</v>
      </c>
      <c r="D6689" s="4">
        <v>40607</v>
      </c>
      <c r="E6689" s="4">
        <v>13</v>
      </c>
      <c r="F6689" t="s">
        <v>1143</v>
      </c>
    </row>
    <row r="6690" spans="1:6" x14ac:dyDescent="0.25">
      <c r="A6690" s="108">
        <v>44206</v>
      </c>
      <c r="B6690" s="4">
        <v>44206</v>
      </c>
      <c r="C6690" s="4" t="s">
        <v>1087</v>
      </c>
      <c r="D6690" s="109">
        <f>VLOOKUP(Pag_Inicio_Corr_mas_casos[[#This Row],[Corregimiento]],Hoja3!$A$2:$D$676,4,0)</f>
        <v>80808</v>
      </c>
      <c r="E6690" s="4">
        <v>13</v>
      </c>
    </row>
    <row r="6691" spans="1:6" x14ac:dyDescent="0.25">
      <c r="A6691" s="108">
        <v>44206</v>
      </c>
      <c r="B6691" s="4">
        <v>44206</v>
      </c>
      <c r="C6691" s="4" t="s">
        <v>1043</v>
      </c>
      <c r="D6691" s="109">
        <f>VLOOKUP(Pag_Inicio_Corr_mas_casos[[#This Row],[Corregimiento]],Hoja3!$A$2:$D$676,4,0)</f>
        <v>80811</v>
      </c>
      <c r="E6691" s="4">
        <v>13</v>
      </c>
    </row>
    <row r="6692" spans="1:6" x14ac:dyDescent="0.25">
      <c r="A6692" s="108">
        <v>44206</v>
      </c>
      <c r="B6692" s="4">
        <v>44206</v>
      </c>
      <c r="C6692" s="4" t="s">
        <v>1223</v>
      </c>
      <c r="D6692" s="109">
        <f>VLOOKUP(Pag_Inicio_Corr_mas_casos[[#This Row],[Corregimiento]],Hoja3!$A$2:$D$676,4,0)</f>
        <v>60701</v>
      </c>
      <c r="E6692" s="4">
        <v>13</v>
      </c>
    </row>
    <row r="6693" spans="1:6" x14ac:dyDescent="0.25">
      <c r="A6693" s="108">
        <v>44206</v>
      </c>
      <c r="B6693" s="4">
        <v>44206</v>
      </c>
      <c r="C6693" s="4" t="s">
        <v>1224</v>
      </c>
      <c r="D6693" s="109">
        <f>VLOOKUP(Pag_Inicio_Corr_mas_casos[[#This Row],[Corregimiento]],Hoja3!$A$2:$D$676,4,0)</f>
        <v>40204</v>
      </c>
      <c r="E6693" s="4">
        <v>12</v>
      </c>
    </row>
    <row r="6694" spans="1:6" x14ac:dyDescent="0.25">
      <c r="A6694" s="108">
        <v>44206</v>
      </c>
      <c r="B6694" s="4">
        <v>44206</v>
      </c>
      <c r="C6694" s="4" t="s">
        <v>1066</v>
      </c>
      <c r="D6694" s="109">
        <f>VLOOKUP(Pag_Inicio_Corr_mas_casos[[#This Row],[Corregimiento]],Hoja3!$A$2:$D$676,4,0)</f>
        <v>130103</v>
      </c>
      <c r="E6694" s="4">
        <v>12</v>
      </c>
    </row>
    <row r="6695" spans="1:6" x14ac:dyDescent="0.25">
      <c r="A6695" s="108">
        <v>44206</v>
      </c>
      <c r="B6695" s="4">
        <v>44206</v>
      </c>
      <c r="C6695" s="4" t="s">
        <v>1225</v>
      </c>
      <c r="D6695" s="109">
        <f>VLOOKUP(Pag_Inicio_Corr_mas_casos[[#This Row],[Corregimiento]],Hoja3!$A$2:$D$676,4,0)</f>
        <v>130309</v>
      </c>
      <c r="E6695" s="4">
        <v>11</v>
      </c>
    </row>
    <row r="6696" spans="1:6" x14ac:dyDescent="0.25">
      <c r="A6696" s="108">
        <v>44206</v>
      </c>
      <c r="B6696" s="4">
        <v>44206</v>
      </c>
      <c r="C6696" s="4" t="s">
        <v>1056</v>
      </c>
      <c r="D6696" s="109">
        <f>VLOOKUP(Pag_Inicio_Corr_mas_casos[[#This Row],[Corregimiento]],Hoja3!$A$2:$D$676,4,0)</f>
        <v>20601</v>
      </c>
      <c r="E6696" s="4">
        <v>11</v>
      </c>
    </row>
    <row r="6697" spans="1:6" x14ac:dyDescent="0.25">
      <c r="A6697" s="108">
        <v>44206</v>
      </c>
      <c r="B6697" s="4">
        <v>44206</v>
      </c>
      <c r="C6697" s="4" t="s">
        <v>1211</v>
      </c>
      <c r="D6697" s="109">
        <f>VLOOKUP(Pag_Inicio_Corr_mas_casos[[#This Row],[Corregimiento]],Hoja3!$A$2:$D$676,4,0)</f>
        <v>20106</v>
      </c>
      <c r="E6697" s="4">
        <v>11</v>
      </c>
    </row>
    <row r="6698" spans="1:6" x14ac:dyDescent="0.25">
      <c r="A6698" s="108">
        <v>44206</v>
      </c>
      <c r="B6698" s="4">
        <v>44206</v>
      </c>
      <c r="C6698" s="4" t="s">
        <v>1071</v>
      </c>
      <c r="D6698" s="109">
        <f>VLOOKUP(Pag_Inicio_Corr_mas_casos[[#This Row],[Corregimiento]],Hoja3!$A$2:$D$676,4,0)</f>
        <v>60105</v>
      </c>
      <c r="E6698" s="4">
        <v>11</v>
      </c>
    </row>
    <row r="6699" spans="1:6" x14ac:dyDescent="0.25">
      <c r="A6699" s="59">
        <v>44207</v>
      </c>
      <c r="B6699" s="60">
        <v>44207</v>
      </c>
      <c r="C6699" s="60" t="s">
        <v>867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 x14ac:dyDescent="0.25">
      <c r="A6700" s="59">
        <v>44207</v>
      </c>
      <c r="B6700" s="60">
        <v>44207</v>
      </c>
      <c r="C6700" s="60" t="s">
        <v>1106</v>
      </c>
      <c r="D6700" s="61">
        <f>VLOOKUP(Pag_Inicio_Corr_mas_casos[[#This Row],[Corregimiento]],Hoja3!$A$2:$D$676,4,0)</f>
        <v>80809</v>
      </c>
      <c r="E6700" s="60">
        <v>46</v>
      </c>
    </row>
    <row r="6701" spans="1:6" x14ac:dyDescent="0.25">
      <c r="A6701" s="59">
        <v>44207</v>
      </c>
      <c r="B6701" s="60">
        <v>44207</v>
      </c>
      <c r="C6701" s="60" t="s">
        <v>1046</v>
      </c>
      <c r="D6701" s="61">
        <f>VLOOKUP(Pag_Inicio_Corr_mas_casos[[#This Row],[Corregimiento]],Hoja3!$A$2:$D$676,4,0)</f>
        <v>80813</v>
      </c>
      <c r="E6701" s="60">
        <v>45</v>
      </c>
    </row>
    <row r="6702" spans="1:6" x14ac:dyDescent="0.25">
      <c r="A6702" s="59">
        <v>44207</v>
      </c>
      <c r="B6702" s="60">
        <v>44207</v>
      </c>
      <c r="C6702" s="60" t="s">
        <v>1042</v>
      </c>
      <c r="D6702" s="61">
        <f>VLOOKUP(Pag_Inicio_Corr_mas_casos[[#This Row],[Corregimiento]],Hoja3!$A$2:$D$676,4,0)</f>
        <v>80826</v>
      </c>
      <c r="E6702" s="60">
        <v>44</v>
      </c>
    </row>
    <row r="6703" spans="1:6" x14ac:dyDescent="0.25">
      <c r="A6703" s="59">
        <v>44207</v>
      </c>
      <c r="B6703" s="60">
        <v>44207</v>
      </c>
      <c r="C6703" s="60" t="s">
        <v>1163</v>
      </c>
      <c r="D6703" s="61">
        <f>VLOOKUP(Pag_Inicio_Corr_mas_casos[[#This Row],[Corregimiento]],Hoja3!$A$2:$D$676,4,0)</f>
        <v>130101</v>
      </c>
      <c r="E6703" s="60">
        <v>42</v>
      </c>
    </row>
    <row r="6704" spans="1:6" x14ac:dyDescent="0.25">
      <c r="A6704" s="59">
        <v>44207</v>
      </c>
      <c r="B6704" s="60">
        <v>44207</v>
      </c>
      <c r="C6704" s="60" t="s">
        <v>1107</v>
      </c>
      <c r="D6704" s="61">
        <f>VLOOKUP(Pag_Inicio_Corr_mas_casos[[#This Row],[Corregimiento]],Hoja3!$A$2:$D$676,4,0)</f>
        <v>80819</v>
      </c>
      <c r="E6704" s="60">
        <v>42</v>
      </c>
    </row>
    <row r="6705" spans="1:6" x14ac:dyDescent="0.25">
      <c r="A6705" s="59">
        <v>44207</v>
      </c>
      <c r="B6705" s="60">
        <v>44207</v>
      </c>
      <c r="C6705" s="60" t="s">
        <v>1141</v>
      </c>
      <c r="D6705" s="61">
        <f>VLOOKUP(Pag_Inicio_Corr_mas_casos[[#This Row],[Corregimiento]],Hoja3!$A$2:$D$676,4,0)</f>
        <v>80812</v>
      </c>
      <c r="E6705" s="60">
        <v>41</v>
      </c>
    </row>
    <row r="6706" spans="1:6" x14ac:dyDescent="0.25">
      <c r="A6706" s="59">
        <v>44207</v>
      </c>
      <c r="B6706" s="60">
        <v>44207</v>
      </c>
      <c r="C6706" s="60" t="s">
        <v>1048</v>
      </c>
      <c r="D6706" s="61">
        <f>VLOOKUP(Pag_Inicio_Corr_mas_casos[[#This Row],[Corregimiento]],Hoja3!$A$2:$D$676,4,0)</f>
        <v>80817</v>
      </c>
      <c r="E6706" s="60">
        <v>54</v>
      </c>
    </row>
    <row r="6707" spans="1:6" x14ac:dyDescent="0.25">
      <c r="A6707" s="59">
        <v>44207</v>
      </c>
      <c r="B6707" s="60">
        <v>44207</v>
      </c>
      <c r="C6707" s="60" t="s">
        <v>1043</v>
      </c>
      <c r="D6707" s="61">
        <f>VLOOKUP(Pag_Inicio_Corr_mas_casos[[#This Row],[Corregimiento]],Hoja3!$A$2:$D$676,4,0)</f>
        <v>80811</v>
      </c>
      <c r="E6707" s="60">
        <v>41</v>
      </c>
    </row>
    <row r="6708" spans="1:6" x14ac:dyDescent="0.25">
      <c r="A6708" s="59">
        <v>44207</v>
      </c>
      <c r="B6708" s="60">
        <v>44207</v>
      </c>
      <c r="C6708" s="60" t="s">
        <v>1056</v>
      </c>
      <c r="D6708" s="61">
        <f>VLOOKUP(Pag_Inicio_Corr_mas_casos[[#This Row],[Corregimiento]],Hoja3!$A$2:$D$676,4,0)</f>
        <v>20601</v>
      </c>
      <c r="E6708" s="60">
        <v>35</v>
      </c>
    </row>
    <row r="6709" spans="1:6" x14ac:dyDescent="0.25">
      <c r="A6709" s="59">
        <v>44207</v>
      </c>
      <c r="B6709" s="60">
        <v>44207</v>
      </c>
      <c r="C6709" s="60" t="s">
        <v>1102</v>
      </c>
      <c r="D6709" s="61">
        <f>VLOOKUP(Pag_Inicio_Corr_mas_casos[[#This Row],[Corregimiento]],Hoja3!$A$2:$D$676,4,0)</f>
        <v>40612</v>
      </c>
      <c r="E6709" s="60">
        <v>34</v>
      </c>
    </row>
    <row r="6710" spans="1:6" x14ac:dyDescent="0.25">
      <c r="A6710" s="59">
        <v>44207</v>
      </c>
      <c r="B6710" s="60">
        <v>44207</v>
      </c>
      <c r="C6710" s="60" t="s">
        <v>1035</v>
      </c>
      <c r="D6710" s="61">
        <f>VLOOKUP(Pag_Inicio_Corr_mas_casos[[#This Row],[Corregimiento]],Hoja3!$A$2:$D$676,4,0)</f>
        <v>80806</v>
      </c>
      <c r="E6710" s="60">
        <v>33</v>
      </c>
    </row>
    <row r="6711" spans="1:6" x14ac:dyDescent="0.25">
      <c r="A6711" s="59">
        <v>44207</v>
      </c>
      <c r="B6711" s="60">
        <v>44207</v>
      </c>
      <c r="C6711" s="60" t="s">
        <v>1142</v>
      </c>
      <c r="D6711" s="61">
        <f>VLOOKUP(Pag_Inicio_Corr_mas_casos[[#This Row],[Corregimiento]],Hoja3!$A$2:$D$676,4,0)</f>
        <v>40601</v>
      </c>
      <c r="E6711" s="60">
        <v>30</v>
      </c>
    </row>
    <row r="6712" spans="1:6" x14ac:dyDescent="0.25">
      <c r="A6712" s="59">
        <v>44207</v>
      </c>
      <c r="B6712" s="60">
        <v>44207</v>
      </c>
      <c r="C6712" s="60" t="s">
        <v>1051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 x14ac:dyDescent="0.25">
      <c r="A6713" s="59">
        <v>44207</v>
      </c>
      <c r="B6713" s="60">
        <v>44207</v>
      </c>
      <c r="C6713" s="60" t="s">
        <v>1047</v>
      </c>
      <c r="D6713" s="61">
        <f>VLOOKUP(Pag_Inicio_Corr_mas_casos[[#This Row],[Corregimiento]],Hoja3!$A$2:$D$676,4,0)</f>
        <v>80820</v>
      </c>
      <c r="E6713" s="60">
        <v>29</v>
      </c>
    </row>
    <row r="6714" spans="1:6" x14ac:dyDescent="0.25">
      <c r="A6714" s="59">
        <v>44207</v>
      </c>
      <c r="B6714" s="60">
        <v>44207</v>
      </c>
      <c r="C6714" s="60" t="s">
        <v>1040</v>
      </c>
      <c r="D6714" s="61">
        <f>VLOOKUP(Pag_Inicio_Corr_mas_casos[[#This Row],[Corregimiento]],Hoja3!$A$2:$D$676,4,0)</f>
        <v>81007</v>
      </c>
      <c r="E6714" s="60">
        <v>28</v>
      </c>
    </row>
    <row r="6715" spans="1:6" x14ac:dyDescent="0.25">
      <c r="A6715" s="59">
        <v>44207</v>
      </c>
      <c r="B6715" s="60">
        <v>44207</v>
      </c>
      <c r="C6715" s="60" t="s">
        <v>1036</v>
      </c>
      <c r="D6715" s="61">
        <f>VLOOKUP(Pag_Inicio_Corr_mas_casos[[#This Row],[Corregimiento]],Hoja3!$A$2:$D$676,4,0)</f>
        <v>80823</v>
      </c>
      <c r="E6715" s="60">
        <v>28</v>
      </c>
    </row>
    <row r="6716" spans="1:6" x14ac:dyDescent="0.25">
      <c r="A6716" s="59">
        <v>44207</v>
      </c>
      <c r="B6716" s="60">
        <v>44207</v>
      </c>
      <c r="C6716" s="60" t="s">
        <v>1037</v>
      </c>
      <c r="D6716" s="61">
        <f>VLOOKUP(Pag_Inicio_Corr_mas_casos[[#This Row],[Corregimiento]],Hoja3!$A$2:$D$676,4,0)</f>
        <v>80807</v>
      </c>
      <c r="E6716" s="60">
        <v>27</v>
      </c>
    </row>
    <row r="6717" spans="1:6" x14ac:dyDescent="0.25">
      <c r="A6717" s="59">
        <v>44207</v>
      </c>
      <c r="B6717" s="60">
        <v>44207</v>
      </c>
      <c r="C6717" s="60" t="s">
        <v>1049</v>
      </c>
      <c r="D6717" s="61">
        <f>VLOOKUP(Pag_Inicio_Corr_mas_casos[[#This Row],[Corregimiento]],Hoja3!$A$2:$D$676,4,0)</f>
        <v>80822</v>
      </c>
      <c r="E6717" s="60">
        <v>24</v>
      </c>
    </row>
    <row r="6718" spans="1:6" x14ac:dyDescent="0.25">
      <c r="A6718" s="59">
        <v>44207</v>
      </c>
      <c r="B6718" s="60">
        <v>44207</v>
      </c>
      <c r="C6718" s="60" t="s">
        <v>1062</v>
      </c>
      <c r="D6718" s="61">
        <f>VLOOKUP(Pag_Inicio_Corr_mas_casos[[#This Row],[Corregimiento]],Hoja3!$A$2:$D$676,4,0)</f>
        <v>30107</v>
      </c>
      <c r="E6718" s="60">
        <v>24</v>
      </c>
    </row>
    <row r="6719" spans="1:6" x14ac:dyDescent="0.25">
      <c r="A6719" s="59">
        <v>44207</v>
      </c>
      <c r="B6719" s="60">
        <v>44207</v>
      </c>
      <c r="C6719" s="60" t="s">
        <v>1146</v>
      </c>
      <c r="D6719" s="61">
        <f>VLOOKUP(Pag_Inicio_Corr_mas_casos[[#This Row],[Corregimiento]],Hoja3!$A$2:$D$676,4,0)</f>
        <v>20105</v>
      </c>
      <c r="E6719" s="60">
        <v>23</v>
      </c>
    </row>
    <row r="6720" spans="1:6" x14ac:dyDescent="0.25">
      <c r="A6720" s="59">
        <v>44207</v>
      </c>
      <c r="B6720" s="60">
        <v>44207</v>
      </c>
      <c r="C6720" s="60" t="s">
        <v>1165</v>
      </c>
      <c r="D6720" s="61">
        <f>VLOOKUP(Pag_Inicio_Corr_mas_casos[[#This Row],[Corregimiento]],Hoja3!$A$2:$D$676,4,0)</f>
        <v>91011</v>
      </c>
      <c r="E6720" s="60">
        <v>23</v>
      </c>
    </row>
    <row r="6721" spans="1:6" x14ac:dyDescent="0.25">
      <c r="A6721" s="59">
        <v>44207</v>
      </c>
      <c r="B6721" s="60">
        <v>44207</v>
      </c>
      <c r="C6721" s="60" t="s">
        <v>1144</v>
      </c>
      <c r="D6721" s="61">
        <f>VLOOKUP(Pag_Inicio_Corr_mas_casos[[#This Row],[Corregimiento]],Hoja3!$A$2:$D$676,4,0)</f>
        <v>50316</v>
      </c>
      <c r="E6721" s="60">
        <v>23</v>
      </c>
    </row>
    <row r="6722" spans="1:6" x14ac:dyDescent="0.25">
      <c r="A6722" s="59">
        <v>44207</v>
      </c>
      <c r="B6722" s="60">
        <v>44207</v>
      </c>
      <c r="C6722" s="60" t="s">
        <v>1041</v>
      </c>
      <c r="D6722" s="61">
        <f>VLOOKUP(Pag_Inicio_Corr_mas_casos[[#This Row],[Corregimiento]],Hoja3!$A$2:$D$676,4,0)</f>
        <v>80814</v>
      </c>
      <c r="E6722" s="60">
        <v>21</v>
      </c>
    </row>
    <row r="6723" spans="1:6" x14ac:dyDescent="0.25">
      <c r="A6723" s="59">
        <v>44207</v>
      </c>
      <c r="B6723" s="60">
        <v>44207</v>
      </c>
      <c r="C6723" s="60" t="s">
        <v>1045</v>
      </c>
      <c r="D6723" s="61">
        <f>VLOOKUP(Pag_Inicio_Corr_mas_casos[[#This Row],[Corregimiento]],Hoja3!$A$2:$D$676,4,0)</f>
        <v>130107</v>
      </c>
      <c r="E6723" s="60">
        <v>21</v>
      </c>
    </row>
    <row r="6724" spans="1:6" x14ac:dyDescent="0.25">
      <c r="A6724" s="59">
        <v>44207</v>
      </c>
      <c r="B6724" s="60">
        <v>44207</v>
      </c>
      <c r="C6724" s="60" t="s">
        <v>1098</v>
      </c>
      <c r="D6724" s="61">
        <f>VLOOKUP(Pag_Inicio_Corr_mas_casos[[#This Row],[Corregimiento]],Hoja3!$A$2:$D$676,4,0)</f>
        <v>40611</v>
      </c>
      <c r="E6724" s="60">
        <v>21</v>
      </c>
    </row>
    <row r="6725" spans="1:6" x14ac:dyDescent="0.25">
      <c r="A6725" s="59">
        <v>44207</v>
      </c>
      <c r="B6725" s="60">
        <v>44207</v>
      </c>
      <c r="C6725" s="60" t="s">
        <v>1149</v>
      </c>
      <c r="D6725" s="61">
        <f>VLOOKUP(Pag_Inicio_Corr_mas_casos[[#This Row],[Corregimiento]],Hoja3!$A$2:$D$676,4,0)</f>
        <v>130102</v>
      </c>
      <c r="E6725" s="60">
        <v>21</v>
      </c>
    </row>
    <row r="6726" spans="1:6" x14ac:dyDescent="0.25">
      <c r="A6726" s="59">
        <v>44207</v>
      </c>
      <c r="B6726" s="60">
        <v>44207</v>
      </c>
      <c r="C6726" s="60" t="s">
        <v>1145</v>
      </c>
      <c r="D6726" s="61">
        <f>VLOOKUP(Pag_Inicio_Corr_mas_casos[[#This Row],[Corregimiento]],Hoja3!$A$2:$D$676,4,0)</f>
        <v>80501</v>
      </c>
      <c r="E6726" s="60">
        <v>20</v>
      </c>
    </row>
    <row r="6727" spans="1:6" x14ac:dyDescent="0.25">
      <c r="A6727" s="59">
        <v>44207</v>
      </c>
      <c r="B6727" s="60">
        <v>44207</v>
      </c>
      <c r="C6727" s="60" t="s">
        <v>1158</v>
      </c>
      <c r="D6727" s="61">
        <f>VLOOKUP(Pag_Inicio_Corr_mas_casos[[#This Row],[Corregimiento]],Hoja3!$A$2:$D$676,4,0)</f>
        <v>20401</v>
      </c>
      <c r="E6727" s="60">
        <v>20</v>
      </c>
    </row>
    <row r="6728" spans="1:6" x14ac:dyDescent="0.25">
      <c r="A6728" s="59">
        <v>44207</v>
      </c>
      <c r="B6728" s="60">
        <v>44207</v>
      </c>
      <c r="C6728" s="60" t="s">
        <v>1114</v>
      </c>
      <c r="D6728" s="61">
        <f>VLOOKUP(Pag_Inicio_Corr_mas_casos[[#This Row],[Corregimiento]],Hoja3!$A$2:$D$676,4,0)</f>
        <v>81001</v>
      </c>
      <c r="E6728" s="60">
        <v>19</v>
      </c>
    </row>
    <row r="6729" spans="1:6" x14ac:dyDescent="0.25">
      <c r="A6729" s="59">
        <v>44207</v>
      </c>
      <c r="B6729" s="60">
        <v>44207</v>
      </c>
      <c r="C6729" s="60" t="s">
        <v>1226</v>
      </c>
      <c r="D6729" s="61">
        <f>VLOOKUP(Pag_Inicio_Corr_mas_casos[[#This Row],[Corregimiento]],Hoja3!$A$2:$D$676,4,0)</f>
        <v>20402</v>
      </c>
      <c r="E6729" s="60">
        <v>19</v>
      </c>
    </row>
    <row r="6730" spans="1:6" x14ac:dyDescent="0.25">
      <c r="A6730" s="59">
        <v>44207</v>
      </c>
      <c r="B6730" s="60">
        <v>44207</v>
      </c>
      <c r="C6730" s="60" t="s">
        <v>1046</v>
      </c>
      <c r="D6730" s="60">
        <v>40607</v>
      </c>
      <c r="E6730" s="60">
        <v>19</v>
      </c>
      <c r="F6730" s="3" t="s">
        <v>1143</v>
      </c>
    </row>
    <row r="6731" spans="1:6" x14ac:dyDescent="0.25">
      <c r="A6731" s="59">
        <v>44207</v>
      </c>
      <c r="B6731" s="60">
        <v>44207</v>
      </c>
      <c r="C6731" s="60" t="s">
        <v>1147</v>
      </c>
      <c r="D6731" s="61">
        <f>VLOOKUP(Pag_Inicio_Corr_mas_casos[[#This Row],[Corregimiento]],Hoja3!$A$2:$D$676,4,0)</f>
        <v>40201</v>
      </c>
      <c r="E6731" s="60">
        <v>19</v>
      </c>
    </row>
    <row r="6732" spans="1:6" x14ac:dyDescent="0.25">
      <c r="A6732" s="59">
        <v>44207</v>
      </c>
      <c r="B6732" s="60">
        <v>44207</v>
      </c>
      <c r="C6732" s="60" t="s">
        <v>1117</v>
      </c>
      <c r="D6732" s="61">
        <f>VLOOKUP(Pag_Inicio_Corr_mas_casos[[#This Row],[Corregimiento]],Hoja3!$A$2:$D$676,4,0)</f>
        <v>91001</v>
      </c>
      <c r="E6732" s="60">
        <v>19</v>
      </c>
    </row>
    <row r="6733" spans="1:6" x14ac:dyDescent="0.25">
      <c r="A6733" s="59">
        <v>44207</v>
      </c>
      <c r="B6733" s="60">
        <v>44207</v>
      </c>
      <c r="C6733" s="60" t="s">
        <v>1131</v>
      </c>
      <c r="D6733" s="61">
        <f>VLOOKUP(Pag_Inicio_Corr_mas_casos[[#This Row],[Corregimiento]],Hoja3!$A$2:$D$676,4,0)</f>
        <v>130106</v>
      </c>
      <c r="E6733" s="60">
        <v>19</v>
      </c>
    </row>
    <row r="6734" spans="1:6" x14ac:dyDescent="0.25">
      <c r="A6734" s="59">
        <v>44207</v>
      </c>
      <c r="B6734" s="60">
        <v>44207</v>
      </c>
      <c r="C6734" s="60" t="s">
        <v>1053</v>
      </c>
      <c r="D6734" s="61">
        <f>VLOOKUP(Pag_Inicio_Corr_mas_casos[[#This Row],[Corregimiento]],Hoja3!$A$2:$D$676,4,0)</f>
        <v>50208</v>
      </c>
      <c r="E6734" s="60">
        <v>18</v>
      </c>
    </row>
    <row r="6735" spans="1:6" x14ac:dyDescent="0.25">
      <c r="A6735" s="59">
        <v>44207</v>
      </c>
      <c r="B6735" s="60">
        <v>44207</v>
      </c>
      <c r="C6735" s="60" t="s">
        <v>1063</v>
      </c>
      <c r="D6735" s="61">
        <f>VLOOKUP(Pag_Inicio_Corr_mas_casos[[#This Row],[Corregimiento]],Hoja3!$A$2:$D$676,4,0)</f>
        <v>20107</v>
      </c>
      <c r="E6735" s="60">
        <v>18</v>
      </c>
    </row>
    <row r="6736" spans="1:6" x14ac:dyDescent="0.25">
      <c r="A6736" s="59">
        <v>44207</v>
      </c>
      <c r="B6736" s="60">
        <v>44207</v>
      </c>
      <c r="C6736" s="60" t="s">
        <v>1038</v>
      </c>
      <c r="D6736" s="61">
        <f>VLOOKUP(Pag_Inicio_Corr_mas_casos[[#This Row],[Corregimiento]],Hoja3!$A$2:$D$676,4,0)</f>
        <v>80816</v>
      </c>
      <c r="E6736" s="60">
        <v>17</v>
      </c>
    </row>
    <row r="6737" spans="1:5" x14ac:dyDescent="0.25">
      <c r="A6737" s="59">
        <v>44207</v>
      </c>
      <c r="B6737" s="60">
        <v>44207</v>
      </c>
      <c r="C6737" s="60" t="s">
        <v>1189</v>
      </c>
      <c r="D6737" s="61">
        <f>VLOOKUP(Pag_Inicio_Corr_mas_casos[[#This Row],[Corregimiento]],Hoja3!$A$2:$D$676,4,0)</f>
        <v>30109</v>
      </c>
      <c r="E6737" s="60">
        <v>17</v>
      </c>
    </row>
    <row r="6738" spans="1:5" x14ac:dyDescent="0.25">
      <c r="A6738" s="59">
        <v>44207</v>
      </c>
      <c r="B6738" s="60">
        <v>44207</v>
      </c>
      <c r="C6738" s="60" t="s">
        <v>1052</v>
      </c>
      <c r="D6738" s="61">
        <f>VLOOKUP(Pag_Inicio_Corr_mas_casos[[#This Row],[Corregimiento]],Hoja3!$A$2:$D$676,4,0)</f>
        <v>130716</v>
      </c>
      <c r="E6738" s="60">
        <v>17</v>
      </c>
    </row>
    <row r="6739" spans="1:5" x14ac:dyDescent="0.25">
      <c r="A6739" s="59">
        <v>44207</v>
      </c>
      <c r="B6739" s="60">
        <v>44207</v>
      </c>
      <c r="C6739" s="60" t="s">
        <v>1057</v>
      </c>
      <c r="D6739" s="61">
        <f>VLOOKUP(Pag_Inicio_Corr_mas_casos[[#This Row],[Corregimiento]],Hoja3!$A$2:$D$676,4,0)</f>
        <v>81006</v>
      </c>
      <c r="E6739" s="60">
        <v>16</v>
      </c>
    </row>
    <row r="6740" spans="1:5" x14ac:dyDescent="0.25">
      <c r="A6740" s="59">
        <v>44207</v>
      </c>
      <c r="B6740" s="60">
        <v>44207</v>
      </c>
      <c r="C6740" s="60" t="s">
        <v>1227</v>
      </c>
      <c r="D6740" s="61">
        <f>VLOOKUP(Pag_Inicio_Corr_mas_casos[[#This Row],[Corregimiento]],Hoja3!$A$2:$D$676,4,0)</f>
        <v>40401</v>
      </c>
      <c r="E6740" s="60">
        <v>16</v>
      </c>
    </row>
    <row r="6741" spans="1:5" x14ac:dyDescent="0.25">
      <c r="A6741" s="59">
        <v>44207</v>
      </c>
      <c r="B6741" s="60">
        <v>44207</v>
      </c>
      <c r="C6741" s="60" t="s">
        <v>1115</v>
      </c>
      <c r="D6741" s="61">
        <f>VLOOKUP(Pag_Inicio_Corr_mas_casos[[#This Row],[Corregimiento]],Hoja3!$A$2:$D$676,4,0)</f>
        <v>81002</v>
      </c>
      <c r="E6741" s="60">
        <v>16</v>
      </c>
    </row>
    <row r="6742" spans="1:5" x14ac:dyDescent="0.25">
      <c r="A6742" s="59">
        <v>44207</v>
      </c>
      <c r="B6742" s="60">
        <v>44207</v>
      </c>
      <c r="C6742" s="60" t="s">
        <v>1064</v>
      </c>
      <c r="D6742" s="61">
        <f>VLOOKUP(Pag_Inicio_Corr_mas_casos[[#This Row],[Corregimiento]],Hoja3!$A$2:$D$676,4,0)</f>
        <v>130709</v>
      </c>
      <c r="E6742" s="60">
        <v>16</v>
      </c>
    </row>
    <row r="6743" spans="1:5" x14ac:dyDescent="0.25">
      <c r="A6743" s="59">
        <v>44207</v>
      </c>
      <c r="B6743" s="60">
        <v>44207</v>
      </c>
      <c r="C6743" s="60" t="s">
        <v>1065</v>
      </c>
      <c r="D6743" s="61">
        <f>VLOOKUP(Pag_Inicio_Corr_mas_casos[[#This Row],[Corregimiento]],Hoja3!$A$2:$D$676,4,0)</f>
        <v>40606</v>
      </c>
      <c r="E6743" s="60">
        <v>16</v>
      </c>
    </row>
    <row r="6744" spans="1:5" x14ac:dyDescent="0.25">
      <c r="A6744" s="59">
        <v>44207</v>
      </c>
      <c r="B6744" s="60">
        <v>44207</v>
      </c>
      <c r="C6744" s="60" t="s">
        <v>1113</v>
      </c>
      <c r="D6744" s="61">
        <f>VLOOKUP(Pag_Inicio_Corr_mas_casos[[#This Row],[Corregimiento]],Hoja3!$A$2:$D$676,4,0)</f>
        <v>81008</v>
      </c>
      <c r="E6744" s="60">
        <v>16</v>
      </c>
    </row>
    <row r="6745" spans="1:5" x14ac:dyDescent="0.25">
      <c r="A6745" s="59">
        <v>44207</v>
      </c>
      <c r="B6745" s="60">
        <v>44207</v>
      </c>
      <c r="C6745" s="60" t="s">
        <v>1173</v>
      </c>
      <c r="D6745" s="61">
        <f>VLOOKUP(Pag_Inicio_Corr_mas_casos[[#This Row],[Corregimiento]],Hoja3!$A$2:$D$676,4,0)</f>
        <v>40503</v>
      </c>
      <c r="E6745" s="60">
        <v>14</v>
      </c>
    </row>
    <row r="6746" spans="1:5" x14ac:dyDescent="0.25">
      <c r="A6746" s="59">
        <v>44207</v>
      </c>
      <c r="B6746" s="60">
        <v>44207</v>
      </c>
      <c r="C6746" s="60" t="s">
        <v>1228</v>
      </c>
      <c r="D6746" s="61">
        <f>VLOOKUP(Pag_Inicio_Corr_mas_casos[[#This Row],[Corregimiento]],Hoja3!$A$2:$D$676,4,0)</f>
        <v>60502</v>
      </c>
      <c r="E6746" s="60">
        <v>14</v>
      </c>
    </row>
    <row r="6747" spans="1:5" x14ac:dyDescent="0.25">
      <c r="A6747" s="59">
        <v>44207</v>
      </c>
      <c r="B6747" s="60">
        <v>44207</v>
      </c>
      <c r="C6747" s="60" t="s">
        <v>1133</v>
      </c>
      <c r="D6747" s="61">
        <f>VLOOKUP(Pag_Inicio_Corr_mas_casos[[#This Row],[Corregimiento]],Hoja3!$A$2:$D$676,4,0)</f>
        <v>130108</v>
      </c>
      <c r="E6747" s="60">
        <v>14</v>
      </c>
    </row>
    <row r="6748" spans="1:5" x14ac:dyDescent="0.25">
      <c r="A6748" s="59">
        <v>44207</v>
      </c>
      <c r="B6748" s="60">
        <v>44207</v>
      </c>
      <c r="C6748" s="60" t="s">
        <v>1136</v>
      </c>
      <c r="D6748" s="61">
        <f>VLOOKUP(Pag_Inicio_Corr_mas_casos[[#This Row],[Corregimiento]],Hoja3!$A$2:$D$676,4,0)</f>
        <v>70301</v>
      </c>
      <c r="E6748" s="60">
        <v>14</v>
      </c>
    </row>
    <row r="6749" spans="1:5" x14ac:dyDescent="0.25">
      <c r="A6749" s="59">
        <v>44207</v>
      </c>
      <c r="B6749" s="60">
        <v>44207</v>
      </c>
      <c r="C6749" s="60" t="s">
        <v>1054</v>
      </c>
      <c r="D6749" s="61">
        <f>VLOOKUP(Pag_Inicio_Corr_mas_casos[[#This Row],[Corregimiento]],Hoja3!$A$2:$D$676,4,0)</f>
        <v>130701</v>
      </c>
      <c r="E6749" s="60">
        <v>13</v>
      </c>
    </row>
    <row r="6750" spans="1:5" x14ac:dyDescent="0.25">
      <c r="A6750" s="59">
        <v>44207</v>
      </c>
      <c r="B6750" s="60">
        <v>44207</v>
      </c>
      <c r="C6750" s="60" t="s">
        <v>1101</v>
      </c>
      <c r="D6750" s="61">
        <f>VLOOKUP(Pag_Inicio_Corr_mas_casos[[#This Row],[Corregimiento]],Hoja3!$A$2:$D$676,4,0)</f>
        <v>60101</v>
      </c>
      <c r="E6750" s="60">
        <v>13</v>
      </c>
    </row>
    <row r="6751" spans="1:5" x14ac:dyDescent="0.25">
      <c r="A6751" s="59">
        <v>44207</v>
      </c>
      <c r="B6751" s="60">
        <v>44207</v>
      </c>
      <c r="C6751" s="60" t="s">
        <v>1094</v>
      </c>
      <c r="D6751" s="61">
        <f>VLOOKUP(Pag_Inicio_Corr_mas_casos[[#This Row],[Corregimiento]],Hoja3!$A$2:$D$676,4,0)</f>
        <v>60104</v>
      </c>
      <c r="E6751" s="60">
        <v>13</v>
      </c>
    </row>
    <row r="6752" spans="1:5" x14ac:dyDescent="0.25">
      <c r="A6752" s="59">
        <v>44207</v>
      </c>
      <c r="B6752" s="60">
        <v>44207</v>
      </c>
      <c r="C6752" s="60" t="s">
        <v>1100</v>
      </c>
      <c r="D6752" s="61">
        <f>VLOOKUP(Pag_Inicio_Corr_mas_casos[[#This Row],[Corregimiento]],Hoja3!$A$2:$D$676,4,0)</f>
        <v>60103</v>
      </c>
      <c r="E6752" s="60">
        <v>13</v>
      </c>
    </row>
    <row r="6753" spans="1:6" x14ac:dyDescent="0.25">
      <c r="A6753" s="59">
        <v>44207</v>
      </c>
      <c r="B6753" s="60">
        <v>44207</v>
      </c>
      <c r="C6753" s="60" t="s">
        <v>1167</v>
      </c>
      <c r="D6753" s="61">
        <f>VLOOKUP(Pag_Inicio_Corr_mas_casos[[#This Row],[Corregimiento]],Hoja3!$A$2:$D$676,4,0)</f>
        <v>91014</v>
      </c>
      <c r="E6753" s="60">
        <v>13</v>
      </c>
    </row>
    <row r="6754" spans="1:6" x14ac:dyDescent="0.25">
      <c r="A6754" s="59">
        <v>44207</v>
      </c>
      <c r="B6754" s="60">
        <v>44207</v>
      </c>
      <c r="C6754" s="60" t="s">
        <v>1032</v>
      </c>
      <c r="D6754" s="61">
        <f>VLOOKUP(Pag_Inicio_Corr_mas_casos[[#This Row],[Corregimiento]],Hoja3!$A$2:$D$676,4,0)</f>
        <v>80810</v>
      </c>
      <c r="E6754" s="60">
        <v>13</v>
      </c>
    </row>
    <row r="6755" spans="1:6" x14ac:dyDescent="0.25">
      <c r="A6755" s="59">
        <v>44207</v>
      </c>
      <c r="B6755" s="60">
        <v>44207</v>
      </c>
      <c r="C6755" s="60" t="s">
        <v>1192</v>
      </c>
      <c r="D6755" s="61">
        <f>VLOOKUP(Pag_Inicio_Corr_mas_casos[[#This Row],[Corregimiento]],Hoja3!$A$2:$D$676,4,0)</f>
        <v>20104</v>
      </c>
      <c r="E6755" s="60">
        <v>13</v>
      </c>
    </row>
    <row r="6756" spans="1:6" x14ac:dyDescent="0.25">
      <c r="A6756" s="59">
        <v>44207</v>
      </c>
      <c r="B6756" s="60">
        <v>44207</v>
      </c>
      <c r="C6756" s="60" t="s">
        <v>1202</v>
      </c>
      <c r="D6756" s="61">
        <f>VLOOKUP(Pag_Inicio_Corr_mas_casos[[#This Row],[Corregimiento]],Hoja3!$A$2:$D$676,4,0)</f>
        <v>50207</v>
      </c>
      <c r="E6756" s="60">
        <v>13</v>
      </c>
    </row>
    <row r="6757" spans="1:6" x14ac:dyDescent="0.25">
      <c r="A6757" s="59">
        <v>44207</v>
      </c>
      <c r="B6757" s="60">
        <v>44207</v>
      </c>
      <c r="C6757" s="60" t="s">
        <v>1055</v>
      </c>
      <c r="D6757" s="61">
        <f>VLOOKUP(Pag_Inicio_Corr_mas_casos[[#This Row],[Corregimiento]],Hoja3!$A$2:$D$676,4,0)</f>
        <v>80804</v>
      </c>
      <c r="E6757" s="60">
        <v>12</v>
      </c>
    </row>
    <row r="6758" spans="1:6" x14ac:dyDescent="0.25">
      <c r="A6758" s="59">
        <v>44207</v>
      </c>
      <c r="B6758" s="60">
        <v>44207</v>
      </c>
      <c r="C6758" s="60" t="s">
        <v>1087</v>
      </c>
      <c r="D6758" s="61">
        <f>VLOOKUP(Pag_Inicio_Corr_mas_casos[[#This Row],[Corregimiento]],Hoja3!$A$2:$D$676,4,0)</f>
        <v>80808</v>
      </c>
      <c r="E6758" s="60">
        <v>12</v>
      </c>
    </row>
    <row r="6759" spans="1:6" x14ac:dyDescent="0.25">
      <c r="A6759" s="59">
        <v>44207</v>
      </c>
      <c r="B6759" s="60">
        <v>44207</v>
      </c>
      <c r="C6759" s="60" t="s">
        <v>1174</v>
      </c>
      <c r="D6759" s="61">
        <f>VLOOKUP(Pag_Inicio_Corr_mas_casos[[#This Row],[Corregimiento]],Hoja3!$A$2:$D$676,4,0)</f>
        <v>91101</v>
      </c>
      <c r="E6759" s="60">
        <v>12</v>
      </c>
    </row>
    <row r="6760" spans="1:6" x14ac:dyDescent="0.25">
      <c r="A6760" s="59">
        <v>44207</v>
      </c>
      <c r="B6760" s="60">
        <v>44207</v>
      </c>
      <c r="C6760" s="60" t="s">
        <v>1127</v>
      </c>
      <c r="D6760" s="61">
        <f>VLOOKUP(Pag_Inicio_Corr_mas_casos[[#This Row],[Corregimiento]],Hoja3!$A$2:$D$676,4,0)</f>
        <v>30104</v>
      </c>
      <c r="E6760" s="60">
        <v>11</v>
      </c>
    </row>
    <row r="6761" spans="1:6" x14ac:dyDescent="0.25">
      <c r="A6761" s="59">
        <v>44207</v>
      </c>
      <c r="B6761" s="60">
        <v>44207</v>
      </c>
      <c r="C6761" s="60" t="s">
        <v>1229</v>
      </c>
      <c r="D6761" s="61">
        <f>VLOOKUP(Pag_Inicio_Corr_mas_casos[[#This Row],[Corregimiento]],Hoja3!$A$2:$D$676,4,0)</f>
        <v>40603</v>
      </c>
      <c r="E6761" s="60">
        <v>11</v>
      </c>
    </row>
    <row r="6762" spans="1:6" x14ac:dyDescent="0.25">
      <c r="A6762" s="59">
        <v>44207</v>
      </c>
      <c r="B6762" s="60">
        <v>44207</v>
      </c>
      <c r="C6762" s="60" t="s">
        <v>1039</v>
      </c>
      <c r="D6762" s="61">
        <f>VLOOKUP(Pag_Inicio_Corr_mas_casos[[#This Row],[Corregimiento]],Hoja3!$A$2:$D$676,4,0)</f>
        <v>130708</v>
      </c>
      <c r="E6762" s="60">
        <v>11</v>
      </c>
    </row>
    <row r="6763" spans="1:6" x14ac:dyDescent="0.25">
      <c r="A6763" s="59">
        <v>44207</v>
      </c>
      <c r="B6763" s="60">
        <v>44207</v>
      </c>
      <c r="C6763" s="60" t="s">
        <v>1059</v>
      </c>
      <c r="D6763" s="61">
        <f>VLOOKUP(Pag_Inicio_Corr_mas_casos[[#This Row],[Corregimiento]],Hoja3!$A$2:$D$676,4,0)</f>
        <v>30113</v>
      </c>
      <c r="E6763" s="60">
        <v>11</v>
      </c>
    </row>
    <row r="6764" spans="1:6" x14ac:dyDescent="0.25">
      <c r="A6764" s="77">
        <v>44208</v>
      </c>
      <c r="B6764" s="78">
        <v>44208</v>
      </c>
      <c r="C6764" s="78" t="s">
        <v>786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 x14ac:dyDescent="0.25">
      <c r="A6765" s="77">
        <v>44208</v>
      </c>
      <c r="B6765" s="78">
        <v>44208</v>
      </c>
      <c r="C6765" s="78" t="s">
        <v>1131</v>
      </c>
      <c r="D6765" s="79">
        <f>VLOOKUP(Pag_Inicio_Corr_mas_casos[[#This Row],[Corregimiento]],Hoja3!$A$2:$D$676,4,0)</f>
        <v>130106</v>
      </c>
      <c r="E6765" s="78">
        <v>93</v>
      </c>
    </row>
    <row r="6766" spans="1:6" x14ac:dyDescent="0.25">
      <c r="A6766" s="77">
        <v>44208</v>
      </c>
      <c r="B6766" s="78">
        <v>44208</v>
      </c>
      <c r="C6766" s="78" t="s">
        <v>1141</v>
      </c>
      <c r="D6766" s="79">
        <f>VLOOKUP(Pag_Inicio_Corr_mas_casos[[#This Row],[Corregimiento]],Hoja3!$A$2:$D$676,4,0)</f>
        <v>80812</v>
      </c>
      <c r="E6766" s="78">
        <v>85</v>
      </c>
    </row>
    <row r="6767" spans="1:6" x14ac:dyDescent="0.25">
      <c r="A6767" s="77">
        <v>44208</v>
      </c>
      <c r="B6767" s="78">
        <v>44208</v>
      </c>
      <c r="C6767" s="78" t="s">
        <v>1149</v>
      </c>
      <c r="D6767" s="79">
        <f>VLOOKUP(Pag_Inicio_Corr_mas_casos[[#This Row],[Corregimiento]],Hoja3!$A$2:$D$676,4,0)</f>
        <v>130102</v>
      </c>
      <c r="E6767" s="78">
        <v>80</v>
      </c>
    </row>
    <row r="6768" spans="1:6" x14ac:dyDescent="0.25">
      <c r="A6768" s="77">
        <v>44208</v>
      </c>
      <c r="B6768" s="78">
        <v>44208</v>
      </c>
      <c r="C6768" s="78" t="s">
        <v>867</v>
      </c>
      <c r="D6768" s="79">
        <f>VLOOKUP(Pag_Inicio_Corr_mas_casos[[#This Row],[Corregimiento]],Hoja3!$A$2:$D$676,4,0)</f>
        <v>80821</v>
      </c>
      <c r="E6768" s="78">
        <v>77</v>
      </c>
    </row>
    <row r="6769" spans="1:6" x14ac:dyDescent="0.25">
      <c r="A6769" s="77">
        <v>44208</v>
      </c>
      <c r="B6769" s="78">
        <v>44208</v>
      </c>
      <c r="C6769" s="78" t="s">
        <v>1036</v>
      </c>
      <c r="D6769" s="79">
        <f>VLOOKUP(Pag_Inicio_Corr_mas_casos[[#This Row],[Corregimiento]],Hoja3!$A$2:$D$676,4,0)</f>
        <v>80823</v>
      </c>
      <c r="E6769" s="78">
        <v>69</v>
      </c>
    </row>
    <row r="6770" spans="1:6" x14ac:dyDescent="0.25">
      <c r="A6770" s="77">
        <v>44208</v>
      </c>
      <c r="B6770" s="78">
        <v>44208</v>
      </c>
      <c r="C6770" s="78" t="s">
        <v>1049</v>
      </c>
      <c r="D6770" s="79">
        <f>VLOOKUP(Pag_Inicio_Corr_mas_casos[[#This Row],[Corregimiento]],Hoja3!$A$2:$D$676,4,0)</f>
        <v>80822</v>
      </c>
      <c r="E6770" s="78">
        <v>66</v>
      </c>
    </row>
    <row r="6771" spans="1:6" x14ac:dyDescent="0.25">
      <c r="A6771" s="77">
        <v>44208</v>
      </c>
      <c r="B6771" s="78">
        <v>44208</v>
      </c>
      <c r="C6771" s="78" t="s">
        <v>1048</v>
      </c>
      <c r="D6771" s="79">
        <f>VLOOKUP(Pag_Inicio_Corr_mas_casos[[#This Row],[Corregimiento]],Hoja3!$A$2:$D$676,4,0)</f>
        <v>80817</v>
      </c>
      <c r="E6771" s="78">
        <v>66</v>
      </c>
    </row>
    <row r="6772" spans="1:6" x14ac:dyDescent="0.25">
      <c r="A6772" s="77">
        <v>44208</v>
      </c>
      <c r="B6772" s="78">
        <v>44208</v>
      </c>
      <c r="C6772" s="78" t="s">
        <v>1163</v>
      </c>
      <c r="D6772" s="79">
        <f>VLOOKUP(Pag_Inicio_Corr_mas_casos[[#This Row],[Corregimiento]],Hoja3!$A$2:$D$676,4,0)</f>
        <v>130101</v>
      </c>
      <c r="E6772" s="78">
        <v>65</v>
      </c>
    </row>
    <row r="6773" spans="1:6" x14ac:dyDescent="0.25">
      <c r="A6773" s="77">
        <v>44208</v>
      </c>
      <c r="B6773" s="78">
        <v>44208</v>
      </c>
      <c r="C6773" s="78" t="s">
        <v>1106</v>
      </c>
      <c r="D6773" s="79">
        <f>VLOOKUP(Pag_Inicio_Corr_mas_casos[[#This Row],[Corregimiento]],Hoja3!$A$2:$D$676,4,0)</f>
        <v>80809</v>
      </c>
      <c r="E6773" s="78">
        <v>65</v>
      </c>
    </row>
    <row r="6774" spans="1:6" x14ac:dyDescent="0.25">
      <c r="A6774" s="77">
        <v>44208</v>
      </c>
      <c r="B6774" s="78">
        <v>44208</v>
      </c>
      <c r="C6774" s="78" t="s">
        <v>1046</v>
      </c>
      <c r="D6774" s="79">
        <f>VLOOKUP(Pag_Inicio_Corr_mas_casos[[#This Row],[Corregimiento]],Hoja3!$A$2:$D$676,4,0)</f>
        <v>80813</v>
      </c>
      <c r="E6774" s="78">
        <v>64</v>
      </c>
    </row>
    <row r="6775" spans="1:6" x14ac:dyDescent="0.25">
      <c r="A6775" s="77">
        <v>44208</v>
      </c>
      <c r="B6775" s="78">
        <v>44208</v>
      </c>
      <c r="C6775" s="78" t="s">
        <v>1039</v>
      </c>
      <c r="D6775" s="79">
        <f>VLOOKUP(Pag_Inicio_Corr_mas_casos[[#This Row],[Corregimiento]],Hoja3!$A$2:$D$676,4,0)</f>
        <v>130708</v>
      </c>
      <c r="E6775" s="78">
        <v>63</v>
      </c>
    </row>
    <row r="6776" spans="1:6" x14ac:dyDescent="0.25">
      <c r="A6776" s="77">
        <v>44208</v>
      </c>
      <c r="B6776" s="78">
        <v>44208</v>
      </c>
      <c r="C6776" s="78" t="s">
        <v>1040</v>
      </c>
      <c r="D6776" s="79">
        <f>VLOOKUP(Pag_Inicio_Corr_mas_casos[[#This Row],[Corregimiento]],Hoja3!$A$2:$D$676,4,0)</f>
        <v>81007</v>
      </c>
      <c r="E6776" s="78">
        <v>59</v>
      </c>
    </row>
    <row r="6777" spans="1:6" x14ac:dyDescent="0.25">
      <c r="A6777" s="77">
        <v>44208</v>
      </c>
      <c r="B6777" s="78">
        <v>44208</v>
      </c>
      <c r="C6777" s="78" t="s">
        <v>1042</v>
      </c>
      <c r="D6777" s="79">
        <f>VLOOKUP(Pag_Inicio_Corr_mas_casos[[#This Row],[Corregimiento]],Hoja3!$A$2:$D$676,4,0)</f>
        <v>80826</v>
      </c>
      <c r="E6777" s="78">
        <v>59</v>
      </c>
    </row>
    <row r="6778" spans="1:6" x14ac:dyDescent="0.25">
      <c r="A6778" s="77">
        <v>44208</v>
      </c>
      <c r="B6778" s="78">
        <v>44208</v>
      </c>
      <c r="C6778" s="78" t="s">
        <v>1051</v>
      </c>
      <c r="D6778" s="79">
        <f>VLOOKUP(Pag_Inicio_Corr_mas_casos[[#This Row],[Corregimiento]],Hoja3!$A$2:$D$676,4,0)</f>
        <v>80815</v>
      </c>
      <c r="E6778" s="78">
        <v>56</v>
      </c>
    </row>
    <row r="6779" spans="1:6" x14ac:dyDescent="0.25">
      <c r="A6779" s="77">
        <v>44208</v>
      </c>
      <c r="B6779" s="78">
        <v>44208</v>
      </c>
      <c r="C6779" s="78" t="s">
        <v>1045</v>
      </c>
      <c r="D6779" s="79">
        <f>VLOOKUP(Pag_Inicio_Corr_mas_casos[[#This Row],[Corregimiento]],Hoja3!$A$2:$D$676,4,0)</f>
        <v>130107</v>
      </c>
      <c r="E6779" s="78">
        <v>54</v>
      </c>
    </row>
    <row r="6780" spans="1:6" x14ac:dyDescent="0.25">
      <c r="A6780" s="77">
        <v>44208</v>
      </c>
      <c r="B6780" s="78">
        <v>44208</v>
      </c>
      <c r="C6780" s="78" t="s">
        <v>1114</v>
      </c>
      <c r="D6780" s="79">
        <f>VLOOKUP(Pag_Inicio_Corr_mas_casos[[#This Row],[Corregimiento]],Hoja3!$A$2:$D$676,4,0)</f>
        <v>81001</v>
      </c>
      <c r="E6780" s="78">
        <v>52</v>
      </c>
    </row>
    <row r="6781" spans="1:6" x14ac:dyDescent="0.25">
      <c r="A6781" s="77">
        <v>44208</v>
      </c>
      <c r="B6781" s="78">
        <v>44208</v>
      </c>
      <c r="C6781" s="78" t="s">
        <v>1032</v>
      </c>
      <c r="D6781" s="79">
        <f>VLOOKUP(Pag_Inicio_Corr_mas_casos[[#This Row],[Corregimiento]],Hoja3!$A$2:$D$676,4,0)</f>
        <v>80810</v>
      </c>
      <c r="E6781" s="78">
        <v>48</v>
      </c>
    </row>
    <row r="6782" spans="1:6" x14ac:dyDescent="0.25">
      <c r="A6782" s="77">
        <v>44208</v>
      </c>
      <c r="B6782" s="78">
        <v>44208</v>
      </c>
      <c r="C6782" s="78" t="s">
        <v>1038</v>
      </c>
      <c r="D6782" s="79">
        <f>VLOOKUP(Pag_Inicio_Corr_mas_casos[[#This Row],[Corregimiento]],Hoja3!$A$2:$D$676,4,0)</f>
        <v>80816</v>
      </c>
      <c r="E6782" s="78">
        <v>46</v>
      </c>
    </row>
    <row r="6783" spans="1:6" x14ac:dyDescent="0.25">
      <c r="A6783" s="77">
        <v>44208</v>
      </c>
      <c r="B6783" s="78">
        <v>44208</v>
      </c>
      <c r="C6783" s="78" t="s">
        <v>1115</v>
      </c>
      <c r="D6783" s="79">
        <f>VLOOKUP(Pag_Inicio_Corr_mas_casos[[#This Row],[Corregimiento]],Hoja3!$A$2:$D$676,4,0)</f>
        <v>81002</v>
      </c>
      <c r="E6783" s="78">
        <v>45</v>
      </c>
    </row>
    <row r="6784" spans="1:6" x14ac:dyDescent="0.25">
      <c r="A6784" s="32">
        <v>44209</v>
      </c>
      <c r="B6784" s="33">
        <v>44209</v>
      </c>
      <c r="C6784" s="33" t="s">
        <v>1163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 x14ac:dyDescent="0.25">
      <c r="A6785" s="32">
        <v>44209</v>
      </c>
      <c r="B6785" s="33">
        <v>44209</v>
      </c>
      <c r="C6785" s="33" t="s">
        <v>867</v>
      </c>
      <c r="D6785" s="34">
        <f>VLOOKUP(Pag_Inicio_Corr_mas_casos[[#This Row],[Corregimiento]],Hoja3!$A$2:$D$676,4,0)</f>
        <v>80821</v>
      </c>
      <c r="E6785" s="33">
        <v>80</v>
      </c>
    </row>
    <row r="6786" spans="1:5" x14ac:dyDescent="0.25">
      <c r="A6786" s="32">
        <v>44209</v>
      </c>
      <c r="B6786" s="33">
        <v>44209</v>
      </c>
      <c r="C6786" s="33" t="s">
        <v>1107</v>
      </c>
      <c r="D6786" s="34">
        <f>VLOOKUP(Pag_Inicio_Corr_mas_casos[[#This Row],[Corregimiento]],Hoja3!$A$2:$D$676,4,0)</f>
        <v>80819</v>
      </c>
      <c r="E6786" s="33">
        <v>73</v>
      </c>
    </row>
    <row r="6787" spans="1:5" x14ac:dyDescent="0.25">
      <c r="A6787" s="32">
        <v>44209</v>
      </c>
      <c r="B6787" s="33">
        <v>44209</v>
      </c>
      <c r="C6787" s="33" t="s">
        <v>1141</v>
      </c>
      <c r="D6787" s="34">
        <f>VLOOKUP(Pag_Inicio_Corr_mas_casos[[#This Row],[Corregimiento]],Hoja3!$A$2:$D$676,4,0)</f>
        <v>80812</v>
      </c>
      <c r="E6787" s="33">
        <v>73</v>
      </c>
    </row>
    <row r="6788" spans="1:5" x14ac:dyDescent="0.25">
      <c r="A6788" s="32">
        <v>44209</v>
      </c>
      <c r="B6788" s="33">
        <v>44209</v>
      </c>
      <c r="C6788" s="33" t="s">
        <v>1039</v>
      </c>
      <c r="D6788" s="34">
        <f>VLOOKUP(Pag_Inicio_Corr_mas_casos[[#This Row],[Corregimiento]],Hoja3!$A$2:$D$676,4,0)</f>
        <v>130708</v>
      </c>
      <c r="E6788" s="33">
        <v>63</v>
      </c>
    </row>
    <row r="6789" spans="1:5" x14ac:dyDescent="0.25">
      <c r="A6789" s="32">
        <v>44209</v>
      </c>
      <c r="B6789" s="33">
        <v>44209</v>
      </c>
      <c r="C6789" s="33" t="s">
        <v>1106</v>
      </c>
      <c r="D6789" s="34">
        <f>VLOOKUP(Pag_Inicio_Corr_mas_casos[[#This Row],[Corregimiento]],Hoja3!$A$2:$D$676,4,0)</f>
        <v>80809</v>
      </c>
      <c r="E6789" s="33">
        <v>62</v>
      </c>
    </row>
    <row r="6790" spans="1:5" x14ac:dyDescent="0.25">
      <c r="A6790" s="32">
        <v>44209</v>
      </c>
      <c r="B6790" s="33">
        <v>44209</v>
      </c>
      <c r="C6790" s="33" t="s">
        <v>1051</v>
      </c>
      <c r="D6790" s="34">
        <f>VLOOKUP(Pag_Inicio_Corr_mas_casos[[#This Row],[Corregimiento]],Hoja3!$A$2:$D$676,4,0)</f>
        <v>80815</v>
      </c>
      <c r="E6790" s="33">
        <v>58</v>
      </c>
    </row>
    <row r="6791" spans="1:5" x14ac:dyDescent="0.25">
      <c r="A6791" s="32">
        <v>44209</v>
      </c>
      <c r="B6791" s="33">
        <v>44209</v>
      </c>
      <c r="C6791" s="33" t="s">
        <v>1036</v>
      </c>
      <c r="D6791" s="34">
        <f>VLOOKUP(Pag_Inicio_Corr_mas_casos[[#This Row],[Corregimiento]],Hoja3!$A$2:$D$676,4,0)</f>
        <v>80823</v>
      </c>
      <c r="E6791" s="33">
        <v>57</v>
      </c>
    </row>
    <row r="6792" spans="1:5" x14ac:dyDescent="0.25">
      <c r="A6792" s="32">
        <v>44209</v>
      </c>
      <c r="B6792" s="33">
        <v>44209</v>
      </c>
      <c r="C6792" s="33" t="s">
        <v>1131</v>
      </c>
      <c r="D6792" s="34">
        <f>VLOOKUP(Pag_Inicio_Corr_mas_casos[[#This Row],[Corregimiento]],Hoja3!$A$2:$D$676,4,0)</f>
        <v>130106</v>
      </c>
      <c r="E6792" s="33">
        <v>56</v>
      </c>
    </row>
    <row r="6793" spans="1:5" x14ac:dyDescent="0.25">
      <c r="A6793" s="32">
        <v>44209</v>
      </c>
      <c r="B6793" s="33">
        <v>44209</v>
      </c>
      <c r="C6793" s="33" t="s">
        <v>1032</v>
      </c>
      <c r="D6793" s="34">
        <f>VLOOKUP(Pag_Inicio_Corr_mas_casos[[#This Row],[Corregimiento]],Hoja3!$A$2:$D$676,4,0)</f>
        <v>80810</v>
      </c>
      <c r="E6793" s="33">
        <v>55</v>
      </c>
    </row>
    <row r="6794" spans="1:5" x14ac:dyDescent="0.25">
      <c r="A6794" s="32">
        <v>44209</v>
      </c>
      <c r="B6794" s="33">
        <v>44209</v>
      </c>
      <c r="C6794" s="33" t="s">
        <v>1034</v>
      </c>
      <c r="D6794" s="34">
        <f>VLOOKUP(Pag_Inicio_Corr_mas_casos[[#This Row],[Corregimiento]],Hoja3!$A$2:$D$676,4,0)</f>
        <v>81009</v>
      </c>
      <c r="E6794" s="33">
        <v>53</v>
      </c>
    </row>
    <row r="6795" spans="1:5" x14ac:dyDescent="0.25">
      <c r="A6795" s="32">
        <v>44209</v>
      </c>
      <c r="B6795" s="33">
        <v>44209</v>
      </c>
      <c r="C6795" s="33" t="s">
        <v>1048</v>
      </c>
      <c r="D6795" s="34">
        <f>VLOOKUP(Pag_Inicio_Corr_mas_casos[[#This Row],[Corregimiento]],Hoja3!$A$2:$D$676,4,0)</f>
        <v>80817</v>
      </c>
      <c r="E6795" s="33">
        <v>53</v>
      </c>
    </row>
    <row r="6796" spans="1:5" x14ac:dyDescent="0.25">
      <c r="A6796" s="32">
        <v>44209</v>
      </c>
      <c r="B6796" s="33">
        <v>44209</v>
      </c>
      <c r="C6796" s="33" t="s">
        <v>1114</v>
      </c>
      <c r="D6796" s="34">
        <f>VLOOKUP(Pag_Inicio_Corr_mas_casos[[#This Row],[Corregimiento]],Hoja3!$A$2:$D$676,4,0)</f>
        <v>81001</v>
      </c>
      <c r="E6796" s="33">
        <v>53</v>
      </c>
    </row>
    <row r="6797" spans="1:5" x14ac:dyDescent="0.25">
      <c r="A6797" s="32">
        <v>44209</v>
      </c>
      <c r="B6797" s="33">
        <v>44209</v>
      </c>
      <c r="C6797" s="33" t="s">
        <v>1062</v>
      </c>
      <c r="D6797" s="34">
        <f>VLOOKUP(Pag_Inicio_Corr_mas_casos[[#This Row],[Corregimiento]],Hoja3!$A$2:$D$676,4,0)</f>
        <v>30107</v>
      </c>
      <c r="E6797" s="33">
        <v>51</v>
      </c>
    </row>
    <row r="6798" spans="1:5" x14ac:dyDescent="0.25">
      <c r="A6798" s="32">
        <v>44209</v>
      </c>
      <c r="B6798" s="33">
        <v>44209</v>
      </c>
      <c r="C6798" s="33" t="s">
        <v>1115</v>
      </c>
      <c r="D6798" s="34">
        <f>VLOOKUP(Pag_Inicio_Corr_mas_casos[[#This Row],[Corregimiento]],Hoja3!$A$2:$D$676,4,0)</f>
        <v>81002</v>
      </c>
      <c r="E6798" s="33">
        <v>50</v>
      </c>
    </row>
    <row r="6799" spans="1:5" x14ac:dyDescent="0.25">
      <c r="A6799" s="32">
        <v>44209</v>
      </c>
      <c r="B6799" s="33">
        <v>44209</v>
      </c>
      <c r="C6799" s="33" t="s">
        <v>1046</v>
      </c>
      <c r="D6799" s="34">
        <f>VLOOKUP(Pag_Inicio_Corr_mas_casos[[#This Row],[Corregimiento]],Hoja3!$A$2:$D$676,4,0)</f>
        <v>80813</v>
      </c>
      <c r="E6799" s="33">
        <v>50</v>
      </c>
    </row>
    <row r="6800" spans="1:5" x14ac:dyDescent="0.25">
      <c r="A6800" s="32">
        <v>44209</v>
      </c>
      <c r="B6800" s="33">
        <v>44209</v>
      </c>
      <c r="C6800" s="33" t="s">
        <v>1117</v>
      </c>
      <c r="D6800" s="34">
        <f>VLOOKUP(Pag_Inicio_Corr_mas_casos[[#This Row],[Corregimiento]],Hoja3!$A$2:$D$676,4,0)</f>
        <v>91001</v>
      </c>
      <c r="E6800" s="33">
        <v>50</v>
      </c>
    </row>
    <row r="6801" spans="1:6" x14ac:dyDescent="0.25">
      <c r="A6801" s="32">
        <v>44209</v>
      </c>
      <c r="B6801" s="33">
        <v>44209</v>
      </c>
      <c r="C6801" s="33" t="s">
        <v>1040</v>
      </c>
      <c r="D6801" s="34">
        <f>VLOOKUP(Pag_Inicio_Corr_mas_casos[[#This Row],[Corregimiento]],Hoja3!$A$2:$D$676,4,0)</f>
        <v>81007</v>
      </c>
      <c r="E6801" s="33">
        <v>50</v>
      </c>
    </row>
    <row r="6802" spans="1:6" x14ac:dyDescent="0.25">
      <c r="A6802" s="32">
        <v>44209</v>
      </c>
      <c r="B6802" s="33">
        <v>44209</v>
      </c>
      <c r="C6802" s="33" t="s">
        <v>1155</v>
      </c>
      <c r="D6802" s="34">
        <f>VLOOKUP(Pag_Inicio_Corr_mas_casos[[#This Row],[Corregimiento]],Hoja3!$A$2:$D$676,4,0)</f>
        <v>40601</v>
      </c>
      <c r="E6802" s="33">
        <v>50</v>
      </c>
    </row>
    <row r="6803" spans="1:6" x14ac:dyDescent="0.25">
      <c r="A6803" s="32">
        <v>44209</v>
      </c>
      <c r="B6803" s="33">
        <v>44209</v>
      </c>
      <c r="C6803" s="33" t="s">
        <v>1042</v>
      </c>
      <c r="D6803" s="34">
        <f>VLOOKUP(Pag_Inicio_Corr_mas_casos[[#This Row],[Corregimiento]],Hoja3!$A$2:$D$676,4,0)</f>
        <v>80826</v>
      </c>
      <c r="E6803" s="33">
        <v>47</v>
      </c>
    </row>
    <row r="6804" spans="1:6" x14ac:dyDescent="0.25">
      <c r="A6804" s="83">
        <v>44210</v>
      </c>
      <c r="B6804" s="84">
        <v>44210</v>
      </c>
      <c r="C6804" s="84" t="s">
        <v>1230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 x14ac:dyDescent="0.25">
      <c r="A6805" s="83">
        <v>44210</v>
      </c>
      <c r="B6805" s="84">
        <v>44210</v>
      </c>
      <c r="C6805" s="84" t="s">
        <v>867</v>
      </c>
      <c r="D6805" s="85">
        <f>VLOOKUP(Pag_Inicio_Corr_mas_casos[[#This Row],[Corregimiento]],Hoja3!$A$2:$D$676,4,0)</f>
        <v>80821</v>
      </c>
      <c r="E6805" s="84">
        <v>81</v>
      </c>
    </row>
    <row r="6806" spans="1:6" x14ac:dyDescent="0.25">
      <c r="A6806" s="83">
        <v>44210</v>
      </c>
      <c r="B6806" s="84">
        <v>44210</v>
      </c>
      <c r="C6806" s="84" t="s">
        <v>1191</v>
      </c>
      <c r="D6806" s="85">
        <f>VLOOKUP(Pag_Inicio_Corr_mas_casos[[#This Row],[Corregimiento]],Hoja3!$A$2:$D$676,4,0)</f>
        <v>130106</v>
      </c>
      <c r="E6806" s="84">
        <v>72</v>
      </c>
    </row>
    <row r="6807" spans="1:6" x14ac:dyDescent="0.25">
      <c r="A6807" s="83">
        <v>44210</v>
      </c>
      <c r="B6807" s="84">
        <v>44210</v>
      </c>
      <c r="C6807" s="84" t="s">
        <v>1107</v>
      </c>
      <c r="D6807" s="85">
        <f>VLOOKUP(Pag_Inicio_Corr_mas_casos[[#This Row],[Corregimiento]],Hoja3!$A$2:$D$676,4,0)</f>
        <v>80819</v>
      </c>
      <c r="E6807" s="84">
        <v>71</v>
      </c>
    </row>
    <row r="6808" spans="1:6" x14ac:dyDescent="0.25">
      <c r="A6808" s="83">
        <v>44210</v>
      </c>
      <c r="B6808" s="84">
        <v>44210</v>
      </c>
      <c r="C6808" s="84" t="s">
        <v>1117</v>
      </c>
      <c r="D6808" s="85">
        <f>VLOOKUP(Pag_Inicio_Corr_mas_casos[[#This Row],[Corregimiento]],Hoja3!$A$2:$D$676,4,0)</f>
        <v>91001</v>
      </c>
      <c r="E6808" s="84">
        <v>63</v>
      </c>
    </row>
    <row r="6809" spans="1:6" x14ac:dyDescent="0.25">
      <c r="A6809" s="83">
        <v>44210</v>
      </c>
      <c r="B6809" s="84">
        <v>44210</v>
      </c>
      <c r="C6809" s="84" t="s">
        <v>1149</v>
      </c>
      <c r="D6809" s="85">
        <f>VLOOKUP(Pag_Inicio_Corr_mas_casos[[#This Row],[Corregimiento]],Hoja3!$A$2:$D$676,4,0)</f>
        <v>130102</v>
      </c>
      <c r="E6809" s="84">
        <v>59</v>
      </c>
    </row>
    <row r="6810" spans="1:6" x14ac:dyDescent="0.25">
      <c r="A6810" s="83">
        <v>44210</v>
      </c>
      <c r="B6810" s="84">
        <v>44210</v>
      </c>
      <c r="C6810" s="84" t="s">
        <v>1141</v>
      </c>
      <c r="D6810" s="85">
        <f>VLOOKUP(Pag_Inicio_Corr_mas_casos[[#This Row],[Corregimiento]],Hoja3!$A$2:$D$676,4,0)</f>
        <v>80812</v>
      </c>
      <c r="E6810" s="84">
        <v>54</v>
      </c>
    </row>
    <row r="6811" spans="1:6" x14ac:dyDescent="0.25">
      <c r="A6811" s="83">
        <v>44210</v>
      </c>
      <c r="B6811" s="84">
        <v>44210</v>
      </c>
      <c r="C6811" s="84" t="s">
        <v>1048</v>
      </c>
      <c r="D6811" s="85">
        <f>VLOOKUP(Pag_Inicio_Corr_mas_casos[[#This Row],[Corregimiento]],Hoja3!$A$2:$D$676,4,0)</f>
        <v>80817</v>
      </c>
      <c r="E6811" s="84">
        <v>83</v>
      </c>
    </row>
    <row r="6812" spans="1:6" x14ac:dyDescent="0.25">
      <c r="A6812" s="83">
        <v>44210</v>
      </c>
      <c r="B6812" s="84">
        <v>44210</v>
      </c>
      <c r="C6812" s="84" t="s">
        <v>1047</v>
      </c>
      <c r="D6812" s="85">
        <f>VLOOKUP(Pag_Inicio_Corr_mas_casos[[#This Row],[Corregimiento]],Hoja3!$A$2:$D$676,4,0)</f>
        <v>80820</v>
      </c>
      <c r="E6812" s="84">
        <v>44</v>
      </c>
    </row>
    <row r="6813" spans="1:6" x14ac:dyDescent="0.25">
      <c r="A6813" s="83">
        <v>44210</v>
      </c>
      <c r="B6813" s="84">
        <v>44210</v>
      </c>
      <c r="C6813" s="84" t="s">
        <v>1046</v>
      </c>
      <c r="D6813" s="85">
        <f>VLOOKUP(Pag_Inicio_Corr_mas_casos[[#This Row],[Corregimiento]],Hoja3!$A$2:$D$676,4,0)</f>
        <v>80813</v>
      </c>
      <c r="E6813" s="84">
        <v>43</v>
      </c>
    </row>
    <row r="6814" spans="1:6" x14ac:dyDescent="0.25">
      <c r="A6814" s="83">
        <v>44210</v>
      </c>
      <c r="B6814" s="84">
        <v>44210</v>
      </c>
      <c r="C6814" s="84" t="s">
        <v>1039</v>
      </c>
      <c r="D6814" s="85">
        <f>VLOOKUP(Pag_Inicio_Corr_mas_casos[[#This Row],[Corregimiento]],Hoja3!$A$2:$D$676,4,0)</f>
        <v>130708</v>
      </c>
      <c r="E6814" s="84">
        <v>42</v>
      </c>
    </row>
    <row r="6815" spans="1:6" x14ac:dyDescent="0.25">
      <c r="A6815" s="83">
        <v>44210</v>
      </c>
      <c r="B6815" s="84">
        <v>44210</v>
      </c>
      <c r="C6815" s="84" t="s">
        <v>1106</v>
      </c>
      <c r="D6815" s="85">
        <f>VLOOKUP(Pag_Inicio_Corr_mas_casos[[#This Row],[Corregimiento]],Hoja3!$A$2:$D$676,4,0)</f>
        <v>80809</v>
      </c>
      <c r="E6815" s="84">
        <v>41</v>
      </c>
    </row>
    <row r="6816" spans="1:6" x14ac:dyDescent="0.25">
      <c r="A6816" s="83">
        <v>44210</v>
      </c>
      <c r="B6816" s="84">
        <v>44210</v>
      </c>
      <c r="C6816" s="84" t="s">
        <v>1036</v>
      </c>
      <c r="D6816" s="85">
        <f>VLOOKUP(Pag_Inicio_Corr_mas_casos[[#This Row],[Corregimiento]],Hoja3!$A$2:$D$676,4,0)</f>
        <v>80823</v>
      </c>
      <c r="E6816" s="84">
        <v>40</v>
      </c>
    </row>
    <row r="6817" spans="1:6" x14ac:dyDescent="0.25">
      <c r="A6817" s="83">
        <v>44210</v>
      </c>
      <c r="B6817" s="84">
        <v>44210</v>
      </c>
      <c r="C6817" s="84" t="s">
        <v>1110</v>
      </c>
      <c r="D6817" s="85">
        <f>VLOOKUP(Pag_Inicio_Corr_mas_casos[[#This Row],[Corregimiento]],Hoja3!$A$2:$D$676,4,0)</f>
        <v>130702</v>
      </c>
      <c r="E6817" s="84">
        <v>40</v>
      </c>
    </row>
    <row r="6818" spans="1:6" x14ac:dyDescent="0.25">
      <c r="A6818" s="83">
        <v>44210</v>
      </c>
      <c r="B6818" s="84">
        <v>44210</v>
      </c>
      <c r="C6818" s="84" t="s">
        <v>1032</v>
      </c>
      <c r="D6818" s="85">
        <f>VLOOKUP(Pag_Inicio_Corr_mas_casos[[#This Row],[Corregimiento]],Hoja3!$A$2:$D$676,4,0)</f>
        <v>80810</v>
      </c>
      <c r="E6818" s="84">
        <v>39</v>
      </c>
    </row>
    <row r="6819" spans="1:6" x14ac:dyDescent="0.25">
      <c r="A6819" s="83">
        <v>44210</v>
      </c>
      <c r="B6819" s="84">
        <v>44210</v>
      </c>
      <c r="C6819" s="84" t="s">
        <v>1113</v>
      </c>
      <c r="D6819" s="85">
        <f>VLOOKUP(Pag_Inicio_Corr_mas_casos[[#This Row],[Corregimiento]],Hoja3!$A$2:$D$676,4,0)</f>
        <v>81008</v>
      </c>
      <c r="E6819" s="84">
        <v>36</v>
      </c>
    </row>
    <row r="6820" spans="1:6" x14ac:dyDescent="0.25">
      <c r="A6820" s="83">
        <v>44210</v>
      </c>
      <c r="B6820" s="84">
        <v>44210</v>
      </c>
      <c r="C6820" s="84" t="s">
        <v>1133</v>
      </c>
      <c r="D6820" s="85">
        <f>VLOOKUP(Pag_Inicio_Corr_mas_casos[[#This Row],[Corregimiento]],Hoja3!$A$2:$D$676,4,0)</f>
        <v>130108</v>
      </c>
      <c r="E6820" s="84">
        <v>36</v>
      </c>
    </row>
    <row r="6821" spans="1:6" x14ac:dyDescent="0.25">
      <c r="A6821" s="83">
        <v>44210</v>
      </c>
      <c r="B6821" s="84">
        <v>44210</v>
      </c>
      <c r="C6821" s="84" t="s">
        <v>1049</v>
      </c>
      <c r="D6821" s="85">
        <f>VLOOKUP(Pag_Inicio_Corr_mas_casos[[#This Row],[Corregimiento]],Hoja3!$A$2:$D$676,4,0)</f>
        <v>80822</v>
      </c>
      <c r="E6821" s="84">
        <v>36</v>
      </c>
    </row>
    <row r="6822" spans="1:6" x14ac:dyDescent="0.25">
      <c r="A6822" s="83">
        <v>44210</v>
      </c>
      <c r="B6822" s="84">
        <v>44210</v>
      </c>
      <c r="C6822" s="84" t="s">
        <v>1155</v>
      </c>
      <c r="D6822" s="85">
        <f>VLOOKUP(Pag_Inicio_Corr_mas_casos[[#This Row],[Corregimiento]],Hoja3!$A$2:$D$676,4,0)</f>
        <v>40601</v>
      </c>
      <c r="E6822" s="84">
        <v>35</v>
      </c>
    </row>
    <row r="6823" spans="1:6" x14ac:dyDescent="0.25">
      <c r="A6823" s="59">
        <v>44211</v>
      </c>
      <c r="B6823" s="60">
        <v>44211</v>
      </c>
      <c r="C6823" s="60" t="s">
        <v>1230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 x14ac:dyDescent="0.25">
      <c r="A6824" s="59">
        <v>44211</v>
      </c>
      <c r="B6824" s="60">
        <v>44211</v>
      </c>
      <c r="C6824" s="60" t="s">
        <v>1131</v>
      </c>
      <c r="D6824" s="61">
        <f>VLOOKUP(Pag_Inicio_Corr_mas_casos[[#This Row],[Corregimiento]],Hoja3!$A$2:$D$676,4,0)</f>
        <v>130106</v>
      </c>
      <c r="E6824" s="60">
        <v>58</v>
      </c>
    </row>
    <row r="6825" spans="1:6" x14ac:dyDescent="0.25">
      <c r="A6825" s="59">
        <v>44211</v>
      </c>
      <c r="B6825" s="60">
        <v>44211</v>
      </c>
      <c r="C6825" s="60" t="s">
        <v>1048</v>
      </c>
      <c r="D6825" s="61">
        <f>VLOOKUP(Pag_Inicio_Corr_mas_casos[[#This Row],[Corregimiento]],Hoja3!$A$2:$D$676,4,0)</f>
        <v>80817</v>
      </c>
      <c r="E6825" s="60">
        <v>54</v>
      </c>
    </row>
    <row r="6826" spans="1:6" x14ac:dyDescent="0.25">
      <c r="A6826" s="59">
        <v>44211</v>
      </c>
      <c r="B6826" s="60">
        <v>44211</v>
      </c>
      <c r="C6826" s="60" t="s">
        <v>1141</v>
      </c>
      <c r="D6826" s="61">
        <f>VLOOKUP(Pag_Inicio_Corr_mas_casos[[#This Row],[Corregimiento]],Hoja3!$A$2:$D$676,4,0)</f>
        <v>80812</v>
      </c>
      <c r="E6826" s="60">
        <v>52</v>
      </c>
    </row>
    <row r="6827" spans="1:6" x14ac:dyDescent="0.25">
      <c r="A6827" s="59">
        <v>44211</v>
      </c>
      <c r="B6827" s="60">
        <v>44211</v>
      </c>
      <c r="C6827" s="60" t="s">
        <v>1117</v>
      </c>
      <c r="D6827" s="61">
        <f>VLOOKUP(Pag_Inicio_Corr_mas_casos[[#This Row],[Corregimiento]],Hoja3!$A$2:$D$676,4,0)</f>
        <v>91001</v>
      </c>
      <c r="E6827" s="60">
        <v>52</v>
      </c>
    </row>
    <row r="6828" spans="1:6" x14ac:dyDescent="0.25">
      <c r="A6828" s="59">
        <v>44211</v>
      </c>
      <c r="B6828" s="60">
        <v>44211</v>
      </c>
      <c r="C6828" s="60" t="s">
        <v>1107</v>
      </c>
      <c r="D6828" s="61">
        <f>VLOOKUP(Pag_Inicio_Corr_mas_casos[[#This Row],[Corregimiento]],Hoja3!$A$2:$D$676,4,0)</f>
        <v>80819</v>
      </c>
      <c r="E6828" s="60">
        <v>51</v>
      </c>
    </row>
    <row r="6829" spans="1:6" x14ac:dyDescent="0.25">
      <c r="A6829" s="59">
        <v>44211</v>
      </c>
      <c r="B6829" s="60">
        <v>44211</v>
      </c>
      <c r="C6829" s="60" t="s">
        <v>1155</v>
      </c>
      <c r="D6829" s="61">
        <f>VLOOKUP(Pag_Inicio_Corr_mas_casos[[#This Row],[Corregimiento]],Hoja3!$A$2:$D$676,4,0)</f>
        <v>40601</v>
      </c>
      <c r="E6829" s="60">
        <v>48</v>
      </c>
    </row>
    <row r="6830" spans="1:6" x14ac:dyDescent="0.25">
      <c r="A6830" s="59">
        <v>44211</v>
      </c>
      <c r="B6830" s="60">
        <v>44211</v>
      </c>
      <c r="C6830" s="60" t="s">
        <v>867</v>
      </c>
      <c r="D6830" s="61">
        <f>VLOOKUP(Pag_Inicio_Corr_mas_casos[[#This Row],[Corregimiento]],Hoja3!$A$2:$D$676,4,0)</f>
        <v>80821</v>
      </c>
      <c r="E6830" s="60">
        <v>47</v>
      </c>
    </row>
    <row r="6831" spans="1:6" x14ac:dyDescent="0.25">
      <c r="A6831" s="59">
        <v>44211</v>
      </c>
      <c r="B6831" s="60">
        <v>44211</v>
      </c>
      <c r="C6831" s="60" t="s">
        <v>1049</v>
      </c>
      <c r="D6831" s="61">
        <f>VLOOKUP(Pag_Inicio_Corr_mas_casos[[#This Row],[Corregimiento]],Hoja3!$A$2:$D$676,4,0)</f>
        <v>80822</v>
      </c>
      <c r="E6831" s="60">
        <v>44</v>
      </c>
    </row>
    <row r="6832" spans="1:6" x14ac:dyDescent="0.25">
      <c r="A6832" s="59">
        <v>44211</v>
      </c>
      <c r="B6832" s="60">
        <v>44211</v>
      </c>
      <c r="C6832" s="60" t="s">
        <v>1106</v>
      </c>
      <c r="D6832" s="61">
        <f>VLOOKUP(Pag_Inicio_Corr_mas_casos[[#This Row],[Corregimiento]],Hoja3!$A$2:$D$676,4,0)</f>
        <v>80809</v>
      </c>
      <c r="E6832" s="60">
        <v>38</v>
      </c>
    </row>
    <row r="6833" spans="1:5" x14ac:dyDescent="0.25">
      <c r="A6833" s="59">
        <v>44211</v>
      </c>
      <c r="B6833" s="60">
        <v>44211</v>
      </c>
      <c r="C6833" s="60" t="s">
        <v>1040</v>
      </c>
      <c r="D6833" s="61">
        <f>VLOOKUP(Pag_Inicio_Corr_mas_casos[[#This Row],[Corregimiento]],Hoja3!$A$2:$D$676,4,0)</f>
        <v>81007</v>
      </c>
      <c r="E6833" s="60">
        <v>37</v>
      </c>
    </row>
    <row r="6834" spans="1:5" x14ac:dyDescent="0.25">
      <c r="A6834" s="59">
        <v>44211</v>
      </c>
      <c r="B6834" s="60">
        <v>44211</v>
      </c>
      <c r="C6834" s="60" t="s">
        <v>1033</v>
      </c>
      <c r="D6834" s="61">
        <f>VLOOKUP(Pag_Inicio_Corr_mas_casos[[#This Row],[Corregimiento]],Hoja3!$A$2:$D$676,4,0)</f>
        <v>130717</v>
      </c>
      <c r="E6834" s="60">
        <v>35</v>
      </c>
    </row>
    <row r="6835" spans="1:5" x14ac:dyDescent="0.25">
      <c r="A6835" s="59">
        <v>44211</v>
      </c>
      <c r="B6835" s="60">
        <v>44211</v>
      </c>
      <c r="C6835" s="60" t="s">
        <v>1042</v>
      </c>
      <c r="D6835" s="61">
        <f>VLOOKUP(Pag_Inicio_Corr_mas_casos[[#This Row],[Corregimiento]],Hoja3!$A$2:$D$676,4,0)</f>
        <v>80826</v>
      </c>
      <c r="E6835" s="60">
        <v>34</v>
      </c>
    </row>
    <row r="6836" spans="1:5" x14ac:dyDescent="0.25">
      <c r="A6836" s="59">
        <v>44211</v>
      </c>
      <c r="B6836" s="60">
        <v>44211</v>
      </c>
      <c r="C6836" s="60" t="s">
        <v>1051</v>
      </c>
      <c r="D6836" s="61">
        <f>VLOOKUP(Pag_Inicio_Corr_mas_casos[[#This Row],[Corregimiento]],Hoja3!$A$2:$D$676,4,0)</f>
        <v>80815</v>
      </c>
      <c r="E6836" s="60">
        <v>33</v>
      </c>
    </row>
    <row r="6837" spans="1:5" x14ac:dyDescent="0.25">
      <c r="A6837" s="59">
        <v>44211</v>
      </c>
      <c r="B6837" s="60">
        <v>44211</v>
      </c>
      <c r="C6837" s="60" t="s">
        <v>1115</v>
      </c>
      <c r="D6837" s="61">
        <f>VLOOKUP(Pag_Inicio_Corr_mas_casos[[#This Row],[Corregimiento]],Hoja3!$A$2:$D$676,4,0)</f>
        <v>81002</v>
      </c>
      <c r="E6837" s="60">
        <v>31</v>
      </c>
    </row>
    <row r="6838" spans="1:5" x14ac:dyDescent="0.25">
      <c r="A6838" s="59">
        <v>44211</v>
      </c>
      <c r="B6838" s="60">
        <v>44211</v>
      </c>
      <c r="C6838" s="60" t="s">
        <v>1114</v>
      </c>
      <c r="D6838" s="61">
        <f>VLOOKUP(Pag_Inicio_Corr_mas_casos[[#This Row],[Corregimiento]],Hoja3!$A$2:$D$676,4,0)</f>
        <v>81001</v>
      </c>
      <c r="E6838" s="60">
        <v>30</v>
      </c>
    </row>
    <row r="6839" spans="1:5" x14ac:dyDescent="0.25">
      <c r="A6839" s="59">
        <v>44211</v>
      </c>
      <c r="B6839" s="60">
        <v>44211</v>
      </c>
      <c r="C6839" s="60" t="s">
        <v>1054</v>
      </c>
      <c r="D6839" s="61">
        <f>VLOOKUP(Pag_Inicio_Corr_mas_casos[[#This Row],[Corregimiento]],Hoja3!$A$2:$D$676,4,0)</f>
        <v>130701</v>
      </c>
      <c r="E6839" s="60">
        <v>30</v>
      </c>
    </row>
    <row r="6840" spans="1:5" x14ac:dyDescent="0.25">
      <c r="A6840" s="59">
        <v>44211</v>
      </c>
      <c r="B6840" s="60">
        <v>44211</v>
      </c>
      <c r="C6840" s="60" t="s">
        <v>1110</v>
      </c>
      <c r="D6840" s="61">
        <f>VLOOKUP(Pag_Inicio_Corr_mas_casos[[#This Row],[Corregimiento]],Hoja3!$A$2:$D$676,4,0)</f>
        <v>130702</v>
      </c>
      <c r="E6840" s="60">
        <v>30</v>
      </c>
    </row>
    <row r="6841" spans="1:5" x14ac:dyDescent="0.25">
      <c r="A6841" s="59">
        <v>44211</v>
      </c>
      <c r="B6841" s="60">
        <v>44211</v>
      </c>
      <c r="C6841" s="60" t="s">
        <v>1149</v>
      </c>
      <c r="D6841" s="61">
        <f>VLOOKUP(Pag_Inicio_Corr_mas_casos[[#This Row],[Corregimiento]],Hoja3!$A$2:$D$676,4,0)</f>
        <v>130102</v>
      </c>
      <c r="E6841" s="60">
        <v>29</v>
      </c>
    </row>
    <row r="6842" spans="1:5" x14ac:dyDescent="0.25">
      <c r="A6842" s="59">
        <v>44211</v>
      </c>
      <c r="B6842" s="60">
        <v>44211</v>
      </c>
      <c r="C6842" s="60" t="s">
        <v>1113</v>
      </c>
      <c r="D6842" s="61">
        <f>VLOOKUP(Pag_Inicio_Corr_mas_casos[[#This Row],[Corregimiento]],Hoja3!$A$2:$D$676,4,0)</f>
        <v>81008</v>
      </c>
      <c r="E6842" s="60">
        <v>28</v>
      </c>
    </row>
    <row r="6843" spans="1:5" x14ac:dyDescent="0.25">
      <c r="A6843" s="86">
        <v>44212</v>
      </c>
      <c r="B6843" s="87">
        <v>44212</v>
      </c>
      <c r="C6843" s="87" t="s">
        <v>867</v>
      </c>
      <c r="D6843" s="88">
        <f>VLOOKUP(Pag_Inicio_Corr_mas_casos[[#This Row],[Corregimiento]],Hoja3!$A$2:$D$676,4,0)</f>
        <v>80821</v>
      </c>
      <c r="E6843" s="87">
        <v>82</v>
      </c>
    </row>
    <row r="6844" spans="1:5" x14ac:dyDescent="0.25">
      <c r="A6844" s="86">
        <v>44212</v>
      </c>
      <c r="B6844" s="87">
        <v>44212</v>
      </c>
      <c r="C6844" s="87" t="s">
        <v>1131</v>
      </c>
      <c r="D6844" s="88">
        <f>VLOOKUP(Pag_Inicio_Corr_mas_casos[[#This Row],[Corregimiento]],Hoja3!$A$2:$D$676,4,0)</f>
        <v>130106</v>
      </c>
      <c r="E6844" s="87">
        <v>71</v>
      </c>
    </row>
    <row r="6845" spans="1:5" x14ac:dyDescent="0.25">
      <c r="A6845" s="86">
        <v>44212</v>
      </c>
      <c r="B6845" s="87">
        <v>44212</v>
      </c>
      <c r="C6845" s="87" t="s">
        <v>1038</v>
      </c>
      <c r="D6845" s="88">
        <f>VLOOKUP(Pag_Inicio_Corr_mas_casos[[#This Row],[Corregimiento]],Hoja3!$A$2:$D$676,4,0)</f>
        <v>80816</v>
      </c>
      <c r="E6845" s="87">
        <v>69</v>
      </c>
    </row>
    <row r="6846" spans="1:5" x14ac:dyDescent="0.25">
      <c r="A6846" s="86">
        <v>44212</v>
      </c>
      <c r="B6846" s="87">
        <v>44212</v>
      </c>
      <c r="C6846" s="87" t="s">
        <v>1107</v>
      </c>
      <c r="D6846" s="88">
        <f>VLOOKUP(Pag_Inicio_Corr_mas_casos[[#This Row],[Corregimiento]],Hoja3!$A$2:$D$676,4,0)</f>
        <v>80819</v>
      </c>
      <c r="E6846" s="87">
        <v>57</v>
      </c>
    </row>
    <row r="6847" spans="1:5" x14ac:dyDescent="0.25">
      <c r="A6847" s="86">
        <v>44212</v>
      </c>
      <c r="B6847" s="87">
        <v>44212</v>
      </c>
      <c r="C6847" s="87" t="s">
        <v>1036</v>
      </c>
      <c r="D6847" s="88">
        <f>VLOOKUP(Pag_Inicio_Corr_mas_casos[[#This Row],[Corregimiento]],Hoja3!$A$2:$D$676,4,0)</f>
        <v>80823</v>
      </c>
      <c r="E6847" s="87">
        <v>51</v>
      </c>
    </row>
    <row r="6848" spans="1:5" x14ac:dyDescent="0.25">
      <c r="A6848" s="86">
        <v>44212</v>
      </c>
      <c r="B6848" s="87">
        <v>44212</v>
      </c>
      <c r="C6848" s="87" t="s">
        <v>1049</v>
      </c>
      <c r="D6848" s="88">
        <f>VLOOKUP(Pag_Inicio_Corr_mas_casos[[#This Row],[Corregimiento]],Hoja3!$A$2:$D$676,4,0)</f>
        <v>80822</v>
      </c>
      <c r="E6848" s="87">
        <v>50</v>
      </c>
    </row>
    <row r="6849" spans="1:5" x14ac:dyDescent="0.25">
      <c r="A6849" s="86">
        <v>44212</v>
      </c>
      <c r="B6849" s="87">
        <v>44212</v>
      </c>
      <c r="C6849" s="87" t="s">
        <v>1040</v>
      </c>
      <c r="D6849" s="88">
        <f>VLOOKUP(Pag_Inicio_Corr_mas_casos[[#This Row],[Corregimiento]],Hoja3!$A$2:$D$676,4,0)</f>
        <v>81007</v>
      </c>
      <c r="E6849" s="87">
        <v>49</v>
      </c>
    </row>
    <row r="6850" spans="1:5" x14ac:dyDescent="0.25">
      <c r="A6850" s="86">
        <v>44212</v>
      </c>
      <c r="B6850" s="87">
        <v>44212</v>
      </c>
      <c r="C6850" s="87" t="s">
        <v>1117</v>
      </c>
      <c r="D6850" s="88">
        <f>VLOOKUP(Pag_Inicio_Corr_mas_casos[[#This Row],[Corregimiento]],Hoja3!$A$2:$D$676,4,0)</f>
        <v>91001</v>
      </c>
      <c r="E6850" s="87">
        <v>49</v>
      </c>
    </row>
    <row r="6851" spans="1:5" x14ac:dyDescent="0.25">
      <c r="A6851" s="86">
        <v>44212</v>
      </c>
      <c r="B6851" s="87">
        <v>44212</v>
      </c>
      <c r="C6851" s="87" t="s">
        <v>1048</v>
      </c>
      <c r="D6851" s="88">
        <f>VLOOKUP(Pag_Inicio_Corr_mas_casos[[#This Row],[Corregimiento]],Hoja3!$A$2:$D$676,4,0)</f>
        <v>80817</v>
      </c>
      <c r="E6851" s="87">
        <v>46</v>
      </c>
    </row>
    <row r="6852" spans="1:5" x14ac:dyDescent="0.25">
      <c r="A6852" s="86">
        <v>44212</v>
      </c>
      <c r="B6852" s="87">
        <v>44212</v>
      </c>
      <c r="C6852" s="87" t="s">
        <v>1114</v>
      </c>
      <c r="D6852" s="88">
        <f>VLOOKUP(Pag_Inicio_Corr_mas_casos[[#This Row],[Corregimiento]],Hoja3!$A$2:$D$676,4,0)</f>
        <v>81001</v>
      </c>
      <c r="E6852" s="87">
        <v>44</v>
      </c>
    </row>
    <row r="6853" spans="1:5" x14ac:dyDescent="0.25">
      <c r="A6853" s="86">
        <v>44212</v>
      </c>
      <c r="B6853" s="87">
        <v>44212</v>
      </c>
      <c r="C6853" s="87" t="s">
        <v>1113</v>
      </c>
      <c r="D6853" s="88">
        <f>VLOOKUP(Pag_Inicio_Corr_mas_casos[[#This Row],[Corregimiento]],Hoja3!$A$2:$D$676,4,0)</f>
        <v>81008</v>
      </c>
      <c r="E6853" s="87">
        <v>43</v>
      </c>
    </row>
    <row r="6854" spans="1:5" x14ac:dyDescent="0.25">
      <c r="A6854" s="86">
        <v>44212</v>
      </c>
      <c r="B6854" s="87">
        <v>44212</v>
      </c>
      <c r="C6854" s="87" t="s">
        <v>1051</v>
      </c>
      <c r="D6854" s="88">
        <f>VLOOKUP(Pag_Inicio_Corr_mas_casos[[#This Row],[Corregimiento]],Hoja3!$A$2:$D$676,4,0)</f>
        <v>80815</v>
      </c>
      <c r="E6854" s="87">
        <v>42</v>
      </c>
    </row>
    <row r="6855" spans="1:5" x14ac:dyDescent="0.25">
      <c r="A6855" s="86">
        <v>44212</v>
      </c>
      <c r="B6855" s="87">
        <v>44212</v>
      </c>
      <c r="C6855" s="87" t="s">
        <v>1155</v>
      </c>
      <c r="D6855" s="88">
        <f>VLOOKUP(Pag_Inicio_Corr_mas_casos[[#This Row],[Corregimiento]],Hoja3!$A$2:$D$676,4,0)</f>
        <v>40601</v>
      </c>
      <c r="E6855" s="87">
        <v>42</v>
      </c>
    </row>
    <row r="6856" spans="1:5" x14ac:dyDescent="0.25">
      <c r="A6856" s="86">
        <v>44212</v>
      </c>
      <c r="B6856" s="87">
        <v>44212</v>
      </c>
      <c r="C6856" s="87" t="s">
        <v>1141</v>
      </c>
      <c r="D6856" s="88">
        <f>VLOOKUP(Pag_Inicio_Corr_mas_casos[[#This Row],[Corregimiento]],Hoja3!$A$2:$D$676,4,0)</f>
        <v>80812</v>
      </c>
      <c r="E6856" s="87">
        <v>42</v>
      </c>
    </row>
    <row r="6857" spans="1:5" x14ac:dyDescent="0.25">
      <c r="A6857" s="86">
        <v>44212</v>
      </c>
      <c r="B6857" s="87">
        <v>44212</v>
      </c>
      <c r="C6857" s="87" t="s">
        <v>1149</v>
      </c>
      <c r="D6857" s="88">
        <f>VLOOKUP(Pag_Inicio_Corr_mas_casos[[#This Row],[Corregimiento]],Hoja3!$A$2:$D$676,4,0)</f>
        <v>130102</v>
      </c>
      <c r="E6857" s="87">
        <v>41</v>
      </c>
    </row>
    <row r="6858" spans="1:5" x14ac:dyDescent="0.25">
      <c r="A6858" s="86">
        <v>44212</v>
      </c>
      <c r="B6858" s="87">
        <v>44212</v>
      </c>
      <c r="C6858" s="87" t="s">
        <v>1163</v>
      </c>
      <c r="D6858" s="88">
        <f>VLOOKUP(Pag_Inicio_Corr_mas_casos[[#This Row],[Corregimiento]],Hoja3!$A$2:$D$676,4,0)</f>
        <v>130101</v>
      </c>
      <c r="E6858" s="87">
        <v>40</v>
      </c>
    </row>
    <row r="6859" spans="1:5" x14ac:dyDescent="0.25">
      <c r="A6859" s="86">
        <v>44212</v>
      </c>
      <c r="B6859" s="87">
        <v>44212</v>
      </c>
      <c r="C6859" s="87" t="s">
        <v>1115</v>
      </c>
      <c r="D6859" s="88">
        <f>VLOOKUP(Pag_Inicio_Corr_mas_casos[[#This Row],[Corregimiento]],Hoja3!$A$2:$D$676,4,0)</f>
        <v>81002</v>
      </c>
      <c r="E6859" s="87">
        <v>38</v>
      </c>
    </row>
    <row r="6860" spans="1:5" x14ac:dyDescent="0.25">
      <c r="A6860" s="86">
        <v>44212</v>
      </c>
      <c r="B6860" s="87">
        <v>44212</v>
      </c>
      <c r="C6860" s="87" t="s">
        <v>1035</v>
      </c>
      <c r="D6860" s="88">
        <f>VLOOKUP(Pag_Inicio_Corr_mas_casos[[#This Row],[Corregimiento]],Hoja3!$A$2:$D$676,4,0)</f>
        <v>80806</v>
      </c>
      <c r="E6860" s="87">
        <v>38</v>
      </c>
    </row>
    <row r="6861" spans="1:5" x14ac:dyDescent="0.25">
      <c r="A6861" s="86">
        <v>44212</v>
      </c>
      <c r="B6861" s="87">
        <v>44212</v>
      </c>
      <c r="C6861" s="87" t="s">
        <v>1043</v>
      </c>
      <c r="D6861" s="88">
        <f>VLOOKUP(Pag_Inicio_Corr_mas_casos[[#This Row],[Corregimiento]],Hoja3!$A$2:$D$676,4,0)</f>
        <v>80811</v>
      </c>
      <c r="E6861" s="87">
        <v>37</v>
      </c>
    </row>
    <row r="6862" spans="1:5" x14ac:dyDescent="0.25">
      <c r="A6862" s="86">
        <v>44212</v>
      </c>
      <c r="B6862" s="87">
        <v>44212</v>
      </c>
      <c r="C6862" s="87" t="s">
        <v>1152</v>
      </c>
      <c r="D6862" s="88">
        <f>VLOOKUP(Pag_Inicio_Corr_mas_casos[[#This Row],[Corregimiento]],Hoja3!$A$2:$D$676,4,0)</f>
        <v>20101</v>
      </c>
      <c r="E6862" s="87">
        <v>36</v>
      </c>
    </row>
    <row r="6863" spans="1:5" x14ac:dyDescent="0.25">
      <c r="A6863" s="99">
        <v>44213</v>
      </c>
      <c r="B6863" s="100">
        <v>44213</v>
      </c>
      <c r="C6863" s="100" t="s">
        <v>1141</v>
      </c>
      <c r="D6863" s="101">
        <f>VLOOKUP(Pag_Inicio_Corr_mas_casos[[#This Row],[Corregimiento]],Hoja3!$A$2:$D$676,4,0)</f>
        <v>80812</v>
      </c>
      <c r="E6863" s="100">
        <v>59</v>
      </c>
    </row>
    <row r="6864" spans="1:5" x14ac:dyDescent="0.25">
      <c r="A6864" s="99">
        <v>44213</v>
      </c>
      <c r="B6864" s="100">
        <v>44213</v>
      </c>
      <c r="C6864" s="100" t="s">
        <v>1131</v>
      </c>
      <c r="D6864" s="101">
        <f>VLOOKUP(Pag_Inicio_Corr_mas_casos[[#This Row],[Corregimiento]],Hoja3!$A$2:$D$676,4,0)</f>
        <v>130106</v>
      </c>
      <c r="E6864" s="100">
        <v>56</v>
      </c>
    </row>
    <row r="6865" spans="1:5" x14ac:dyDescent="0.25">
      <c r="A6865" s="99">
        <v>44213</v>
      </c>
      <c r="B6865" s="100">
        <v>44213</v>
      </c>
      <c r="C6865" s="100" t="s">
        <v>1163</v>
      </c>
      <c r="D6865" s="101">
        <f>VLOOKUP(Pag_Inicio_Corr_mas_casos[[#This Row],[Corregimiento]],Hoja3!$A$2:$D$676,4,0)</f>
        <v>130101</v>
      </c>
      <c r="E6865" s="100">
        <v>46</v>
      </c>
    </row>
    <row r="6866" spans="1:5" x14ac:dyDescent="0.25">
      <c r="A6866" s="99">
        <v>44213</v>
      </c>
      <c r="B6866" s="100">
        <v>44213</v>
      </c>
      <c r="C6866" s="100" t="s">
        <v>1149</v>
      </c>
      <c r="D6866" s="101">
        <f>VLOOKUP(Pag_Inicio_Corr_mas_casos[[#This Row],[Corregimiento]],Hoja3!$A$2:$D$676,4,0)</f>
        <v>130102</v>
      </c>
      <c r="E6866" s="100">
        <v>46</v>
      </c>
    </row>
    <row r="6867" spans="1:5" x14ac:dyDescent="0.25">
      <c r="A6867" s="99">
        <v>44213</v>
      </c>
      <c r="B6867" s="100">
        <v>44213</v>
      </c>
      <c r="C6867" s="100" t="s">
        <v>1107</v>
      </c>
      <c r="D6867" s="101">
        <f>VLOOKUP(Pag_Inicio_Corr_mas_casos[[#This Row],[Corregimiento]],Hoja3!$A$2:$D$676,4,0)</f>
        <v>80819</v>
      </c>
      <c r="E6867" s="100">
        <v>46</v>
      </c>
    </row>
    <row r="6868" spans="1:5" x14ac:dyDescent="0.25">
      <c r="A6868" s="99">
        <v>44213</v>
      </c>
      <c r="B6868" s="100">
        <v>44213</v>
      </c>
      <c r="C6868" s="100" t="s">
        <v>867</v>
      </c>
      <c r="D6868" s="101">
        <f>VLOOKUP(Pag_Inicio_Corr_mas_casos[[#This Row],[Corregimiento]],Hoja3!$A$2:$D$676,4,0)</f>
        <v>80821</v>
      </c>
      <c r="E6868" s="100">
        <v>40</v>
      </c>
    </row>
    <row r="6869" spans="1:5" x14ac:dyDescent="0.25">
      <c r="A6869" s="99">
        <v>44213</v>
      </c>
      <c r="B6869" s="100">
        <v>44213</v>
      </c>
      <c r="C6869" s="100" t="s">
        <v>1042</v>
      </c>
      <c r="D6869" s="101">
        <f>VLOOKUP(Pag_Inicio_Corr_mas_casos[[#This Row],[Corregimiento]],Hoja3!$A$2:$D$676,4,0)</f>
        <v>80826</v>
      </c>
      <c r="E6869" s="100">
        <v>37</v>
      </c>
    </row>
    <row r="6870" spans="1:5" x14ac:dyDescent="0.25">
      <c r="A6870" s="99">
        <v>44213</v>
      </c>
      <c r="B6870" s="100">
        <v>44213</v>
      </c>
      <c r="C6870" s="100" t="s">
        <v>1047</v>
      </c>
      <c r="D6870" s="101">
        <f>VLOOKUP(Pag_Inicio_Corr_mas_casos[[#This Row],[Corregimiento]],Hoja3!$A$2:$D$676,4,0)</f>
        <v>80820</v>
      </c>
      <c r="E6870" s="100">
        <v>34</v>
      </c>
    </row>
    <row r="6871" spans="1:5" x14ac:dyDescent="0.25">
      <c r="A6871" s="99">
        <v>44213</v>
      </c>
      <c r="B6871" s="100">
        <v>44213</v>
      </c>
      <c r="C6871" s="100" t="s">
        <v>1110</v>
      </c>
      <c r="D6871" s="101">
        <f>VLOOKUP(Pag_Inicio_Corr_mas_casos[[#This Row],[Corregimiento]],Hoja3!$A$2:$D$676,4,0)</f>
        <v>130702</v>
      </c>
      <c r="E6871" s="100">
        <v>31</v>
      </c>
    </row>
    <row r="6872" spans="1:5" x14ac:dyDescent="0.25">
      <c r="A6872" s="99">
        <v>44213</v>
      </c>
      <c r="B6872" s="100">
        <v>44213</v>
      </c>
      <c r="C6872" s="100" t="s">
        <v>1049</v>
      </c>
      <c r="D6872" s="101">
        <f>VLOOKUP(Pag_Inicio_Corr_mas_casos[[#This Row],[Corregimiento]],Hoja3!$A$2:$D$676,4,0)</f>
        <v>80822</v>
      </c>
      <c r="E6872" s="100">
        <v>29</v>
      </c>
    </row>
    <row r="6873" spans="1:5" x14ac:dyDescent="0.25">
      <c r="A6873" s="99">
        <v>44213</v>
      </c>
      <c r="B6873" s="100">
        <v>44213</v>
      </c>
      <c r="C6873" s="100" t="s">
        <v>1114</v>
      </c>
      <c r="D6873" s="101">
        <f>VLOOKUP(Pag_Inicio_Corr_mas_casos[[#This Row],[Corregimiento]],Hoja3!$A$2:$D$676,4,0)</f>
        <v>81001</v>
      </c>
      <c r="E6873" s="100">
        <v>28</v>
      </c>
    </row>
    <row r="6874" spans="1:5" x14ac:dyDescent="0.25">
      <c r="A6874" s="99">
        <v>44213</v>
      </c>
      <c r="B6874" s="100">
        <v>44213</v>
      </c>
      <c r="C6874" s="100" t="s">
        <v>1036</v>
      </c>
      <c r="D6874" s="101">
        <f>VLOOKUP(Pag_Inicio_Corr_mas_casos[[#This Row],[Corregimiento]],Hoja3!$A$2:$D$676,4,0)</f>
        <v>80823</v>
      </c>
      <c r="E6874" s="100">
        <v>28</v>
      </c>
    </row>
    <row r="6875" spans="1:5" x14ac:dyDescent="0.25">
      <c r="A6875" s="99">
        <v>44213</v>
      </c>
      <c r="B6875" s="100">
        <v>44213</v>
      </c>
      <c r="C6875" s="100" t="s">
        <v>1045</v>
      </c>
      <c r="D6875" s="101">
        <f>VLOOKUP(Pag_Inicio_Corr_mas_casos[[#This Row],[Corregimiento]],Hoja3!$A$2:$D$676,4,0)</f>
        <v>130107</v>
      </c>
      <c r="E6875" s="100">
        <v>27</v>
      </c>
    </row>
    <row r="6876" spans="1:5" x14ac:dyDescent="0.25">
      <c r="A6876" s="99">
        <v>44213</v>
      </c>
      <c r="B6876" s="100">
        <v>44213</v>
      </c>
      <c r="C6876" s="100" t="s">
        <v>1046</v>
      </c>
      <c r="D6876" s="101">
        <f>VLOOKUP(Pag_Inicio_Corr_mas_casos[[#This Row],[Corregimiento]],Hoja3!$A$2:$D$676,4,0)</f>
        <v>80813</v>
      </c>
      <c r="E6876" s="100">
        <v>27</v>
      </c>
    </row>
    <row r="6877" spans="1:5" x14ac:dyDescent="0.25">
      <c r="A6877" s="99">
        <v>44213</v>
      </c>
      <c r="B6877" s="100">
        <v>44213</v>
      </c>
      <c r="C6877" s="100" t="s">
        <v>1056</v>
      </c>
      <c r="D6877" s="101">
        <f>VLOOKUP(Pag_Inicio_Corr_mas_casos[[#This Row],[Corregimiento]],Hoja3!$A$2:$D$676,4,0)</f>
        <v>20601</v>
      </c>
      <c r="E6877" s="100">
        <v>26</v>
      </c>
    </row>
    <row r="6878" spans="1:5" x14ac:dyDescent="0.25">
      <c r="A6878" s="99">
        <v>44213</v>
      </c>
      <c r="B6878" s="100">
        <v>44213</v>
      </c>
      <c r="C6878" s="100" t="s">
        <v>1062</v>
      </c>
      <c r="D6878" s="101">
        <f>VLOOKUP(Pag_Inicio_Corr_mas_casos[[#This Row],[Corregimiento]],Hoja3!$A$2:$D$676,4,0)</f>
        <v>30107</v>
      </c>
      <c r="E6878" s="100">
        <v>25</v>
      </c>
    </row>
    <row r="6879" spans="1:5" x14ac:dyDescent="0.25">
      <c r="A6879" s="99">
        <v>44213</v>
      </c>
      <c r="B6879" s="100">
        <v>44213</v>
      </c>
      <c r="C6879" s="100" t="s">
        <v>1051</v>
      </c>
      <c r="D6879" s="101">
        <f>VLOOKUP(Pag_Inicio_Corr_mas_casos[[#This Row],[Corregimiento]],Hoja3!$A$2:$D$676,4,0)</f>
        <v>80815</v>
      </c>
      <c r="E6879" s="100">
        <v>23</v>
      </c>
    </row>
    <row r="6880" spans="1:5" x14ac:dyDescent="0.25">
      <c r="A6880" s="99">
        <v>44213</v>
      </c>
      <c r="B6880" s="100">
        <v>44213</v>
      </c>
      <c r="C6880" s="100" t="s">
        <v>1201</v>
      </c>
      <c r="D6880" s="101">
        <f>VLOOKUP(Pag_Inicio_Corr_mas_casos[[#This Row],[Corregimiento]],Hoja3!$A$2:$D$676,4,0)</f>
        <v>50307</v>
      </c>
      <c r="E6880" s="100">
        <v>23</v>
      </c>
    </row>
    <row r="6881" spans="1:6" x14ac:dyDescent="0.25">
      <c r="A6881" s="99">
        <v>44213</v>
      </c>
      <c r="B6881" s="100">
        <v>44213</v>
      </c>
      <c r="C6881" s="100" t="s">
        <v>1117</v>
      </c>
      <c r="D6881" s="101">
        <f>VLOOKUP(Pag_Inicio_Corr_mas_casos[[#This Row],[Corregimiento]],Hoja3!$A$2:$D$676,4,0)</f>
        <v>91001</v>
      </c>
      <c r="E6881" s="100">
        <v>23</v>
      </c>
    </row>
    <row r="6882" spans="1:6" x14ac:dyDescent="0.25">
      <c r="A6882" s="99">
        <v>44213</v>
      </c>
      <c r="B6882" s="100">
        <v>44213</v>
      </c>
      <c r="C6882" s="100" t="s">
        <v>1040</v>
      </c>
      <c r="D6882" s="101">
        <f>VLOOKUP(Pag_Inicio_Corr_mas_casos[[#This Row],[Corregimiento]],Hoja3!$A$2:$D$676,4,0)</f>
        <v>81007</v>
      </c>
      <c r="E6882" s="100">
        <v>22</v>
      </c>
    </row>
    <row r="6883" spans="1:6" x14ac:dyDescent="0.25">
      <c r="A6883" s="53">
        <v>44214</v>
      </c>
      <c r="B6883" s="54">
        <v>44214</v>
      </c>
      <c r="C6883" s="54" t="s">
        <v>867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 x14ac:dyDescent="0.25">
      <c r="A6884" s="53">
        <v>44214</v>
      </c>
      <c r="B6884" s="54">
        <v>44214</v>
      </c>
      <c r="C6884" s="54" t="s">
        <v>1107</v>
      </c>
      <c r="D6884" s="55">
        <f>VLOOKUP(Pag_Inicio_Corr_mas_casos[[#This Row],[Corregimiento]],Hoja3!$A$2:$D$676,4,0)</f>
        <v>80819</v>
      </c>
      <c r="E6884" s="54">
        <v>40</v>
      </c>
    </row>
    <row r="6885" spans="1:6" x14ac:dyDescent="0.25">
      <c r="A6885" s="53">
        <v>44214</v>
      </c>
      <c r="B6885" s="54">
        <v>44214</v>
      </c>
      <c r="C6885" s="54" t="s">
        <v>1149</v>
      </c>
      <c r="D6885" s="55">
        <f>VLOOKUP(Pag_Inicio_Corr_mas_casos[[#This Row],[Corregimiento]],Hoja3!$A$2:$D$676,4,0)</f>
        <v>130102</v>
      </c>
      <c r="E6885" s="54">
        <v>39</v>
      </c>
    </row>
    <row r="6886" spans="1:6" x14ac:dyDescent="0.25">
      <c r="A6886" s="53">
        <v>44214</v>
      </c>
      <c r="B6886" s="54">
        <v>44214</v>
      </c>
      <c r="C6886" s="54" t="s">
        <v>1114</v>
      </c>
      <c r="D6886" s="55">
        <f>VLOOKUP(Pag_Inicio_Corr_mas_casos[[#This Row],[Corregimiento]],Hoja3!$A$2:$D$676,4,0)</f>
        <v>81001</v>
      </c>
      <c r="E6886" s="54">
        <v>34</v>
      </c>
    </row>
    <row r="6887" spans="1:6" x14ac:dyDescent="0.25">
      <c r="A6887" s="53">
        <v>44214</v>
      </c>
      <c r="B6887" s="54">
        <v>44214</v>
      </c>
      <c r="C6887" s="54" t="s">
        <v>1163</v>
      </c>
      <c r="D6887" s="55">
        <f>VLOOKUP(Pag_Inicio_Corr_mas_casos[[#This Row],[Corregimiento]],Hoja3!$A$2:$D$676,4,0)</f>
        <v>130101</v>
      </c>
      <c r="E6887" s="54">
        <v>32</v>
      </c>
    </row>
    <row r="6888" spans="1:6" x14ac:dyDescent="0.25">
      <c r="A6888" s="53">
        <v>44214</v>
      </c>
      <c r="B6888" s="54">
        <v>44214</v>
      </c>
      <c r="C6888" s="54" t="s">
        <v>1039</v>
      </c>
      <c r="D6888" s="55">
        <f>VLOOKUP(Pag_Inicio_Corr_mas_casos[[#This Row],[Corregimiento]],Hoja3!$A$2:$D$676,4,0)</f>
        <v>130708</v>
      </c>
      <c r="E6888" s="54">
        <v>30</v>
      </c>
    </row>
    <row r="6889" spans="1:6" x14ac:dyDescent="0.25">
      <c r="A6889" s="53">
        <v>44214</v>
      </c>
      <c r="B6889" s="54">
        <v>44214</v>
      </c>
      <c r="C6889" s="54" t="s">
        <v>1065</v>
      </c>
      <c r="D6889" s="55">
        <f>VLOOKUP(Pag_Inicio_Corr_mas_casos[[#This Row],[Corregimiento]],Hoja3!$A$2:$D$676,4,0)</f>
        <v>40606</v>
      </c>
      <c r="E6889" s="54">
        <v>28</v>
      </c>
    </row>
    <row r="6890" spans="1:6" x14ac:dyDescent="0.25">
      <c r="A6890" s="53">
        <v>44214</v>
      </c>
      <c r="B6890" s="54">
        <v>44214</v>
      </c>
      <c r="C6890" s="54" t="s">
        <v>1040</v>
      </c>
      <c r="D6890" s="55">
        <f>VLOOKUP(Pag_Inicio_Corr_mas_casos[[#This Row],[Corregimiento]],Hoja3!$A$2:$D$676,4,0)</f>
        <v>81007</v>
      </c>
      <c r="E6890" s="54">
        <v>26</v>
      </c>
    </row>
    <row r="6891" spans="1:6" x14ac:dyDescent="0.25">
      <c r="A6891" s="53">
        <v>44214</v>
      </c>
      <c r="B6891" s="54">
        <v>44214</v>
      </c>
      <c r="C6891" s="54" t="s">
        <v>1117</v>
      </c>
      <c r="D6891" s="55">
        <f>VLOOKUP(Pag_Inicio_Corr_mas_casos[[#This Row],[Corregimiento]],Hoja3!$A$2:$D$676,4,0)</f>
        <v>91001</v>
      </c>
      <c r="E6891" s="54">
        <v>22</v>
      </c>
    </row>
    <row r="6892" spans="1:6" x14ac:dyDescent="0.25">
      <c r="A6892" s="53">
        <v>44214</v>
      </c>
      <c r="B6892" s="54">
        <v>44214</v>
      </c>
      <c r="C6892" s="54" t="s">
        <v>1115</v>
      </c>
      <c r="D6892" s="55">
        <f>VLOOKUP(Pag_Inicio_Corr_mas_casos[[#This Row],[Corregimiento]],Hoja3!$A$2:$D$676,4,0)</f>
        <v>81002</v>
      </c>
      <c r="E6892" s="54">
        <v>20</v>
      </c>
    </row>
    <row r="6893" spans="1:6" x14ac:dyDescent="0.25">
      <c r="A6893" s="53">
        <v>44214</v>
      </c>
      <c r="B6893" s="54">
        <v>44214</v>
      </c>
      <c r="C6893" s="54" t="s">
        <v>1047</v>
      </c>
      <c r="D6893" s="55">
        <f>VLOOKUP(Pag_Inicio_Corr_mas_casos[[#This Row],[Corregimiento]],Hoja3!$A$2:$D$676,4,0)</f>
        <v>80820</v>
      </c>
      <c r="E6893" s="54">
        <v>20</v>
      </c>
    </row>
    <row r="6894" spans="1:6" x14ac:dyDescent="0.25">
      <c r="A6894" s="53">
        <v>44214</v>
      </c>
      <c r="B6894" s="54">
        <v>44214</v>
      </c>
      <c r="C6894" s="54" t="s">
        <v>1147</v>
      </c>
      <c r="D6894" s="55">
        <f>VLOOKUP(Pag_Inicio_Corr_mas_casos[[#This Row],[Corregimiento]],Hoja3!$A$2:$D$676,4,0)</f>
        <v>40201</v>
      </c>
      <c r="E6894" s="54">
        <v>19</v>
      </c>
    </row>
    <row r="6895" spans="1:6" x14ac:dyDescent="0.25">
      <c r="A6895" s="53">
        <v>44214</v>
      </c>
      <c r="B6895" s="54">
        <v>44214</v>
      </c>
      <c r="C6895" s="54" t="s">
        <v>1106</v>
      </c>
      <c r="D6895" s="55">
        <f>VLOOKUP(Pag_Inicio_Corr_mas_casos[[#This Row],[Corregimiento]],Hoja3!$A$2:$D$676,4,0)</f>
        <v>80809</v>
      </c>
      <c r="E6895" s="54">
        <v>19</v>
      </c>
    </row>
    <row r="6896" spans="1:6" x14ac:dyDescent="0.25">
      <c r="A6896" s="53">
        <v>44214</v>
      </c>
      <c r="B6896" s="54">
        <v>44214</v>
      </c>
      <c r="C6896" s="54" t="s">
        <v>1054</v>
      </c>
      <c r="D6896" s="55">
        <f>VLOOKUP(Pag_Inicio_Corr_mas_casos[[#This Row],[Corregimiento]],Hoja3!$A$2:$D$676,4,0)</f>
        <v>130701</v>
      </c>
      <c r="E6896" s="54">
        <v>18</v>
      </c>
    </row>
    <row r="6897" spans="1:5" x14ac:dyDescent="0.25">
      <c r="A6897" s="53">
        <v>44214</v>
      </c>
      <c r="B6897" s="54">
        <v>44214</v>
      </c>
      <c r="C6897" s="54" t="s">
        <v>1153</v>
      </c>
      <c r="D6897" s="55">
        <f>VLOOKUP(Pag_Inicio_Corr_mas_casos[[#This Row],[Corregimiento]],Hoja3!$A$2:$D$676,4,0)</f>
        <v>40501</v>
      </c>
      <c r="E6897" s="54">
        <v>18</v>
      </c>
    </row>
    <row r="6898" spans="1:5" x14ac:dyDescent="0.25">
      <c r="A6898" s="53">
        <v>44214</v>
      </c>
      <c r="B6898" s="54">
        <v>44214</v>
      </c>
      <c r="C6898" s="54" t="s">
        <v>1056</v>
      </c>
      <c r="D6898" s="55">
        <f>VLOOKUP(Pag_Inicio_Corr_mas_casos[[#This Row],[Corregimiento]],Hoja3!$A$2:$D$676,4,0)</f>
        <v>20601</v>
      </c>
      <c r="E6898" s="54">
        <v>17</v>
      </c>
    </row>
    <row r="6899" spans="1:5" x14ac:dyDescent="0.25">
      <c r="A6899" s="53">
        <v>44214</v>
      </c>
      <c r="B6899" s="54">
        <v>44214</v>
      </c>
      <c r="C6899" s="54" t="s">
        <v>1071</v>
      </c>
      <c r="D6899" s="55">
        <f>VLOOKUP(Pag_Inicio_Corr_mas_casos[[#This Row],[Corregimiento]],Hoja3!$A$2:$D$676,4,0)</f>
        <v>60105</v>
      </c>
      <c r="E6899" s="54">
        <v>17</v>
      </c>
    </row>
    <row r="6900" spans="1:5" x14ac:dyDescent="0.25">
      <c r="A6900" s="53">
        <v>44214</v>
      </c>
      <c r="B6900" s="54">
        <v>44214</v>
      </c>
      <c r="C6900" s="54" t="s">
        <v>1049</v>
      </c>
      <c r="D6900" s="55">
        <f>VLOOKUP(Pag_Inicio_Corr_mas_casos[[#This Row],[Corregimiento]],Hoja3!$A$2:$D$676,4,0)</f>
        <v>80822</v>
      </c>
      <c r="E6900" s="54">
        <v>16</v>
      </c>
    </row>
    <row r="6901" spans="1:5" x14ac:dyDescent="0.25">
      <c r="A6901" s="53">
        <v>44214</v>
      </c>
      <c r="B6901" s="54">
        <v>44214</v>
      </c>
      <c r="C6901" s="54" t="s">
        <v>1101</v>
      </c>
      <c r="D6901" s="55">
        <f>VLOOKUP(Pag_Inicio_Corr_mas_casos[[#This Row],[Corregimiento]],Hoja3!$A$2:$D$676,4,0)</f>
        <v>60101</v>
      </c>
      <c r="E6901" s="54">
        <v>16</v>
      </c>
    </row>
    <row r="6902" spans="1:5" x14ac:dyDescent="0.25">
      <c r="A6902" s="53">
        <v>44214</v>
      </c>
      <c r="B6902" s="54">
        <v>44214</v>
      </c>
      <c r="C6902" s="54" t="s">
        <v>1036</v>
      </c>
      <c r="D6902" s="55">
        <f>VLOOKUP(Pag_Inicio_Corr_mas_casos[[#This Row],[Corregimiento]],Hoja3!$A$2:$D$676,4,0)</f>
        <v>80823</v>
      </c>
      <c r="E6902" s="54">
        <v>16</v>
      </c>
    </row>
    <row r="6903" spans="1:5" x14ac:dyDescent="0.25">
      <c r="A6903" s="83">
        <v>44215</v>
      </c>
      <c r="B6903" s="84">
        <v>44215</v>
      </c>
      <c r="C6903" s="84" t="s">
        <v>1117</v>
      </c>
      <c r="D6903" s="85">
        <f>VLOOKUP(Pag_Inicio_Corr_mas_casos[[#This Row],[Corregimiento]],Hoja3!$A$2:$D$676,4,0)</f>
        <v>91001</v>
      </c>
      <c r="E6903" s="84">
        <v>59</v>
      </c>
    </row>
    <row r="6904" spans="1:5" x14ac:dyDescent="0.25">
      <c r="A6904" s="83">
        <v>44215</v>
      </c>
      <c r="B6904" s="84">
        <v>44215</v>
      </c>
      <c r="C6904" s="84" t="s">
        <v>1131</v>
      </c>
      <c r="D6904" s="85">
        <f>VLOOKUP(Pag_Inicio_Corr_mas_casos[[#This Row],[Corregimiento]],Hoja3!$A$2:$D$676,4,0)</f>
        <v>130106</v>
      </c>
      <c r="E6904" s="84">
        <v>59</v>
      </c>
    </row>
    <row r="6905" spans="1:5" x14ac:dyDescent="0.25">
      <c r="A6905" s="83">
        <v>44215</v>
      </c>
      <c r="B6905" s="84">
        <v>44215</v>
      </c>
      <c r="C6905" s="84" t="s">
        <v>1047</v>
      </c>
      <c r="D6905" s="85">
        <f>VLOOKUP(Pag_Inicio_Corr_mas_casos[[#This Row],[Corregimiento]],Hoja3!$A$2:$D$676,4,0)</f>
        <v>80820</v>
      </c>
      <c r="E6905" s="84">
        <v>51</v>
      </c>
    </row>
    <row r="6906" spans="1:5" x14ac:dyDescent="0.25">
      <c r="A6906" s="83">
        <v>44215</v>
      </c>
      <c r="B6906" s="84">
        <v>44215</v>
      </c>
      <c r="C6906" s="84" t="s">
        <v>1107</v>
      </c>
      <c r="D6906" s="85">
        <f>VLOOKUP(Pag_Inicio_Corr_mas_casos[[#This Row],[Corregimiento]],Hoja3!$A$2:$D$676,4,0)</f>
        <v>80819</v>
      </c>
      <c r="E6906" s="84">
        <v>40</v>
      </c>
    </row>
    <row r="6907" spans="1:5" x14ac:dyDescent="0.25">
      <c r="A6907" s="83">
        <v>44215</v>
      </c>
      <c r="B6907" s="84">
        <v>44215</v>
      </c>
      <c r="C6907" s="84" t="s">
        <v>867</v>
      </c>
      <c r="D6907" s="85">
        <f>VLOOKUP(Pag_Inicio_Corr_mas_casos[[#This Row],[Corregimiento]],Hoja3!$A$2:$D$676,4,0)</f>
        <v>80821</v>
      </c>
      <c r="E6907" s="84">
        <v>39</v>
      </c>
    </row>
    <row r="6908" spans="1:5" x14ac:dyDescent="0.25">
      <c r="A6908" s="83">
        <v>44215</v>
      </c>
      <c r="B6908" s="84">
        <v>44215</v>
      </c>
      <c r="C6908" s="84" t="s">
        <v>1049</v>
      </c>
      <c r="D6908" s="85">
        <f>VLOOKUP(Pag_Inicio_Corr_mas_casos[[#This Row],[Corregimiento]],Hoja3!$A$2:$D$676,4,0)</f>
        <v>80822</v>
      </c>
      <c r="E6908" s="84">
        <v>39</v>
      </c>
    </row>
    <row r="6909" spans="1:5" x14ac:dyDescent="0.25">
      <c r="A6909" s="83">
        <v>44215</v>
      </c>
      <c r="B6909" s="84">
        <v>44215</v>
      </c>
      <c r="C6909" s="110" t="s">
        <v>1149</v>
      </c>
      <c r="D6909" s="85">
        <f>VLOOKUP(Pag_Inicio_Corr_mas_casos[[#This Row],[Corregimiento]],Hoja3!$A$2:$D$676,4,0)</f>
        <v>130102</v>
      </c>
      <c r="E6909" s="84">
        <v>39</v>
      </c>
    </row>
    <row r="6910" spans="1:5" x14ac:dyDescent="0.25">
      <c r="A6910" s="83">
        <v>44215</v>
      </c>
      <c r="B6910" s="84">
        <v>44215</v>
      </c>
      <c r="C6910" s="110" t="s">
        <v>1106</v>
      </c>
      <c r="D6910" s="111">
        <f>VLOOKUP(Pag_Inicio_Corr_mas_casos[[#This Row],[Corregimiento]],Hoja3!$A$2:$D$676,4,0)</f>
        <v>80809</v>
      </c>
      <c r="E6910" s="84">
        <v>39</v>
      </c>
    </row>
    <row r="6911" spans="1:5" x14ac:dyDescent="0.25">
      <c r="A6911" s="83">
        <v>44215</v>
      </c>
      <c r="B6911" s="84">
        <v>44215</v>
      </c>
      <c r="C6911" s="110" t="s">
        <v>1165</v>
      </c>
      <c r="D6911" s="111">
        <f>VLOOKUP(Pag_Inicio_Corr_mas_casos[[#This Row],[Corregimiento]],Hoja3!$A$2:$D$676,4,0)</f>
        <v>91011</v>
      </c>
      <c r="E6911" s="84">
        <v>38</v>
      </c>
    </row>
    <row r="6912" spans="1:5" x14ac:dyDescent="0.25">
      <c r="A6912" s="83">
        <v>44215</v>
      </c>
      <c r="B6912" s="84">
        <v>44215</v>
      </c>
      <c r="C6912" s="110" t="s">
        <v>1051</v>
      </c>
      <c r="D6912" s="111">
        <f>VLOOKUP(Pag_Inicio_Corr_mas_casos[[#This Row],[Corregimiento]],Hoja3!$A$2:$D$676,4,0)</f>
        <v>80815</v>
      </c>
      <c r="E6912" s="84">
        <v>35</v>
      </c>
    </row>
    <row r="6913" spans="1:5" x14ac:dyDescent="0.25">
      <c r="A6913" s="83">
        <v>44215</v>
      </c>
      <c r="B6913" s="84">
        <v>44215</v>
      </c>
      <c r="C6913" s="110" t="s">
        <v>1141</v>
      </c>
      <c r="D6913" s="111">
        <f>VLOOKUP(Pag_Inicio_Corr_mas_casos[[#This Row],[Corregimiento]],Hoja3!$A$2:$D$676,4,0)</f>
        <v>80812</v>
      </c>
      <c r="E6913" s="84">
        <v>34</v>
      </c>
    </row>
    <row r="6914" spans="1:5" x14ac:dyDescent="0.25">
      <c r="A6914" s="83">
        <v>44215</v>
      </c>
      <c r="B6914" s="84">
        <v>44215</v>
      </c>
      <c r="C6914" s="110" t="s">
        <v>1046</v>
      </c>
      <c r="D6914" s="111">
        <f>VLOOKUP(Pag_Inicio_Corr_mas_casos[[#This Row],[Corregimiento]],Hoja3!$A$2:$D$676,4,0)</f>
        <v>80813</v>
      </c>
      <c r="E6914" s="84">
        <v>34</v>
      </c>
    </row>
    <row r="6915" spans="1:5" x14ac:dyDescent="0.25">
      <c r="A6915" s="83">
        <v>44215</v>
      </c>
      <c r="B6915" s="84">
        <v>44215</v>
      </c>
      <c r="C6915" s="110" t="s">
        <v>1036</v>
      </c>
      <c r="D6915" s="111">
        <f>VLOOKUP(Pag_Inicio_Corr_mas_casos[[#This Row],[Corregimiento]],Hoja3!$A$2:$D$676,4,0)</f>
        <v>80823</v>
      </c>
      <c r="E6915" s="84">
        <v>33</v>
      </c>
    </row>
    <row r="6916" spans="1:5" x14ac:dyDescent="0.25">
      <c r="A6916" s="83">
        <v>44215</v>
      </c>
      <c r="B6916" s="84">
        <v>44215</v>
      </c>
      <c r="C6916" s="110" t="s">
        <v>1062</v>
      </c>
      <c r="D6916" s="111">
        <f>VLOOKUP(Pag_Inicio_Corr_mas_casos[[#This Row],[Corregimiento]],Hoja3!$A$2:$D$676,4,0)</f>
        <v>30107</v>
      </c>
      <c r="E6916" s="84">
        <v>30</v>
      </c>
    </row>
    <row r="6917" spans="1:5" x14ac:dyDescent="0.25">
      <c r="A6917" s="83">
        <v>44215</v>
      </c>
      <c r="B6917" s="84">
        <v>44215</v>
      </c>
      <c r="C6917" s="110" t="s">
        <v>1155</v>
      </c>
      <c r="D6917" s="111">
        <f>VLOOKUP(Pag_Inicio_Corr_mas_casos[[#This Row],[Corregimiento]],Hoja3!$A$2:$D$676,4,0)</f>
        <v>40601</v>
      </c>
      <c r="E6917" s="84">
        <v>30</v>
      </c>
    </row>
    <row r="6918" spans="1:5" x14ac:dyDescent="0.25">
      <c r="A6918" s="83">
        <v>44215</v>
      </c>
      <c r="B6918" s="84">
        <v>44215</v>
      </c>
      <c r="C6918" s="110" t="s">
        <v>1056</v>
      </c>
      <c r="D6918" s="111">
        <f>VLOOKUP(Pag_Inicio_Corr_mas_casos[[#This Row],[Corregimiento]],Hoja3!$A$2:$D$676,4,0)</f>
        <v>20601</v>
      </c>
      <c r="E6918" s="84">
        <v>30</v>
      </c>
    </row>
    <row r="6919" spans="1:5" x14ac:dyDescent="0.25">
      <c r="A6919" s="83">
        <v>44215</v>
      </c>
      <c r="B6919" s="84">
        <v>44215</v>
      </c>
      <c r="C6919" s="110" t="s">
        <v>1035</v>
      </c>
      <c r="D6919" s="111">
        <f>VLOOKUP(Pag_Inicio_Corr_mas_casos[[#This Row],[Corregimiento]],Hoja3!$A$2:$D$676,4,0)</f>
        <v>80806</v>
      </c>
      <c r="E6919" s="84">
        <v>29</v>
      </c>
    </row>
    <row r="6920" spans="1:5" x14ac:dyDescent="0.25">
      <c r="A6920" s="83">
        <v>44215</v>
      </c>
      <c r="B6920" s="84">
        <v>44215</v>
      </c>
      <c r="C6920" s="110" t="s">
        <v>1048</v>
      </c>
      <c r="D6920" s="111">
        <f>VLOOKUP(Pag_Inicio_Corr_mas_casos[[#This Row],[Corregimiento]],Hoja3!$A$2:$D$676,4,0)</f>
        <v>80817</v>
      </c>
      <c r="E6920" s="84">
        <v>29</v>
      </c>
    </row>
    <row r="6921" spans="1:5" x14ac:dyDescent="0.25">
      <c r="A6921" s="83">
        <v>44215</v>
      </c>
      <c r="B6921" s="84">
        <v>44215</v>
      </c>
      <c r="C6921" s="110" t="s">
        <v>1115</v>
      </c>
      <c r="D6921" s="111">
        <f>VLOOKUP(Pag_Inicio_Corr_mas_casos[[#This Row],[Corregimiento]],Hoja3!$A$2:$D$676,4,0)</f>
        <v>81002</v>
      </c>
      <c r="E6921" s="84">
        <v>27</v>
      </c>
    </row>
    <row r="6922" spans="1:5" x14ac:dyDescent="0.25">
      <c r="A6922" s="83">
        <v>44215</v>
      </c>
      <c r="B6922" s="84">
        <v>44215</v>
      </c>
      <c r="C6922" s="110" t="s">
        <v>1091</v>
      </c>
      <c r="D6922" s="111">
        <f>VLOOKUP(Pag_Inicio_Corr_mas_casos[[#This Row],[Corregimiento]],Hoja3!$A$2:$D$676,4,0)</f>
        <v>80802</v>
      </c>
      <c r="E6922" s="84">
        <v>27</v>
      </c>
    </row>
    <row r="6923" spans="1:5" x14ac:dyDescent="0.25">
      <c r="A6923" s="59">
        <v>44216</v>
      </c>
      <c r="B6923" s="60">
        <v>44216</v>
      </c>
      <c r="C6923" s="112" t="s">
        <v>1163</v>
      </c>
      <c r="D6923" s="113">
        <f>VLOOKUP(Pag_Inicio_Corr_mas_casos[[#This Row],[Corregimiento]],Hoja3!$A$2:$D$676,4,0)</f>
        <v>130101</v>
      </c>
      <c r="E6923" s="60">
        <v>61</v>
      </c>
    </row>
    <row r="6924" spans="1:5" x14ac:dyDescent="0.25">
      <c r="A6924" s="59">
        <v>44216</v>
      </c>
      <c r="B6924" s="60">
        <v>44216</v>
      </c>
      <c r="C6924" s="112" t="s">
        <v>867</v>
      </c>
      <c r="D6924" s="113">
        <f>VLOOKUP(Pag_Inicio_Corr_mas_casos[[#This Row],[Corregimiento]],Hoja3!$A$2:$D$676,4,0)</f>
        <v>80821</v>
      </c>
      <c r="E6924" s="60">
        <v>55</v>
      </c>
    </row>
    <row r="6925" spans="1:5" x14ac:dyDescent="0.25">
      <c r="A6925" s="59">
        <v>44216</v>
      </c>
      <c r="B6925" s="60">
        <v>44216</v>
      </c>
      <c r="C6925" s="112" t="s">
        <v>1117</v>
      </c>
      <c r="D6925" s="113">
        <f>VLOOKUP(Pag_Inicio_Corr_mas_casos[[#This Row],[Corregimiento]],Hoja3!$A$2:$D$676,4,0)</f>
        <v>91001</v>
      </c>
      <c r="E6925" s="60">
        <v>54</v>
      </c>
    </row>
    <row r="6926" spans="1:5" x14ac:dyDescent="0.25">
      <c r="A6926" s="59">
        <v>44216</v>
      </c>
      <c r="B6926" s="60">
        <v>44216</v>
      </c>
      <c r="C6926" s="112" t="s">
        <v>1131</v>
      </c>
      <c r="D6926" s="113">
        <f>VLOOKUP(Pag_Inicio_Corr_mas_casos[[#This Row],[Corregimiento]],Hoja3!$A$2:$D$676,4,0)</f>
        <v>130106</v>
      </c>
      <c r="E6926" s="60">
        <v>54</v>
      </c>
    </row>
    <row r="6927" spans="1:5" x14ac:dyDescent="0.25">
      <c r="A6927" s="59">
        <v>44216</v>
      </c>
      <c r="B6927" s="60">
        <v>44216</v>
      </c>
      <c r="C6927" s="112" t="s">
        <v>1107</v>
      </c>
      <c r="D6927" s="113">
        <f>VLOOKUP(Pag_Inicio_Corr_mas_casos[[#This Row],[Corregimiento]],Hoja3!$A$2:$D$676,4,0)</f>
        <v>80819</v>
      </c>
      <c r="E6927" s="60">
        <v>53</v>
      </c>
    </row>
    <row r="6928" spans="1:5" x14ac:dyDescent="0.25">
      <c r="A6928" s="59">
        <v>44216</v>
      </c>
      <c r="B6928" s="60">
        <v>44216</v>
      </c>
      <c r="C6928" s="112" t="s">
        <v>1208</v>
      </c>
      <c r="D6928" s="113">
        <f>VLOOKUP(Pag_Inicio_Corr_mas_casos[[#This Row],[Corregimiento]],Hoja3!$A$2:$D$676,4,0)</f>
        <v>20307</v>
      </c>
      <c r="E6928" s="60">
        <v>45</v>
      </c>
    </row>
    <row r="6929" spans="1:5" x14ac:dyDescent="0.25">
      <c r="A6929" s="59">
        <v>44216</v>
      </c>
      <c r="B6929" s="60">
        <v>44216</v>
      </c>
      <c r="C6929" s="112" t="s">
        <v>1046</v>
      </c>
      <c r="D6929" s="113">
        <f>VLOOKUP(Pag_Inicio_Corr_mas_casos[[#This Row],[Corregimiento]],Hoja3!$A$2:$D$676,4,0)</f>
        <v>80813</v>
      </c>
      <c r="E6929" s="60">
        <v>34</v>
      </c>
    </row>
    <row r="6930" spans="1:5" x14ac:dyDescent="0.25">
      <c r="A6930" s="59">
        <v>44216</v>
      </c>
      <c r="B6930" s="60">
        <v>44216</v>
      </c>
      <c r="C6930" s="112" t="s">
        <v>1141</v>
      </c>
      <c r="D6930" s="113">
        <f>VLOOKUP(Pag_Inicio_Corr_mas_casos[[#This Row],[Corregimiento]],Hoja3!$A$2:$D$676,4,0)</f>
        <v>80812</v>
      </c>
      <c r="E6930" s="60">
        <v>34</v>
      </c>
    </row>
    <row r="6931" spans="1:5" x14ac:dyDescent="0.25">
      <c r="A6931" s="59">
        <v>44216</v>
      </c>
      <c r="B6931" s="60">
        <v>44216</v>
      </c>
      <c r="C6931" s="112" t="s">
        <v>1039</v>
      </c>
      <c r="D6931" s="113">
        <f>VLOOKUP(Pag_Inicio_Corr_mas_casos[[#This Row],[Corregimiento]],Hoja3!$A$2:$D$676,4,0)</f>
        <v>130708</v>
      </c>
      <c r="E6931" s="60">
        <v>33</v>
      </c>
    </row>
    <row r="6932" spans="1:5" x14ac:dyDescent="0.25">
      <c r="A6932" s="59">
        <v>44216</v>
      </c>
      <c r="B6932" s="60">
        <v>44216</v>
      </c>
      <c r="C6932" s="112" t="s">
        <v>1036</v>
      </c>
      <c r="D6932" s="113">
        <f>VLOOKUP(Pag_Inicio_Corr_mas_casos[[#This Row],[Corregimiento]],Hoja3!$A$2:$D$676,4,0)</f>
        <v>80823</v>
      </c>
      <c r="E6932" s="60">
        <v>31</v>
      </c>
    </row>
    <row r="6933" spans="1:5" x14ac:dyDescent="0.25">
      <c r="A6933" s="59">
        <v>44216</v>
      </c>
      <c r="B6933" s="60">
        <v>44216</v>
      </c>
      <c r="C6933" s="112" t="s">
        <v>1155</v>
      </c>
      <c r="D6933" s="113">
        <f>VLOOKUP(Pag_Inicio_Corr_mas_casos[[#This Row],[Corregimiento]],Hoja3!$A$2:$D$676,4,0)</f>
        <v>40601</v>
      </c>
      <c r="E6933" s="60">
        <v>31</v>
      </c>
    </row>
    <row r="6934" spans="1:5" x14ac:dyDescent="0.25">
      <c r="A6934" s="59">
        <v>44216</v>
      </c>
      <c r="B6934" s="60">
        <v>44216</v>
      </c>
      <c r="C6934" s="112" t="s">
        <v>1048</v>
      </c>
      <c r="D6934" s="113">
        <f>VLOOKUP(Pag_Inicio_Corr_mas_casos[[#This Row],[Corregimiento]],Hoja3!$A$2:$D$676,4,0)</f>
        <v>80817</v>
      </c>
      <c r="E6934" s="60">
        <v>30</v>
      </c>
    </row>
    <row r="6935" spans="1:5" x14ac:dyDescent="0.25">
      <c r="A6935" s="59">
        <v>44216</v>
      </c>
      <c r="B6935" s="60">
        <v>44216</v>
      </c>
      <c r="C6935" s="112" t="s">
        <v>1049</v>
      </c>
      <c r="D6935" s="113">
        <f>VLOOKUP(Pag_Inicio_Corr_mas_casos[[#This Row],[Corregimiento]],Hoja3!$A$2:$D$676,4,0)</f>
        <v>80822</v>
      </c>
      <c r="E6935" s="60">
        <v>30</v>
      </c>
    </row>
    <row r="6936" spans="1:5" x14ac:dyDescent="0.25">
      <c r="A6936" s="59">
        <v>44216</v>
      </c>
      <c r="B6936" s="60">
        <v>44216</v>
      </c>
      <c r="C6936" s="112" t="s">
        <v>1116</v>
      </c>
      <c r="D6936" s="113">
        <f>VLOOKUP(Pag_Inicio_Corr_mas_casos[[#This Row],[Corregimiento]],Hoja3!$A$2:$D$676,4,0)</f>
        <v>81003</v>
      </c>
      <c r="E6936" s="60">
        <v>28</v>
      </c>
    </row>
    <row r="6937" spans="1:5" x14ac:dyDescent="0.25">
      <c r="A6937" s="59">
        <v>44216</v>
      </c>
      <c r="B6937" s="60">
        <v>44216</v>
      </c>
      <c r="C6937" s="112" t="s">
        <v>1034</v>
      </c>
      <c r="D6937" s="113">
        <f>VLOOKUP(Pag_Inicio_Corr_mas_casos[[#This Row],[Corregimiento]],Hoja3!$A$2:$D$676,4,0)</f>
        <v>81009</v>
      </c>
      <c r="E6937" s="60">
        <v>28</v>
      </c>
    </row>
    <row r="6938" spans="1:5" x14ac:dyDescent="0.25">
      <c r="A6938" s="59">
        <v>44216</v>
      </c>
      <c r="B6938" s="60">
        <v>44216</v>
      </c>
      <c r="C6938" s="112" t="s">
        <v>1038</v>
      </c>
      <c r="D6938" s="113">
        <f>VLOOKUP(Pag_Inicio_Corr_mas_casos[[#This Row],[Corregimiento]],Hoja3!$A$2:$D$676,4,0)</f>
        <v>80816</v>
      </c>
      <c r="E6938" s="60">
        <v>28</v>
      </c>
    </row>
    <row r="6939" spans="1:5" x14ac:dyDescent="0.25">
      <c r="A6939" s="59">
        <v>44216</v>
      </c>
      <c r="B6939" s="60">
        <v>44216</v>
      </c>
      <c r="C6939" s="112" t="s">
        <v>1149</v>
      </c>
      <c r="D6939" s="113">
        <f>VLOOKUP(Pag_Inicio_Corr_mas_casos[[#This Row],[Corregimiento]],Hoja3!$A$2:$D$676,4,0)</f>
        <v>130102</v>
      </c>
      <c r="E6939" s="60">
        <v>27</v>
      </c>
    </row>
    <row r="6940" spans="1:5" x14ac:dyDescent="0.25">
      <c r="A6940" s="59">
        <v>44216</v>
      </c>
      <c r="B6940" s="60">
        <v>44216</v>
      </c>
      <c r="C6940" s="112" t="s">
        <v>1035</v>
      </c>
      <c r="D6940" s="113">
        <f>VLOOKUP(Pag_Inicio_Corr_mas_casos[[#This Row],[Corregimiento]],Hoja3!$A$2:$D$676,4,0)</f>
        <v>80806</v>
      </c>
      <c r="E6940" s="60">
        <v>27</v>
      </c>
    </row>
    <row r="6941" spans="1:5" x14ac:dyDescent="0.25">
      <c r="A6941" s="59">
        <v>44216</v>
      </c>
      <c r="B6941" s="60">
        <v>44216</v>
      </c>
      <c r="C6941" s="112" t="s">
        <v>1051</v>
      </c>
      <c r="D6941" s="113">
        <f>VLOOKUP(Pag_Inicio_Corr_mas_casos[[#This Row],[Corregimiento]],Hoja3!$A$2:$D$676,4,0)</f>
        <v>80815</v>
      </c>
      <c r="E6941" s="60">
        <v>25</v>
      </c>
    </row>
    <row r="6942" spans="1:5" x14ac:dyDescent="0.25">
      <c r="A6942" s="59">
        <v>44216</v>
      </c>
      <c r="B6942" s="60">
        <v>44216</v>
      </c>
      <c r="C6942" s="112" t="s">
        <v>1110</v>
      </c>
      <c r="D6942" s="113">
        <f>VLOOKUP(Pag_Inicio_Corr_mas_casos[[#This Row],[Corregimiento]],Hoja3!$A$2:$D$676,4,0)</f>
        <v>130702</v>
      </c>
      <c r="E6942" s="60">
        <v>24</v>
      </c>
    </row>
    <row r="6943" spans="1:5" x14ac:dyDescent="0.25">
      <c r="A6943" s="77">
        <v>44217</v>
      </c>
      <c r="B6943" s="78">
        <v>44217</v>
      </c>
      <c r="C6943" s="114" t="s">
        <v>1141</v>
      </c>
      <c r="D6943" s="115">
        <f>VLOOKUP(Pag_Inicio_Corr_mas_casos[[#This Row],[Corregimiento]],Hoja3!$A$2:$D$676,4,0)</f>
        <v>80812</v>
      </c>
      <c r="E6943" s="78">
        <v>40</v>
      </c>
    </row>
    <row r="6944" spans="1:5" x14ac:dyDescent="0.25">
      <c r="A6944" s="77">
        <v>44217</v>
      </c>
      <c r="B6944" s="78">
        <v>44217</v>
      </c>
      <c r="C6944" s="114" t="s">
        <v>1038</v>
      </c>
      <c r="D6944" s="115">
        <f>VLOOKUP(Pag_Inicio_Corr_mas_casos[[#This Row],[Corregimiento]],Hoja3!$A$2:$D$676,4,0)</f>
        <v>80816</v>
      </c>
      <c r="E6944" s="78">
        <v>36</v>
      </c>
    </row>
    <row r="6945" spans="1:5" x14ac:dyDescent="0.25">
      <c r="A6945" s="77">
        <v>44217</v>
      </c>
      <c r="B6945" s="78">
        <v>44217</v>
      </c>
      <c r="C6945" s="114" t="s">
        <v>1107</v>
      </c>
      <c r="D6945" s="115">
        <f>VLOOKUP(Pag_Inicio_Corr_mas_casos[[#This Row],[Corregimiento]],Hoja3!$A$2:$D$676,4,0)</f>
        <v>80819</v>
      </c>
      <c r="E6945" s="78">
        <v>35</v>
      </c>
    </row>
    <row r="6946" spans="1:5" x14ac:dyDescent="0.25">
      <c r="A6946" s="77">
        <v>44217</v>
      </c>
      <c r="B6946" s="78">
        <v>44217</v>
      </c>
      <c r="C6946" s="114" t="s">
        <v>1131</v>
      </c>
      <c r="D6946" s="115">
        <f>VLOOKUP(Pag_Inicio_Corr_mas_casos[[#This Row],[Corregimiento]],Hoja3!$A$2:$D$676,4,0)</f>
        <v>130106</v>
      </c>
      <c r="E6946" s="78">
        <v>35</v>
      </c>
    </row>
    <row r="6947" spans="1:5" x14ac:dyDescent="0.25">
      <c r="A6947" s="77">
        <v>44217</v>
      </c>
      <c r="B6947" s="78">
        <v>44217</v>
      </c>
      <c r="C6947" s="114" t="s">
        <v>1155</v>
      </c>
      <c r="D6947" s="115">
        <f>VLOOKUP(Pag_Inicio_Corr_mas_casos[[#This Row],[Corregimiento]],Hoja3!$A$2:$D$676,4,0)</f>
        <v>40601</v>
      </c>
      <c r="E6947" s="78">
        <v>34</v>
      </c>
    </row>
    <row r="6948" spans="1:5" x14ac:dyDescent="0.25">
      <c r="A6948" s="77">
        <v>44217</v>
      </c>
      <c r="B6948" s="78">
        <v>44217</v>
      </c>
      <c r="C6948" s="114" t="s">
        <v>867</v>
      </c>
      <c r="D6948" s="115">
        <f>VLOOKUP(Pag_Inicio_Corr_mas_casos[[#This Row],[Corregimiento]],Hoja3!$A$2:$D$676,4,0)</f>
        <v>80821</v>
      </c>
      <c r="E6948" s="78">
        <v>33</v>
      </c>
    </row>
    <row r="6949" spans="1:5" x14ac:dyDescent="0.25">
      <c r="A6949" s="77">
        <v>44217</v>
      </c>
      <c r="B6949" s="78">
        <v>44217</v>
      </c>
      <c r="C6949" s="114" t="s">
        <v>1051</v>
      </c>
      <c r="D6949" s="115">
        <f>VLOOKUP(Pag_Inicio_Corr_mas_casos[[#This Row],[Corregimiento]],Hoja3!$A$2:$D$676,4,0)</f>
        <v>80815</v>
      </c>
      <c r="E6949" s="78">
        <v>33</v>
      </c>
    </row>
    <row r="6950" spans="1:5" x14ac:dyDescent="0.25">
      <c r="A6950" s="77">
        <v>44217</v>
      </c>
      <c r="B6950" s="78">
        <v>44217</v>
      </c>
      <c r="C6950" s="114" t="s">
        <v>1163</v>
      </c>
      <c r="D6950" s="115">
        <f>VLOOKUP(Pag_Inicio_Corr_mas_casos[[#This Row],[Corregimiento]],Hoja3!$A$2:$D$676,4,0)</f>
        <v>130101</v>
      </c>
      <c r="E6950" s="78">
        <v>30</v>
      </c>
    </row>
    <row r="6951" spans="1:5" x14ac:dyDescent="0.25">
      <c r="A6951" s="77">
        <v>44217</v>
      </c>
      <c r="B6951" s="78">
        <v>44217</v>
      </c>
      <c r="C6951" s="114" t="s">
        <v>1035</v>
      </c>
      <c r="D6951" s="115">
        <f>VLOOKUP(Pag_Inicio_Corr_mas_casos[[#This Row],[Corregimiento]],Hoja3!$A$2:$D$676,4,0)</f>
        <v>80806</v>
      </c>
      <c r="E6951" s="78">
        <v>30</v>
      </c>
    </row>
    <row r="6952" spans="1:5" x14ac:dyDescent="0.25">
      <c r="A6952" s="77">
        <v>44217</v>
      </c>
      <c r="B6952" s="78">
        <v>44217</v>
      </c>
      <c r="C6952" s="114" t="s">
        <v>1106</v>
      </c>
      <c r="D6952" s="115">
        <f>VLOOKUP(Pag_Inicio_Corr_mas_casos[[#This Row],[Corregimiento]],Hoja3!$A$2:$D$676,4,0)</f>
        <v>80809</v>
      </c>
      <c r="E6952" s="78">
        <v>30</v>
      </c>
    </row>
    <row r="6953" spans="1:5" x14ac:dyDescent="0.25">
      <c r="A6953" s="77">
        <v>44217</v>
      </c>
      <c r="B6953" s="78">
        <v>44217</v>
      </c>
      <c r="C6953" s="114" t="s">
        <v>1032</v>
      </c>
      <c r="D6953" s="115">
        <f>VLOOKUP(Pag_Inicio_Corr_mas_casos[[#This Row],[Corregimiento]],Hoja3!$A$2:$D$676,4,0)</f>
        <v>80810</v>
      </c>
      <c r="E6953" s="78">
        <v>29</v>
      </c>
    </row>
    <row r="6954" spans="1:5" x14ac:dyDescent="0.25">
      <c r="A6954" s="77">
        <v>44217</v>
      </c>
      <c r="B6954" s="78">
        <v>44217</v>
      </c>
      <c r="C6954" s="114" t="s">
        <v>1034</v>
      </c>
      <c r="D6954" s="115">
        <f>VLOOKUP(Pag_Inicio_Corr_mas_casos[[#This Row],[Corregimiento]],Hoja3!$A$2:$D$676,4,0)</f>
        <v>81009</v>
      </c>
      <c r="E6954" s="78">
        <v>29</v>
      </c>
    </row>
    <row r="6955" spans="1:5" x14ac:dyDescent="0.25">
      <c r="A6955" s="77">
        <v>44217</v>
      </c>
      <c r="B6955" s="78">
        <v>44217</v>
      </c>
      <c r="C6955" s="114" t="s">
        <v>1037</v>
      </c>
      <c r="D6955" s="115">
        <f>VLOOKUP(Pag_Inicio_Corr_mas_casos[[#This Row],[Corregimiento]],Hoja3!$A$2:$D$676,4,0)</f>
        <v>80807</v>
      </c>
      <c r="E6955" s="78">
        <v>28</v>
      </c>
    </row>
    <row r="6956" spans="1:5" x14ac:dyDescent="0.25">
      <c r="A6956" s="77">
        <v>44217</v>
      </c>
      <c r="B6956" s="78">
        <v>44217</v>
      </c>
      <c r="C6956" s="114" t="s">
        <v>1049</v>
      </c>
      <c r="D6956" s="115">
        <f>VLOOKUP(Pag_Inicio_Corr_mas_casos[[#This Row],[Corregimiento]],Hoja3!$A$2:$D$676,4,0)</f>
        <v>80822</v>
      </c>
      <c r="E6956" s="78">
        <v>27</v>
      </c>
    </row>
    <row r="6957" spans="1:5" x14ac:dyDescent="0.25">
      <c r="A6957" s="77">
        <v>44217</v>
      </c>
      <c r="B6957" s="78">
        <v>44217</v>
      </c>
      <c r="C6957" s="114" t="s">
        <v>1047</v>
      </c>
      <c r="D6957" s="115">
        <f>VLOOKUP(Pag_Inicio_Corr_mas_casos[[#This Row],[Corregimiento]],Hoja3!$A$2:$D$676,4,0)</f>
        <v>80820</v>
      </c>
      <c r="E6957" s="78">
        <v>27</v>
      </c>
    </row>
    <row r="6958" spans="1:5" x14ac:dyDescent="0.25">
      <c r="A6958" s="77">
        <v>44217</v>
      </c>
      <c r="B6958" s="78">
        <v>44217</v>
      </c>
      <c r="C6958" s="114" t="s">
        <v>1043</v>
      </c>
      <c r="D6958" s="115">
        <f>VLOOKUP(Pag_Inicio_Corr_mas_casos[[#This Row],[Corregimiento]],Hoja3!$A$2:$D$676,4,0)</f>
        <v>80811</v>
      </c>
      <c r="E6958" s="78">
        <v>27</v>
      </c>
    </row>
    <row r="6959" spans="1:5" x14ac:dyDescent="0.25">
      <c r="A6959" s="77">
        <v>44217</v>
      </c>
      <c r="B6959" s="78">
        <v>44217</v>
      </c>
      <c r="C6959" s="114" t="s">
        <v>1127</v>
      </c>
      <c r="D6959" s="115">
        <f>VLOOKUP(Pag_Inicio_Corr_mas_casos[[#This Row],[Corregimiento]],Hoja3!$A$2:$D$676,4,0)</f>
        <v>30104</v>
      </c>
      <c r="E6959" s="78">
        <v>25</v>
      </c>
    </row>
    <row r="6960" spans="1:5" x14ac:dyDescent="0.25">
      <c r="A6960" s="77">
        <v>44217</v>
      </c>
      <c r="B6960" s="78">
        <v>44217</v>
      </c>
      <c r="C6960" s="114" t="s">
        <v>1117</v>
      </c>
      <c r="D6960" s="115">
        <f>VLOOKUP(Pag_Inicio_Corr_mas_casos[[#This Row],[Corregimiento]],Hoja3!$A$2:$D$676,4,0)</f>
        <v>91001</v>
      </c>
      <c r="E6960" s="78">
        <v>25</v>
      </c>
    </row>
    <row r="6961" spans="1:5" x14ac:dyDescent="0.25">
      <c r="A6961" s="77">
        <v>44217</v>
      </c>
      <c r="B6961" s="78">
        <v>44217</v>
      </c>
      <c r="C6961" s="114" t="s">
        <v>1114</v>
      </c>
      <c r="D6961" s="115">
        <f>VLOOKUP(Pag_Inicio_Corr_mas_casos[[#This Row],[Corregimiento]],Hoja3!$A$2:$D$676,4,0)</f>
        <v>81001</v>
      </c>
      <c r="E6961" s="78">
        <v>23</v>
      </c>
    </row>
    <row r="6962" spans="1:5" x14ac:dyDescent="0.25">
      <c r="A6962" s="77">
        <v>44217</v>
      </c>
      <c r="B6962" s="78">
        <v>44217</v>
      </c>
      <c r="C6962" s="114" t="s">
        <v>1062</v>
      </c>
      <c r="D6962" s="115">
        <f>VLOOKUP(Pag_Inicio_Corr_mas_casos[[#This Row],[Corregimiento]],Hoja3!$A$2:$D$676,4,0)</f>
        <v>30107</v>
      </c>
      <c r="E6962" s="78">
        <v>23</v>
      </c>
    </row>
    <row r="6963" spans="1:5" x14ac:dyDescent="0.25">
      <c r="A6963" s="99">
        <v>44218</v>
      </c>
      <c r="B6963" s="100">
        <v>44218</v>
      </c>
      <c r="C6963" s="116" t="s">
        <v>1107</v>
      </c>
      <c r="D6963" s="117">
        <f>VLOOKUP(Pag_Inicio_Corr_mas_casos[[#This Row],[Corregimiento]],Hoja3!$A$2:$D$676,4,0)</f>
        <v>80819</v>
      </c>
      <c r="E6963" s="100">
        <v>44</v>
      </c>
    </row>
    <row r="6964" spans="1:5" x14ac:dyDescent="0.25">
      <c r="A6964" s="99">
        <v>44218</v>
      </c>
      <c r="B6964" s="100">
        <v>44218</v>
      </c>
      <c r="C6964" s="116" t="s">
        <v>1131</v>
      </c>
      <c r="D6964" s="117">
        <f>VLOOKUP(Pag_Inicio_Corr_mas_casos[[#This Row],[Corregimiento]],Hoja3!$A$2:$D$676,4,0)</f>
        <v>130106</v>
      </c>
      <c r="E6964" s="100">
        <v>44</v>
      </c>
    </row>
    <row r="6965" spans="1:5" x14ac:dyDescent="0.25">
      <c r="A6965" s="99">
        <v>44218</v>
      </c>
      <c r="B6965" s="100">
        <v>44218</v>
      </c>
      <c r="C6965" s="116" t="s">
        <v>1155</v>
      </c>
      <c r="D6965" s="117">
        <f>VLOOKUP(Pag_Inicio_Corr_mas_casos[[#This Row],[Corregimiento]],Hoja3!$A$2:$D$676,4,0)</f>
        <v>40601</v>
      </c>
      <c r="E6965" s="100">
        <v>42</v>
      </c>
    </row>
    <row r="6966" spans="1:5" x14ac:dyDescent="0.25">
      <c r="A6966" s="99">
        <v>44218</v>
      </c>
      <c r="B6966" s="100">
        <v>44218</v>
      </c>
      <c r="C6966" s="116" t="s">
        <v>1110</v>
      </c>
      <c r="D6966" s="117">
        <f>VLOOKUP(Pag_Inicio_Corr_mas_casos[[#This Row],[Corregimiento]],Hoja3!$A$2:$D$676,4,0)</f>
        <v>130702</v>
      </c>
      <c r="E6966" s="100">
        <v>38</v>
      </c>
    </row>
    <row r="6967" spans="1:5" x14ac:dyDescent="0.25">
      <c r="A6967" s="99">
        <v>44218</v>
      </c>
      <c r="B6967" s="100">
        <v>44218</v>
      </c>
      <c r="C6967" s="116" t="s">
        <v>1036</v>
      </c>
      <c r="D6967" s="117">
        <f>VLOOKUP(Pag_Inicio_Corr_mas_casos[[#This Row],[Corregimiento]],Hoja3!$A$2:$D$676,4,0)</f>
        <v>80823</v>
      </c>
      <c r="E6967" s="100">
        <v>37</v>
      </c>
    </row>
    <row r="6968" spans="1:5" x14ac:dyDescent="0.25">
      <c r="A6968" s="99">
        <v>44218</v>
      </c>
      <c r="B6968" s="100">
        <v>44218</v>
      </c>
      <c r="C6968" s="116" t="s">
        <v>1141</v>
      </c>
      <c r="D6968" s="117">
        <f>VLOOKUP(Pag_Inicio_Corr_mas_casos[[#This Row],[Corregimiento]],Hoja3!$A$2:$D$676,4,0)</f>
        <v>80812</v>
      </c>
      <c r="E6968" s="100">
        <v>31</v>
      </c>
    </row>
    <row r="6969" spans="1:5" x14ac:dyDescent="0.25">
      <c r="A6969" s="99">
        <v>44218</v>
      </c>
      <c r="B6969" s="100">
        <v>44218</v>
      </c>
      <c r="C6969" s="116" t="s">
        <v>1114</v>
      </c>
      <c r="D6969" s="117">
        <f>VLOOKUP(Pag_Inicio_Corr_mas_casos[[#This Row],[Corregimiento]],Hoja3!$A$2:$D$676,4,0)</f>
        <v>81001</v>
      </c>
      <c r="E6969" s="100">
        <v>30</v>
      </c>
    </row>
    <row r="6970" spans="1:5" x14ac:dyDescent="0.25">
      <c r="A6970" s="99">
        <v>44218</v>
      </c>
      <c r="B6970" s="100">
        <v>44218</v>
      </c>
      <c r="C6970" s="116" t="s">
        <v>1039</v>
      </c>
      <c r="D6970" s="117">
        <f>VLOOKUP(Pag_Inicio_Corr_mas_casos[[#This Row],[Corregimiento]],Hoja3!$A$2:$D$676,4,0)</f>
        <v>130708</v>
      </c>
      <c r="E6970" s="100">
        <v>30</v>
      </c>
    </row>
    <row r="6971" spans="1:5" x14ac:dyDescent="0.25">
      <c r="A6971" s="99">
        <v>44218</v>
      </c>
      <c r="B6971" s="100">
        <v>44218</v>
      </c>
      <c r="C6971" s="116" t="s">
        <v>1117</v>
      </c>
      <c r="D6971" s="117">
        <f>VLOOKUP(Pag_Inicio_Corr_mas_casos[[#This Row],[Corregimiento]],Hoja3!$A$2:$D$676,4,0)</f>
        <v>91001</v>
      </c>
      <c r="E6971" s="100">
        <v>30</v>
      </c>
    </row>
    <row r="6972" spans="1:5" x14ac:dyDescent="0.25">
      <c r="A6972" s="99">
        <v>44218</v>
      </c>
      <c r="B6972" s="100">
        <v>44218</v>
      </c>
      <c r="C6972" s="116" t="s">
        <v>1049</v>
      </c>
      <c r="D6972" s="117">
        <f>VLOOKUP(Pag_Inicio_Corr_mas_casos[[#This Row],[Corregimiento]],Hoja3!$A$2:$D$676,4,0)</f>
        <v>80822</v>
      </c>
      <c r="E6972" s="100">
        <v>29</v>
      </c>
    </row>
    <row r="6973" spans="1:5" x14ac:dyDescent="0.25">
      <c r="A6973" s="99">
        <v>44218</v>
      </c>
      <c r="B6973" s="100">
        <v>44218</v>
      </c>
      <c r="C6973" s="116" t="s">
        <v>1149</v>
      </c>
      <c r="D6973" s="117">
        <f>VLOOKUP(Pag_Inicio_Corr_mas_casos[[#This Row],[Corregimiento]],Hoja3!$A$2:$D$676,4,0)</f>
        <v>130102</v>
      </c>
      <c r="E6973" s="100">
        <v>28</v>
      </c>
    </row>
    <row r="6974" spans="1:5" x14ac:dyDescent="0.25">
      <c r="A6974" s="99">
        <v>44218</v>
      </c>
      <c r="B6974" s="100">
        <v>44218</v>
      </c>
      <c r="C6974" s="116" t="s">
        <v>1054</v>
      </c>
      <c r="D6974" s="117">
        <f>VLOOKUP(Pag_Inicio_Corr_mas_casos[[#This Row],[Corregimiento]],Hoja3!$A$2:$D$676,4,0)</f>
        <v>130701</v>
      </c>
      <c r="E6974" s="100">
        <v>27</v>
      </c>
    </row>
    <row r="6975" spans="1:5" x14ac:dyDescent="0.25">
      <c r="A6975" s="99">
        <v>44218</v>
      </c>
      <c r="B6975" s="100">
        <v>44218</v>
      </c>
      <c r="C6975" s="116" t="s">
        <v>1040</v>
      </c>
      <c r="D6975" s="117">
        <f>VLOOKUP(Pag_Inicio_Corr_mas_casos[[#This Row],[Corregimiento]],Hoja3!$A$2:$D$676,4,0)</f>
        <v>81007</v>
      </c>
      <c r="E6975" s="100">
        <v>27</v>
      </c>
    </row>
    <row r="6976" spans="1:5" x14ac:dyDescent="0.25">
      <c r="A6976" s="99">
        <v>44218</v>
      </c>
      <c r="B6976" s="100">
        <v>44218</v>
      </c>
      <c r="C6976" s="116" t="s">
        <v>1035</v>
      </c>
      <c r="D6976" s="117">
        <f>VLOOKUP(Pag_Inicio_Corr_mas_casos[[#This Row],[Corregimiento]],Hoja3!$A$2:$D$676,4,0)</f>
        <v>80806</v>
      </c>
      <c r="E6976" s="100">
        <v>27</v>
      </c>
    </row>
    <row r="6977" spans="1:5" x14ac:dyDescent="0.25">
      <c r="A6977" s="99">
        <v>44218</v>
      </c>
      <c r="B6977" s="100">
        <v>44218</v>
      </c>
      <c r="C6977" s="116" t="s">
        <v>1052</v>
      </c>
      <c r="D6977" s="117">
        <f>VLOOKUP(Pag_Inicio_Corr_mas_casos[[#This Row],[Corregimiento]],Hoja3!$A$2:$D$676,4,0)</f>
        <v>130716</v>
      </c>
      <c r="E6977" s="100">
        <v>27</v>
      </c>
    </row>
    <row r="6978" spans="1:5" x14ac:dyDescent="0.25">
      <c r="A6978" s="99">
        <v>44218</v>
      </c>
      <c r="B6978" s="100">
        <v>44218</v>
      </c>
      <c r="C6978" s="116" t="s">
        <v>867</v>
      </c>
      <c r="D6978" s="117">
        <f>VLOOKUP(Pag_Inicio_Corr_mas_casos[[#This Row],[Corregimiento]],Hoja3!$A$2:$D$676,4,0)</f>
        <v>80821</v>
      </c>
      <c r="E6978" s="100">
        <v>26</v>
      </c>
    </row>
    <row r="6979" spans="1:5" x14ac:dyDescent="0.25">
      <c r="A6979" s="99">
        <v>44218</v>
      </c>
      <c r="B6979" s="100">
        <v>44218</v>
      </c>
      <c r="C6979" s="116" t="s">
        <v>1051</v>
      </c>
      <c r="D6979" s="117">
        <f>VLOOKUP(Pag_Inicio_Corr_mas_casos[[#This Row],[Corregimiento]],Hoja3!$A$2:$D$676,4,0)</f>
        <v>80815</v>
      </c>
      <c r="E6979" s="100">
        <v>25</v>
      </c>
    </row>
    <row r="6980" spans="1:5" x14ac:dyDescent="0.25">
      <c r="A6980" s="99">
        <v>44218</v>
      </c>
      <c r="B6980" s="100">
        <v>44218</v>
      </c>
      <c r="C6980" s="116" t="s">
        <v>1116</v>
      </c>
      <c r="D6980" s="117">
        <f>VLOOKUP(Pag_Inicio_Corr_mas_casos[[#This Row],[Corregimiento]],Hoja3!$A$2:$D$676,4,0)</f>
        <v>81003</v>
      </c>
      <c r="E6980" s="100">
        <v>25</v>
      </c>
    </row>
    <row r="6981" spans="1:5" x14ac:dyDescent="0.25">
      <c r="A6981" s="99">
        <v>44218</v>
      </c>
      <c r="B6981" s="100">
        <v>44218</v>
      </c>
      <c r="C6981" s="116" t="s">
        <v>1033</v>
      </c>
      <c r="D6981" s="117">
        <f>VLOOKUP(Pag_Inicio_Corr_mas_casos[[#This Row],[Corregimiento]],Hoja3!$A$2:$D$676,4,0)</f>
        <v>130717</v>
      </c>
      <c r="E6981" s="100">
        <v>24</v>
      </c>
    </row>
    <row r="6982" spans="1:5" x14ac:dyDescent="0.25">
      <c r="A6982" s="99">
        <v>44218</v>
      </c>
      <c r="B6982" s="100">
        <v>44218</v>
      </c>
      <c r="C6982" s="116" t="s">
        <v>1163</v>
      </c>
      <c r="D6982" s="117">
        <f>VLOOKUP(Pag_Inicio_Corr_mas_casos[[#This Row],[Corregimiento]],Hoja3!$A$2:$D$676,4,0)</f>
        <v>130101</v>
      </c>
      <c r="E6982" s="100">
        <v>23</v>
      </c>
    </row>
    <row r="6983" spans="1:5" x14ac:dyDescent="0.25">
      <c r="A6983" s="53">
        <v>44219</v>
      </c>
      <c r="B6983" s="54">
        <v>44219</v>
      </c>
      <c r="C6983" s="118" t="s">
        <v>1231</v>
      </c>
      <c r="D6983" s="119">
        <f>VLOOKUP(Pag_Inicio_Corr_mas_casos[[#This Row],[Corregimiento]],Hoja3!$A$2:$D$676,4,0)</f>
        <v>91001</v>
      </c>
      <c r="E6983" s="54">
        <v>57</v>
      </c>
    </row>
    <row r="6984" spans="1:5" x14ac:dyDescent="0.25">
      <c r="A6984" s="53">
        <v>44219</v>
      </c>
      <c r="B6984" s="54">
        <v>44219</v>
      </c>
      <c r="C6984" s="118" t="s">
        <v>1232</v>
      </c>
      <c r="D6984" s="119">
        <f>VLOOKUP(Pag_Inicio_Corr_mas_casos[[#This Row],[Corregimiento]],Hoja3!$A$2:$D$676,4,0)</f>
        <v>80819</v>
      </c>
      <c r="E6984" s="54">
        <v>54</v>
      </c>
    </row>
    <row r="6985" spans="1:5" x14ac:dyDescent="0.25">
      <c r="A6985" s="53">
        <v>44219</v>
      </c>
      <c r="B6985" s="54">
        <v>44219</v>
      </c>
      <c r="C6985" s="118" t="s">
        <v>1233</v>
      </c>
      <c r="D6985" s="119">
        <f>VLOOKUP(Pag_Inicio_Corr_mas_casos[[#This Row],[Corregimiento]],Hoja3!$A$2:$D$676,4,0)</f>
        <v>80815</v>
      </c>
      <c r="E6985" s="54">
        <v>46</v>
      </c>
    </row>
    <row r="6986" spans="1:5" x14ac:dyDescent="0.25">
      <c r="A6986" s="53">
        <v>44219</v>
      </c>
      <c r="B6986" s="54">
        <v>44219</v>
      </c>
      <c r="C6986" s="118" t="s">
        <v>867</v>
      </c>
      <c r="D6986" s="119">
        <f>VLOOKUP(Pag_Inicio_Corr_mas_casos[[#This Row],[Corregimiento]],Hoja3!$A$2:$D$676,4,0)</f>
        <v>80821</v>
      </c>
      <c r="E6986" s="54">
        <v>44</v>
      </c>
    </row>
    <row r="6987" spans="1:5" x14ac:dyDescent="0.25">
      <c r="A6987" s="53">
        <v>44219</v>
      </c>
      <c r="B6987" s="54">
        <v>44219</v>
      </c>
      <c r="C6987" s="118" t="s">
        <v>1155</v>
      </c>
      <c r="D6987" s="119">
        <f>VLOOKUP(Pag_Inicio_Corr_mas_casos[[#This Row],[Corregimiento]],Hoja3!$A$2:$D$676,4,0)</f>
        <v>40601</v>
      </c>
      <c r="E6987" s="54">
        <v>39</v>
      </c>
    </row>
    <row r="6988" spans="1:5" x14ac:dyDescent="0.25">
      <c r="A6988" s="53">
        <v>44219</v>
      </c>
      <c r="B6988" s="54">
        <v>44219</v>
      </c>
      <c r="C6988" s="118" t="s">
        <v>1036</v>
      </c>
      <c r="D6988" s="119">
        <f>VLOOKUP(Pag_Inicio_Corr_mas_casos[[#This Row],[Corregimiento]],Hoja3!$A$2:$D$676,4,0)</f>
        <v>80823</v>
      </c>
      <c r="E6988" s="54">
        <v>37</v>
      </c>
    </row>
    <row r="6989" spans="1:5" x14ac:dyDescent="0.25">
      <c r="A6989" s="53">
        <v>44219</v>
      </c>
      <c r="B6989" s="54">
        <v>44219</v>
      </c>
      <c r="C6989" s="118" t="s">
        <v>1141</v>
      </c>
      <c r="D6989" s="119">
        <f>VLOOKUP(Pag_Inicio_Corr_mas_casos[[#This Row],[Corregimiento]],Hoja3!$A$2:$D$676,4,0)</f>
        <v>80812</v>
      </c>
      <c r="E6989" s="54">
        <v>37</v>
      </c>
    </row>
    <row r="6990" spans="1:5" x14ac:dyDescent="0.25">
      <c r="A6990" s="53">
        <v>44219</v>
      </c>
      <c r="B6990" s="54">
        <v>44219</v>
      </c>
      <c r="C6990" s="118" t="s">
        <v>1039</v>
      </c>
      <c r="D6990" s="119">
        <f>VLOOKUP(Pag_Inicio_Corr_mas_casos[[#This Row],[Corregimiento]],Hoja3!$A$2:$D$676,4,0)</f>
        <v>130708</v>
      </c>
      <c r="E6990" s="54">
        <v>35</v>
      </c>
    </row>
    <row r="6991" spans="1:5" x14ac:dyDescent="0.25">
      <c r="A6991" s="53">
        <v>44219</v>
      </c>
      <c r="B6991" s="54">
        <v>44219</v>
      </c>
      <c r="C6991" s="118" t="s">
        <v>1106</v>
      </c>
      <c r="D6991" s="119">
        <f>VLOOKUP(Pag_Inicio_Corr_mas_casos[[#This Row],[Corregimiento]],Hoja3!$A$2:$D$676,4,0)</f>
        <v>80809</v>
      </c>
      <c r="E6991" s="54">
        <v>35</v>
      </c>
    </row>
    <row r="6992" spans="1:5" x14ac:dyDescent="0.25">
      <c r="A6992" s="53">
        <v>44219</v>
      </c>
      <c r="B6992" s="54">
        <v>44219</v>
      </c>
      <c r="C6992" s="118" t="s">
        <v>1054</v>
      </c>
      <c r="D6992" s="119">
        <f>VLOOKUP(Pag_Inicio_Corr_mas_casos[[#This Row],[Corregimiento]],Hoja3!$A$2:$D$676,4,0)</f>
        <v>130701</v>
      </c>
      <c r="E6992" s="54">
        <v>33</v>
      </c>
    </row>
    <row r="6993" spans="1:5" x14ac:dyDescent="0.25">
      <c r="A6993" s="53">
        <v>44219</v>
      </c>
      <c r="B6993" s="54">
        <v>44219</v>
      </c>
      <c r="C6993" s="118" t="s">
        <v>1049</v>
      </c>
      <c r="D6993" s="119">
        <f>VLOOKUP(Pag_Inicio_Corr_mas_casos[[#This Row],[Corregimiento]],Hoja3!$A$2:$D$676,4,0)</f>
        <v>80822</v>
      </c>
      <c r="E6993" s="54">
        <v>32</v>
      </c>
    </row>
    <row r="6994" spans="1:5" x14ac:dyDescent="0.25">
      <c r="A6994" s="53">
        <v>44219</v>
      </c>
      <c r="B6994" s="54">
        <v>44219</v>
      </c>
      <c r="C6994" s="118" t="s">
        <v>1038</v>
      </c>
      <c r="D6994" s="119">
        <f>VLOOKUP(Pag_Inicio_Corr_mas_casos[[#This Row],[Corregimiento]],Hoja3!$A$2:$D$676,4,0)</f>
        <v>80816</v>
      </c>
      <c r="E6994" s="54">
        <v>30</v>
      </c>
    </row>
    <row r="6995" spans="1:5" x14ac:dyDescent="0.25">
      <c r="A6995" s="53">
        <v>44219</v>
      </c>
      <c r="B6995" s="54">
        <v>44219</v>
      </c>
      <c r="C6995" s="118" t="s">
        <v>1116</v>
      </c>
      <c r="D6995" s="119">
        <f>VLOOKUP(Pag_Inicio_Corr_mas_casos[[#This Row],[Corregimiento]],Hoja3!$A$2:$D$676,4,0)</f>
        <v>81003</v>
      </c>
      <c r="E6995" s="54">
        <v>29</v>
      </c>
    </row>
    <row r="6996" spans="1:5" x14ac:dyDescent="0.25">
      <c r="A6996" s="53">
        <v>44219</v>
      </c>
      <c r="B6996" s="54">
        <v>44219</v>
      </c>
      <c r="C6996" s="118" t="s">
        <v>1163</v>
      </c>
      <c r="D6996" s="119">
        <f>VLOOKUP(Pag_Inicio_Corr_mas_casos[[#This Row],[Corregimiento]],Hoja3!$A$2:$D$676,4,0)</f>
        <v>130101</v>
      </c>
      <c r="E6996" s="54">
        <v>28</v>
      </c>
    </row>
    <row r="6997" spans="1:5" x14ac:dyDescent="0.25">
      <c r="A6997" s="53">
        <v>44219</v>
      </c>
      <c r="B6997" s="54">
        <v>44219</v>
      </c>
      <c r="C6997" s="118" t="s">
        <v>1047</v>
      </c>
      <c r="D6997" s="119">
        <f>VLOOKUP(Pag_Inicio_Corr_mas_casos[[#This Row],[Corregimiento]],Hoja3!$A$2:$D$676,4,0)</f>
        <v>80820</v>
      </c>
      <c r="E6997" s="54">
        <v>28</v>
      </c>
    </row>
    <row r="6998" spans="1:5" x14ac:dyDescent="0.25">
      <c r="A6998" s="53">
        <v>44219</v>
      </c>
      <c r="B6998" s="54">
        <v>44219</v>
      </c>
      <c r="C6998" s="118" t="s">
        <v>1124</v>
      </c>
      <c r="D6998" s="119">
        <f>VLOOKUP(Pag_Inicio_Corr_mas_casos[[#This Row],[Corregimiento]],Hoja3!$A$2:$D$676,4,0)</f>
        <v>20609</v>
      </c>
      <c r="E6998" s="54">
        <v>28</v>
      </c>
    </row>
    <row r="6999" spans="1:5" x14ac:dyDescent="0.25">
      <c r="A6999" s="53">
        <v>44219</v>
      </c>
      <c r="B6999" s="54">
        <v>44219</v>
      </c>
      <c r="C6999" s="118" t="s">
        <v>1045</v>
      </c>
      <c r="D6999" s="119">
        <f>VLOOKUP(Pag_Inicio_Corr_mas_casos[[#This Row],[Corregimiento]],Hoja3!$A$2:$D$676,4,0)</f>
        <v>130107</v>
      </c>
      <c r="E6999" s="54">
        <v>27</v>
      </c>
    </row>
    <row r="7000" spans="1:5" x14ac:dyDescent="0.25">
      <c r="A7000" s="53">
        <v>44219</v>
      </c>
      <c r="B7000" s="54">
        <v>44219</v>
      </c>
      <c r="C7000" s="118" t="s">
        <v>1032</v>
      </c>
      <c r="D7000" s="119">
        <f>VLOOKUP(Pag_Inicio_Corr_mas_casos[[#This Row],[Corregimiento]],Hoja3!$A$2:$D$676,4,0)</f>
        <v>80810</v>
      </c>
      <c r="E7000" s="54">
        <v>27</v>
      </c>
    </row>
    <row r="7001" spans="1:5" x14ac:dyDescent="0.25">
      <c r="A7001" s="53">
        <v>44219</v>
      </c>
      <c r="B7001" s="54">
        <v>44219</v>
      </c>
      <c r="C7001" s="118" t="s">
        <v>1059</v>
      </c>
      <c r="D7001" s="119">
        <f>VLOOKUP(Pag_Inicio_Corr_mas_casos[[#This Row],[Corregimiento]],Hoja3!$A$2:$D$676,4,0)</f>
        <v>30113</v>
      </c>
      <c r="E7001" s="54">
        <v>27</v>
      </c>
    </row>
    <row r="7002" spans="1:5" x14ac:dyDescent="0.25">
      <c r="A7002" s="53">
        <v>44219</v>
      </c>
      <c r="B7002" s="54">
        <v>44219</v>
      </c>
      <c r="C7002" s="118" t="s">
        <v>1035</v>
      </c>
      <c r="D7002" s="119">
        <f>VLOOKUP(Pag_Inicio_Corr_mas_casos[[#This Row],[Corregimiento]],Hoja3!$A$2:$D$676,4,0)</f>
        <v>80806</v>
      </c>
      <c r="E7002" s="54">
        <v>24</v>
      </c>
    </row>
    <row r="7003" spans="1:5" x14ac:dyDescent="0.25">
      <c r="A7003" s="83">
        <v>44220</v>
      </c>
      <c r="B7003" s="84">
        <v>44220</v>
      </c>
      <c r="C7003" s="110" t="s">
        <v>867</v>
      </c>
      <c r="D7003" s="111">
        <f>VLOOKUP(Pag_Inicio_Corr_mas_casos[[#This Row],[Corregimiento]],Hoja3!$A$2:$D$676,4,0)</f>
        <v>80821</v>
      </c>
      <c r="E7003" s="84">
        <v>49</v>
      </c>
    </row>
    <row r="7004" spans="1:5" x14ac:dyDescent="0.25">
      <c r="A7004" s="83">
        <v>44220</v>
      </c>
      <c r="B7004" s="84">
        <v>44220</v>
      </c>
      <c r="C7004" s="110" t="s">
        <v>1049</v>
      </c>
      <c r="D7004" s="111">
        <f>VLOOKUP(Pag_Inicio_Corr_mas_casos[[#This Row],[Corregimiento]],Hoja3!$A$2:$D$676,4,0)</f>
        <v>80822</v>
      </c>
      <c r="E7004" s="84">
        <v>43</v>
      </c>
    </row>
    <row r="7005" spans="1:5" x14ac:dyDescent="0.25">
      <c r="A7005" s="83">
        <v>44220</v>
      </c>
      <c r="B7005" s="84">
        <v>44220</v>
      </c>
      <c r="C7005" s="110" t="s">
        <v>1117</v>
      </c>
      <c r="D7005" s="111">
        <f>VLOOKUP(Pag_Inicio_Corr_mas_casos[[#This Row],[Corregimiento]],Hoja3!$A$2:$D$676,4,0)</f>
        <v>91001</v>
      </c>
      <c r="E7005" s="84">
        <v>30</v>
      </c>
    </row>
    <row r="7006" spans="1:5" x14ac:dyDescent="0.25">
      <c r="A7006" s="83">
        <v>44220</v>
      </c>
      <c r="B7006" s="84">
        <v>44220</v>
      </c>
      <c r="C7006" s="110" t="s">
        <v>1051</v>
      </c>
      <c r="D7006" s="111">
        <f>VLOOKUP(Pag_Inicio_Corr_mas_casos[[#This Row],[Corregimiento]],Hoja3!$A$2:$D$676,4,0)</f>
        <v>80815</v>
      </c>
      <c r="E7006" s="84">
        <v>27</v>
      </c>
    </row>
    <row r="7007" spans="1:5" x14ac:dyDescent="0.25">
      <c r="A7007" s="83">
        <v>44220</v>
      </c>
      <c r="B7007" s="84">
        <v>44220</v>
      </c>
      <c r="C7007" s="110" t="s">
        <v>1047</v>
      </c>
      <c r="D7007" s="111">
        <f>VLOOKUP(Pag_Inicio_Corr_mas_casos[[#This Row],[Corregimiento]],Hoja3!$A$2:$D$676,4,0)</f>
        <v>80820</v>
      </c>
      <c r="E7007" s="84">
        <v>26</v>
      </c>
    </row>
    <row r="7008" spans="1:5" x14ac:dyDescent="0.25">
      <c r="A7008" s="83">
        <v>44220</v>
      </c>
      <c r="B7008" s="84">
        <v>44220</v>
      </c>
      <c r="C7008" s="110" t="s">
        <v>1155</v>
      </c>
      <c r="D7008" s="111">
        <f>VLOOKUP(Pag_Inicio_Corr_mas_casos[[#This Row],[Corregimiento]],Hoja3!$A$2:$D$676,4,0)</f>
        <v>40601</v>
      </c>
      <c r="E7008" s="84">
        <v>25</v>
      </c>
    </row>
    <row r="7009" spans="1:5" x14ac:dyDescent="0.25">
      <c r="A7009" s="83">
        <v>44220</v>
      </c>
      <c r="B7009" s="84">
        <v>44220</v>
      </c>
      <c r="C7009" s="110" t="s">
        <v>1149</v>
      </c>
      <c r="D7009" s="111">
        <f>VLOOKUP(Pag_Inicio_Corr_mas_casos[[#This Row],[Corregimiento]],Hoja3!$A$2:$D$676,4,0)</f>
        <v>130102</v>
      </c>
      <c r="E7009" s="84">
        <v>23</v>
      </c>
    </row>
    <row r="7010" spans="1:5" x14ac:dyDescent="0.25">
      <c r="A7010" s="83">
        <v>44220</v>
      </c>
      <c r="B7010" s="84">
        <v>44220</v>
      </c>
      <c r="C7010" s="110" t="s">
        <v>1048</v>
      </c>
      <c r="D7010" s="111">
        <f>VLOOKUP(Pag_Inicio_Corr_mas_casos[[#This Row],[Corregimiento]],Hoja3!$A$2:$D$676,4,0)</f>
        <v>80817</v>
      </c>
      <c r="E7010" s="84">
        <v>23</v>
      </c>
    </row>
    <row r="7011" spans="1:5" x14ac:dyDescent="0.25">
      <c r="A7011" s="83">
        <v>44220</v>
      </c>
      <c r="B7011" s="84">
        <v>44220</v>
      </c>
      <c r="C7011" s="110" t="s">
        <v>1107</v>
      </c>
      <c r="D7011" s="111">
        <f>VLOOKUP(Pag_Inicio_Corr_mas_casos[[#This Row],[Corregimiento]],Hoja3!$A$2:$D$676,4,0)</f>
        <v>80819</v>
      </c>
      <c r="E7011" s="84">
        <v>21</v>
      </c>
    </row>
    <row r="7012" spans="1:5" x14ac:dyDescent="0.25">
      <c r="A7012" s="83">
        <v>44220</v>
      </c>
      <c r="B7012" s="84">
        <v>44220</v>
      </c>
      <c r="C7012" s="110" t="s">
        <v>1042</v>
      </c>
      <c r="D7012" s="111">
        <f>VLOOKUP(Pag_Inicio_Corr_mas_casos[[#This Row],[Corregimiento]],Hoja3!$A$2:$D$676,4,0)</f>
        <v>80826</v>
      </c>
      <c r="E7012" s="84">
        <v>20</v>
      </c>
    </row>
    <row r="7013" spans="1:5" x14ac:dyDescent="0.25">
      <c r="A7013" s="83">
        <v>44220</v>
      </c>
      <c r="B7013" s="84">
        <v>44220</v>
      </c>
      <c r="C7013" s="110" t="s">
        <v>1065</v>
      </c>
      <c r="D7013" s="111">
        <f>VLOOKUP(Pag_Inicio_Corr_mas_casos[[#This Row],[Corregimiento]],Hoja3!$A$2:$D$676,4,0)</f>
        <v>40606</v>
      </c>
      <c r="E7013" s="84">
        <v>19</v>
      </c>
    </row>
    <row r="7014" spans="1:5" x14ac:dyDescent="0.25">
      <c r="A7014" s="83">
        <v>44220</v>
      </c>
      <c r="B7014" s="84">
        <v>44220</v>
      </c>
      <c r="C7014" s="110" t="s">
        <v>1036</v>
      </c>
      <c r="D7014" s="111">
        <f>VLOOKUP(Pag_Inicio_Corr_mas_casos[[#This Row],[Corregimiento]],Hoja3!$A$2:$D$676,4,0)</f>
        <v>80823</v>
      </c>
      <c r="E7014" s="84">
        <v>18</v>
      </c>
    </row>
    <row r="7015" spans="1:5" x14ac:dyDescent="0.25">
      <c r="A7015" s="83">
        <v>44220</v>
      </c>
      <c r="B7015" s="84">
        <v>44220</v>
      </c>
      <c r="C7015" s="110" t="s">
        <v>1141</v>
      </c>
      <c r="D7015" s="111">
        <f>VLOOKUP(Pag_Inicio_Corr_mas_casos[[#This Row],[Corregimiento]],Hoja3!$A$2:$D$676,4,0)</f>
        <v>80812</v>
      </c>
      <c r="E7015" s="84">
        <v>18</v>
      </c>
    </row>
    <row r="7016" spans="1:5" x14ac:dyDescent="0.25">
      <c r="A7016" s="83">
        <v>44220</v>
      </c>
      <c r="B7016" s="84">
        <v>44220</v>
      </c>
      <c r="C7016" s="110" t="s">
        <v>1040</v>
      </c>
      <c r="D7016" s="111">
        <f>VLOOKUP(Pag_Inicio_Corr_mas_casos[[#This Row],[Corregimiento]],Hoja3!$A$2:$D$676,4,0)</f>
        <v>81007</v>
      </c>
      <c r="E7016" s="84">
        <v>17</v>
      </c>
    </row>
    <row r="7017" spans="1:5" x14ac:dyDescent="0.25">
      <c r="A7017" s="83">
        <v>44220</v>
      </c>
      <c r="B7017" s="84">
        <v>44220</v>
      </c>
      <c r="C7017" s="110" t="s">
        <v>1062</v>
      </c>
      <c r="D7017" s="111">
        <f>VLOOKUP(Pag_Inicio_Corr_mas_casos[[#This Row],[Corregimiento]],Hoja3!$A$2:$D$676,4,0)</f>
        <v>30107</v>
      </c>
      <c r="E7017" s="84">
        <v>17</v>
      </c>
    </row>
    <row r="7018" spans="1:5" x14ac:dyDescent="0.25">
      <c r="A7018" s="83">
        <v>44220</v>
      </c>
      <c r="B7018" s="84">
        <v>44220</v>
      </c>
      <c r="C7018" s="110" t="s">
        <v>1070</v>
      </c>
      <c r="D7018" s="111">
        <f>VLOOKUP(Pag_Inicio_Corr_mas_casos[[#This Row],[Corregimiento]],Hoja3!$A$2:$D$676,4,0)</f>
        <v>20207</v>
      </c>
      <c r="E7018" s="84">
        <v>17</v>
      </c>
    </row>
    <row r="7019" spans="1:5" x14ac:dyDescent="0.25">
      <c r="A7019" s="83">
        <v>44220</v>
      </c>
      <c r="B7019" s="84">
        <v>44220</v>
      </c>
      <c r="C7019" s="110" t="s">
        <v>1054</v>
      </c>
      <c r="D7019" s="111">
        <f>VLOOKUP(Pag_Inicio_Corr_mas_casos[[#This Row],[Corregimiento]],Hoja3!$A$2:$D$676,4,0)</f>
        <v>130701</v>
      </c>
      <c r="E7019" s="84">
        <v>16</v>
      </c>
    </row>
    <row r="7020" spans="1:5" x14ac:dyDescent="0.25">
      <c r="A7020" s="83">
        <v>44220</v>
      </c>
      <c r="B7020" s="84">
        <v>44220</v>
      </c>
      <c r="C7020" s="110" t="s">
        <v>1032</v>
      </c>
      <c r="D7020" s="111">
        <f>VLOOKUP(Pag_Inicio_Corr_mas_casos[[#This Row],[Corregimiento]],Hoja3!$A$2:$D$676,4,0)</f>
        <v>80810</v>
      </c>
      <c r="E7020" s="84">
        <v>16</v>
      </c>
    </row>
    <row r="7021" spans="1:5" x14ac:dyDescent="0.25">
      <c r="A7021" s="83">
        <v>44220</v>
      </c>
      <c r="B7021" s="84">
        <v>44220</v>
      </c>
      <c r="C7021" s="110" t="s">
        <v>1046</v>
      </c>
      <c r="D7021" s="111">
        <f>VLOOKUP(Pag_Inicio_Corr_mas_casos[[#This Row],[Corregimiento]],Hoja3!$A$2:$D$676,4,0)</f>
        <v>80813</v>
      </c>
      <c r="E7021" s="84">
        <v>16</v>
      </c>
    </row>
    <row r="7022" spans="1:5" x14ac:dyDescent="0.25">
      <c r="A7022" s="83">
        <v>44220</v>
      </c>
      <c r="B7022" s="84">
        <v>44220</v>
      </c>
      <c r="C7022" s="110" t="s">
        <v>1106</v>
      </c>
      <c r="D7022" s="111">
        <f>VLOOKUP(Pag_Inicio_Corr_mas_casos[[#This Row],[Corregimiento]],Hoja3!$A$2:$D$676,4,0)</f>
        <v>80809</v>
      </c>
      <c r="E7022" s="84">
        <v>16</v>
      </c>
    </row>
    <row r="7023" spans="1:5" x14ac:dyDescent="0.25">
      <c r="A7023" s="68">
        <v>44221</v>
      </c>
      <c r="B7023" s="69">
        <v>44221</v>
      </c>
      <c r="C7023" s="120" t="s">
        <v>867</v>
      </c>
      <c r="D7023" s="121">
        <f>VLOOKUP(Pag_Inicio_Corr_mas_casos[[#This Row],[Corregimiento]],Hoja3!$A$2:$D$676,4,0)</f>
        <v>80821</v>
      </c>
      <c r="E7023" s="69">
        <v>31</v>
      </c>
    </row>
    <row r="7024" spans="1:5" x14ac:dyDescent="0.25">
      <c r="A7024" s="68">
        <v>44221</v>
      </c>
      <c r="B7024" s="69">
        <v>44221</v>
      </c>
      <c r="C7024" s="120" t="s">
        <v>1107</v>
      </c>
      <c r="D7024" s="121">
        <f>VLOOKUP(Pag_Inicio_Corr_mas_casos[[#This Row],[Corregimiento]],Hoja3!$A$2:$D$676,4,0)</f>
        <v>80819</v>
      </c>
      <c r="E7024" s="69">
        <v>29</v>
      </c>
    </row>
    <row r="7025" spans="1:5" x14ac:dyDescent="0.25">
      <c r="A7025" s="68">
        <v>44221</v>
      </c>
      <c r="B7025" s="69">
        <v>44221</v>
      </c>
      <c r="C7025" s="120" t="s">
        <v>1047</v>
      </c>
      <c r="D7025" s="121">
        <f>VLOOKUP(Pag_Inicio_Corr_mas_casos[[#This Row],[Corregimiento]],Hoja3!$A$2:$D$676,4,0)</f>
        <v>80820</v>
      </c>
      <c r="E7025" s="69">
        <v>27</v>
      </c>
    </row>
    <row r="7026" spans="1:5" x14ac:dyDescent="0.25">
      <c r="A7026" s="68">
        <v>44221</v>
      </c>
      <c r="B7026" s="69">
        <v>44221</v>
      </c>
      <c r="C7026" s="120" t="s">
        <v>1149</v>
      </c>
      <c r="D7026" s="121">
        <f>VLOOKUP(Pag_Inicio_Corr_mas_casos[[#This Row],[Corregimiento]],Hoja3!$A$2:$D$676,4,0)</f>
        <v>130102</v>
      </c>
      <c r="E7026" s="69">
        <v>23</v>
      </c>
    </row>
    <row r="7027" spans="1:5" x14ac:dyDescent="0.25">
      <c r="A7027" s="68">
        <v>44221</v>
      </c>
      <c r="B7027" s="69">
        <v>44221</v>
      </c>
      <c r="C7027" s="69" t="s">
        <v>1234</v>
      </c>
      <c r="D7027" s="121">
        <f>VLOOKUP(Pag_Inicio_Corr_mas_casos[[#This Row],[Corregimiento]],Hoja3!$A$2:$D$676,4,0)</f>
        <v>91201</v>
      </c>
      <c r="E7027" s="69">
        <v>18</v>
      </c>
    </row>
    <row r="7028" spans="1:5" x14ac:dyDescent="0.25">
      <c r="A7028" s="68">
        <v>44221</v>
      </c>
      <c r="B7028" s="69">
        <v>44221</v>
      </c>
      <c r="C7028" s="120" t="s">
        <v>1155</v>
      </c>
      <c r="D7028" s="121">
        <f>VLOOKUP(Pag_Inicio_Corr_mas_casos[[#This Row],[Corregimiento]],Hoja3!$A$2:$D$676,4,0)</f>
        <v>40601</v>
      </c>
      <c r="E7028" s="69">
        <v>17</v>
      </c>
    </row>
    <row r="7029" spans="1:5" x14ac:dyDescent="0.25">
      <c r="A7029" s="68">
        <v>44221</v>
      </c>
      <c r="B7029" s="69">
        <v>44221</v>
      </c>
      <c r="C7029" s="120" t="s">
        <v>1054</v>
      </c>
      <c r="D7029" s="121">
        <f>VLOOKUP(Pag_Inicio_Corr_mas_casos[[#This Row],[Corregimiento]],Hoja3!$A$2:$D$676,4,0)</f>
        <v>130701</v>
      </c>
      <c r="E7029" s="69">
        <v>16</v>
      </c>
    </row>
    <row r="7030" spans="1:5" x14ac:dyDescent="0.25">
      <c r="A7030" s="68">
        <v>44221</v>
      </c>
      <c r="B7030" s="69">
        <v>44221</v>
      </c>
      <c r="C7030" s="120" t="s">
        <v>1049</v>
      </c>
      <c r="D7030" s="121">
        <f>VLOOKUP(Pag_Inicio_Corr_mas_casos[[#This Row],[Corregimiento]],Hoja3!$A$2:$D$676,4,0)</f>
        <v>80822</v>
      </c>
      <c r="E7030" s="69">
        <v>15</v>
      </c>
    </row>
    <row r="7031" spans="1:5" x14ac:dyDescent="0.25">
      <c r="A7031" s="68">
        <v>44221</v>
      </c>
      <c r="B7031" s="69">
        <v>44221</v>
      </c>
      <c r="C7031" s="122" t="s">
        <v>1048</v>
      </c>
      <c r="D7031" s="123">
        <f>VLOOKUP(Pag_Inicio_Corr_mas_casos[[#This Row],[Corregimiento]],Hoja3!$A$2:$D$676,4,0)</f>
        <v>80817</v>
      </c>
      <c r="E7031" s="69">
        <v>15</v>
      </c>
    </row>
    <row r="7032" spans="1:5" x14ac:dyDescent="0.25">
      <c r="A7032" s="68">
        <v>44221</v>
      </c>
      <c r="B7032" s="69">
        <v>44221</v>
      </c>
      <c r="C7032" s="122" t="s">
        <v>1035</v>
      </c>
      <c r="D7032" s="123">
        <f>VLOOKUP(Pag_Inicio_Corr_mas_casos[[#This Row],[Corregimiento]],Hoja3!$A$2:$D$676,4,0)</f>
        <v>80806</v>
      </c>
      <c r="E7032" s="69">
        <v>13</v>
      </c>
    </row>
    <row r="7033" spans="1:5" x14ac:dyDescent="0.25">
      <c r="A7033" s="68">
        <v>44221</v>
      </c>
      <c r="B7033" s="69">
        <v>44221</v>
      </c>
      <c r="C7033" s="122" t="s">
        <v>1122</v>
      </c>
      <c r="D7033" s="123">
        <f>VLOOKUP(Pag_Inicio_Corr_mas_casos[[#This Row],[Corregimiento]],Hoja3!$A$2:$D$676,4,0)</f>
        <v>30103</v>
      </c>
      <c r="E7033" s="69">
        <v>13</v>
      </c>
    </row>
    <row r="7034" spans="1:5" x14ac:dyDescent="0.25">
      <c r="A7034" s="68">
        <v>44221</v>
      </c>
      <c r="B7034" s="69">
        <v>44221</v>
      </c>
      <c r="C7034" s="122" t="s">
        <v>1114</v>
      </c>
      <c r="D7034" s="123">
        <f>VLOOKUP(Pag_Inicio_Corr_mas_casos[[#This Row],[Corregimiento]],Hoja3!$A$2:$D$676,4,0)</f>
        <v>81001</v>
      </c>
      <c r="E7034" s="69">
        <v>12</v>
      </c>
    </row>
    <row r="7035" spans="1:5" x14ac:dyDescent="0.25">
      <c r="A7035" s="68">
        <v>44221</v>
      </c>
      <c r="B7035" s="69">
        <v>44221</v>
      </c>
      <c r="C7035" s="122" t="s">
        <v>1163</v>
      </c>
      <c r="D7035" s="123">
        <f>VLOOKUP(Pag_Inicio_Corr_mas_casos[[#This Row],[Corregimiento]],Hoja3!$A$2:$D$676,4,0)</f>
        <v>130101</v>
      </c>
      <c r="E7035" s="69">
        <v>12</v>
      </c>
    </row>
    <row r="7036" spans="1:5" x14ac:dyDescent="0.25">
      <c r="A7036" s="68">
        <v>44221</v>
      </c>
      <c r="B7036" s="69">
        <v>44221</v>
      </c>
      <c r="C7036" s="122" t="s">
        <v>1116</v>
      </c>
      <c r="D7036" s="123">
        <f>VLOOKUP(Pag_Inicio_Corr_mas_casos[[#This Row],[Corregimiento]],Hoja3!$A$2:$D$676,4,0)</f>
        <v>81003</v>
      </c>
      <c r="E7036" s="69">
        <v>12</v>
      </c>
    </row>
    <row r="7037" spans="1:5" x14ac:dyDescent="0.25">
      <c r="A7037" s="68">
        <v>44221</v>
      </c>
      <c r="B7037" s="69">
        <v>44221</v>
      </c>
      <c r="C7037" s="122" t="s">
        <v>1141</v>
      </c>
      <c r="D7037" s="123">
        <f>VLOOKUP(Pag_Inicio_Corr_mas_casos[[#This Row],[Corregimiento]],Hoja3!$A$2:$D$676,4,0)</f>
        <v>80812</v>
      </c>
      <c r="E7037" s="69">
        <v>12</v>
      </c>
    </row>
    <row r="7038" spans="1:5" x14ac:dyDescent="0.25">
      <c r="A7038" s="68">
        <v>44221</v>
      </c>
      <c r="B7038" s="69">
        <v>44221</v>
      </c>
      <c r="C7038" s="122" t="s">
        <v>1131</v>
      </c>
      <c r="D7038" s="123">
        <f>VLOOKUP(Pag_Inicio_Corr_mas_casos[[#This Row],[Corregimiento]],Hoja3!$A$2:$D$676,4,0)</f>
        <v>130106</v>
      </c>
      <c r="E7038" s="69">
        <v>12</v>
      </c>
    </row>
    <row r="7039" spans="1:5" x14ac:dyDescent="0.25">
      <c r="A7039" s="68">
        <v>44221</v>
      </c>
      <c r="B7039" s="69">
        <v>44221</v>
      </c>
      <c r="C7039" s="122" t="s">
        <v>1051</v>
      </c>
      <c r="D7039" s="123">
        <f>VLOOKUP(Pag_Inicio_Corr_mas_casos[[#This Row],[Corregimiento]],Hoja3!$A$2:$D$676,4,0)</f>
        <v>80815</v>
      </c>
      <c r="E7039" s="69">
        <v>11</v>
      </c>
    </row>
    <row r="7040" spans="1:5" x14ac:dyDescent="0.25">
      <c r="A7040" s="68">
        <v>44221</v>
      </c>
      <c r="B7040" s="69">
        <v>44221</v>
      </c>
      <c r="C7040" s="122" t="s">
        <v>1039</v>
      </c>
      <c r="D7040" s="123">
        <f>VLOOKUP(Pag_Inicio_Corr_mas_casos[[#This Row],[Corregimiento]],Hoja3!$A$2:$D$676,4,0)</f>
        <v>130708</v>
      </c>
      <c r="E7040" s="69">
        <v>11</v>
      </c>
    </row>
    <row r="7041" spans="1:5" x14ac:dyDescent="0.25">
      <c r="A7041" s="68">
        <v>44221</v>
      </c>
      <c r="B7041" s="69">
        <v>44221</v>
      </c>
      <c r="C7041" s="122" t="s">
        <v>1040</v>
      </c>
      <c r="D7041" s="123">
        <f>VLOOKUP(Pag_Inicio_Corr_mas_casos[[#This Row],[Corregimiento]],Hoja3!$A$2:$D$676,4,0)</f>
        <v>81007</v>
      </c>
      <c r="E7041" s="69">
        <v>10</v>
      </c>
    </row>
    <row r="7042" spans="1:5" x14ac:dyDescent="0.25">
      <c r="A7042" s="68">
        <v>44221</v>
      </c>
      <c r="B7042" s="69">
        <v>44221</v>
      </c>
      <c r="C7042" s="122" t="s">
        <v>1037</v>
      </c>
      <c r="D7042" s="123">
        <f>VLOOKUP(Pag_Inicio_Corr_mas_casos[[#This Row],[Corregimiento]],Hoja3!$A$2:$D$676,4,0)</f>
        <v>80807</v>
      </c>
      <c r="E7042" s="69">
        <v>10</v>
      </c>
    </row>
    <row r="7043" spans="1:5" x14ac:dyDescent="0.25">
      <c r="A7043" s="77">
        <v>44222</v>
      </c>
      <c r="B7043" s="78">
        <v>44222</v>
      </c>
      <c r="C7043" s="114" t="s">
        <v>1163</v>
      </c>
      <c r="D7043" s="115">
        <f>VLOOKUP(Pag_Inicio_Corr_mas_casos[[#This Row],[Corregimiento]],Hoja3!$A$2:$D$676,4,0)</f>
        <v>130101</v>
      </c>
      <c r="E7043" s="78">
        <v>40</v>
      </c>
    </row>
    <row r="7044" spans="1:5" x14ac:dyDescent="0.25">
      <c r="A7044" s="77">
        <v>44222</v>
      </c>
      <c r="B7044" s="78">
        <v>44222</v>
      </c>
      <c r="C7044" s="114" t="s">
        <v>1155</v>
      </c>
      <c r="D7044" s="115">
        <f>VLOOKUP(Pag_Inicio_Corr_mas_casos[[#This Row],[Corregimiento]],Hoja3!$A$2:$D$676,4,0)</f>
        <v>40601</v>
      </c>
      <c r="E7044" s="78">
        <v>37</v>
      </c>
    </row>
    <row r="7045" spans="1:5" x14ac:dyDescent="0.25">
      <c r="A7045" s="77">
        <v>44222</v>
      </c>
      <c r="B7045" s="78">
        <v>44222</v>
      </c>
      <c r="C7045" s="114" t="s">
        <v>1117</v>
      </c>
      <c r="D7045" s="115">
        <f>VLOOKUP(Pag_Inicio_Corr_mas_casos[[#This Row],[Corregimiento]],Hoja3!$A$2:$D$676,4,0)</f>
        <v>91001</v>
      </c>
      <c r="E7045" s="78">
        <v>36</v>
      </c>
    </row>
    <row r="7046" spans="1:5" x14ac:dyDescent="0.25">
      <c r="A7046" s="77">
        <v>44222</v>
      </c>
      <c r="B7046" s="78">
        <v>44222</v>
      </c>
      <c r="C7046" s="114" t="s">
        <v>1110</v>
      </c>
      <c r="D7046" s="115">
        <f>VLOOKUP(Pag_Inicio_Corr_mas_casos[[#This Row],[Corregimiento]],Hoja3!$A$2:$D$676,4,0)</f>
        <v>130702</v>
      </c>
      <c r="E7046" s="78">
        <v>35</v>
      </c>
    </row>
    <row r="7047" spans="1:5" x14ac:dyDescent="0.25">
      <c r="A7047" s="77">
        <v>44222</v>
      </c>
      <c r="B7047" s="78">
        <v>44222</v>
      </c>
      <c r="C7047" s="78" t="s">
        <v>1131</v>
      </c>
      <c r="D7047" s="79">
        <f>VLOOKUP(Pag_Inicio_Corr_mas_casos[[#This Row],[Corregimiento]],Hoja3!$A$2:$D$676,4,0)</f>
        <v>130106</v>
      </c>
      <c r="E7047" s="78">
        <v>35</v>
      </c>
    </row>
    <row r="7048" spans="1:5" x14ac:dyDescent="0.25">
      <c r="A7048" s="77">
        <v>44222</v>
      </c>
      <c r="B7048" s="78">
        <v>44222</v>
      </c>
      <c r="C7048" s="78" t="s">
        <v>1107</v>
      </c>
      <c r="D7048" s="79">
        <f>VLOOKUP(Pag_Inicio_Corr_mas_casos[[#This Row],[Corregimiento]],Hoja3!$A$2:$D$676,4,0)</f>
        <v>80819</v>
      </c>
      <c r="E7048" s="78">
        <v>34</v>
      </c>
    </row>
    <row r="7049" spans="1:5" x14ac:dyDescent="0.25">
      <c r="A7049" s="77">
        <v>44222</v>
      </c>
      <c r="B7049" s="78">
        <v>44222</v>
      </c>
      <c r="C7049" s="78" t="s">
        <v>1049</v>
      </c>
      <c r="D7049" s="79">
        <f>VLOOKUP(Pag_Inicio_Corr_mas_casos[[#This Row],[Corregimiento]],Hoja3!$A$2:$D$676,4,0)</f>
        <v>80822</v>
      </c>
      <c r="E7049" s="78">
        <v>29</v>
      </c>
    </row>
    <row r="7050" spans="1:5" x14ac:dyDescent="0.25">
      <c r="A7050" s="77">
        <v>44222</v>
      </c>
      <c r="B7050" s="78">
        <v>44222</v>
      </c>
      <c r="C7050" s="78" t="s">
        <v>1106</v>
      </c>
      <c r="D7050" s="79">
        <f>VLOOKUP(Pag_Inicio_Corr_mas_casos[[#This Row],[Corregimiento]],Hoja3!$A$2:$D$676,4,0)</f>
        <v>80809</v>
      </c>
      <c r="E7050" s="78">
        <v>28</v>
      </c>
    </row>
    <row r="7051" spans="1:5" x14ac:dyDescent="0.25">
      <c r="A7051" s="77">
        <v>44222</v>
      </c>
      <c r="B7051" s="78">
        <v>44222</v>
      </c>
      <c r="C7051" s="78" t="s">
        <v>1141</v>
      </c>
      <c r="D7051" s="79">
        <f>VLOOKUP(Pag_Inicio_Corr_mas_casos[[#This Row],[Corregimiento]],Hoja3!$A$2:$D$676,4,0)</f>
        <v>80812</v>
      </c>
      <c r="E7051" s="78">
        <v>26</v>
      </c>
    </row>
    <row r="7052" spans="1:5" x14ac:dyDescent="0.25">
      <c r="A7052" s="77">
        <v>44222</v>
      </c>
      <c r="B7052" s="78">
        <v>44222</v>
      </c>
      <c r="C7052" s="78" t="s">
        <v>867</v>
      </c>
      <c r="D7052" s="79">
        <f>VLOOKUP(Pag_Inicio_Corr_mas_casos[[#This Row],[Corregimiento]],Hoja3!$A$2:$D$676,4,0)</f>
        <v>80821</v>
      </c>
      <c r="E7052" s="78">
        <v>25</v>
      </c>
    </row>
    <row r="7053" spans="1:5" x14ac:dyDescent="0.25">
      <c r="A7053" s="77">
        <v>44222</v>
      </c>
      <c r="B7053" s="78">
        <v>44222</v>
      </c>
      <c r="C7053" s="78" t="s">
        <v>1102</v>
      </c>
      <c r="D7053" s="79">
        <f>VLOOKUP(Pag_Inicio_Corr_mas_casos[[#This Row],[Corregimiento]],Hoja3!$A$2:$D$676,4,0)</f>
        <v>40612</v>
      </c>
      <c r="E7053" s="78">
        <v>24</v>
      </c>
    </row>
    <row r="7054" spans="1:5" x14ac:dyDescent="0.25">
      <c r="A7054" s="77">
        <v>44222</v>
      </c>
      <c r="B7054" s="78">
        <v>44222</v>
      </c>
      <c r="C7054" s="78" t="s">
        <v>1047</v>
      </c>
      <c r="D7054" s="79">
        <f>VLOOKUP(Pag_Inicio_Corr_mas_casos[[#This Row],[Corregimiento]],Hoja3!$A$2:$D$676,4,0)</f>
        <v>80820</v>
      </c>
      <c r="E7054" s="78">
        <v>24</v>
      </c>
    </row>
    <row r="7055" spans="1:5" x14ac:dyDescent="0.25">
      <c r="A7055" s="77">
        <v>44222</v>
      </c>
      <c r="B7055" s="78">
        <v>44222</v>
      </c>
      <c r="C7055" s="78" t="s">
        <v>1051</v>
      </c>
      <c r="D7055" s="79">
        <f>VLOOKUP(Pag_Inicio_Corr_mas_casos[[#This Row],[Corregimiento]],Hoja3!$A$2:$D$676,4,0)</f>
        <v>80815</v>
      </c>
      <c r="E7055" s="78">
        <v>23</v>
      </c>
    </row>
    <row r="7056" spans="1:5" x14ac:dyDescent="0.25">
      <c r="A7056" s="77">
        <v>44222</v>
      </c>
      <c r="B7056" s="78">
        <v>44222</v>
      </c>
      <c r="C7056" s="78" t="s">
        <v>1062</v>
      </c>
      <c r="D7056" s="79">
        <f>VLOOKUP(Pag_Inicio_Corr_mas_casos[[#This Row],[Corregimiento]],Hoja3!$A$2:$D$676,4,0)</f>
        <v>30107</v>
      </c>
      <c r="E7056" s="78">
        <v>23</v>
      </c>
    </row>
    <row r="7057" spans="1:5" x14ac:dyDescent="0.25">
      <c r="A7057" s="77">
        <v>44222</v>
      </c>
      <c r="B7057" s="78">
        <v>44222</v>
      </c>
      <c r="C7057" s="78" t="s">
        <v>1032</v>
      </c>
      <c r="D7057" s="79">
        <f>VLOOKUP(Pag_Inicio_Corr_mas_casos[[#This Row],[Corregimiento]],Hoja3!$A$2:$D$676,4,0)</f>
        <v>80810</v>
      </c>
      <c r="E7057" s="78">
        <v>23</v>
      </c>
    </row>
    <row r="7058" spans="1:5" x14ac:dyDescent="0.25">
      <c r="A7058" s="77">
        <v>44222</v>
      </c>
      <c r="B7058" s="78">
        <v>44222</v>
      </c>
      <c r="C7058" s="78" t="s">
        <v>1043</v>
      </c>
      <c r="D7058" s="79">
        <f>VLOOKUP(Pag_Inicio_Corr_mas_casos[[#This Row],[Corregimiento]],Hoja3!$A$2:$D$676,4,0)</f>
        <v>80811</v>
      </c>
      <c r="E7058" s="78">
        <v>23</v>
      </c>
    </row>
    <row r="7059" spans="1:5" x14ac:dyDescent="0.25">
      <c r="A7059" s="77">
        <v>44222</v>
      </c>
      <c r="B7059" s="78">
        <v>44222</v>
      </c>
      <c r="C7059" s="78" t="s">
        <v>1051</v>
      </c>
      <c r="D7059" s="79">
        <f>VLOOKUP(Pag_Inicio_Corr_mas_casos[[#This Row],[Corregimiento]],Hoja3!$A$2:$D$676,4,0)</f>
        <v>80815</v>
      </c>
      <c r="E7059" s="78">
        <v>22</v>
      </c>
    </row>
    <row r="7060" spans="1:5" x14ac:dyDescent="0.25">
      <c r="A7060" s="77">
        <v>44222</v>
      </c>
      <c r="B7060" s="78">
        <v>44222</v>
      </c>
      <c r="C7060" s="78" t="s">
        <v>1056</v>
      </c>
      <c r="D7060" s="79">
        <f>VLOOKUP(Pag_Inicio_Corr_mas_casos[[#This Row],[Corregimiento]],Hoja3!$A$2:$D$676,4,0)</f>
        <v>20601</v>
      </c>
      <c r="E7060" s="78">
        <v>22</v>
      </c>
    </row>
    <row r="7061" spans="1:5" x14ac:dyDescent="0.25">
      <c r="A7061" s="77">
        <v>44222</v>
      </c>
      <c r="B7061" s="78">
        <v>44222</v>
      </c>
      <c r="C7061" s="78" t="s">
        <v>1118</v>
      </c>
      <c r="D7061" s="79">
        <f>VLOOKUP(Pag_Inicio_Corr_mas_casos[[#This Row],[Corregimiento]],Hoja3!$A$2:$D$676,4,0)</f>
        <v>30111</v>
      </c>
      <c r="E7061" s="78">
        <v>22</v>
      </c>
    </row>
    <row r="7062" spans="1:5" x14ac:dyDescent="0.25">
      <c r="A7062" s="77">
        <v>44222</v>
      </c>
      <c r="B7062" s="78">
        <v>44222</v>
      </c>
      <c r="C7062" s="78" t="s">
        <v>1038</v>
      </c>
      <c r="D7062" s="79">
        <f>VLOOKUP(Pag_Inicio_Corr_mas_casos[[#This Row],[Corregimiento]],Hoja3!$A$2:$D$676,4,0)</f>
        <v>80816</v>
      </c>
      <c r="E7062" s="78">
        <v>21</v>
      </c>
    </row>
    <row r="7063" spans="1:5" x14ac:dyDescent="0.25">
      <c r="A7063" s="80">
        <v>44223</v>
      </c>
      <c r="B7063" s="81">
        <v>44223</v>
      </c>
      <c r="C7063" s="81" t="s">
        <v>1191</v>
      </c>
      <c r="D7063" s="82">
        <f>VLOOKUP(Pag_Inicio_Corr_mas_casos[[#This Row],[Corregimiento]],Hoja3!$A$2:$D$676,4,0)</f>
        <v>130106</v>
      </c>
      <c r="E7063" s="81">
        <v>45</v>
      </c>
    </row>
    <row r="7064" spans="1:5" x14ac:dyDescent="0.25">
      <c r="A7064" s="80">
        <v>44223</v>
      </c>
      <c r="B7064" s="81">
        <v>44223</v>
      </c>
      <c r="C7064" s="81" t="s">
        <v>1163</v>
      </c>
      <c r="D7064" s="82">
        <f>VLOOKUP(Pag_Inicio_Corr_mas_casos[[#This Row],[Corregimiento]],Hoja3!$A$2:$D$676,4,0)</f>
        <v>130101</v>
      </c>
      <c r="E7064" s="81">
        <v>40</v>
      </c>
    </row>
    <row r="7065" spans="1:5" x14ac:dyDescent="0.25">
      <c r="A7065" s="80">
        <v>44223</v>
      </c>
      <c r="B7065" s="81">
        <v>44223</v>
      </c>
      <c r="C7065" s="81" t="s">
        <v>1049</v>
      </c>
      <c r="D7065" s="82">
        <f>VLOOKUP(Pag_Inicio_Corr_mas_casos[[#This Row],[Corregimiento]],Hoja3!$A$2:$D$676,4,0)</f>
        <v>80822</v>
      </c>
      <c r="E7065" s="81">
        <v>35</v>
      </c>
    </row>
    <row r="7066" spans="1:5" x14ac:dyDescent="0.25">
      <c r="A7066" s="80">
        <v>44223</v>
      </c>
      <c r="B7066" s="81">
        <v>44223</v>
      </c>
      <c r="C7066" s="81" t="s">
        <v>1036</v>
      </c>
      <c r="D7066" s="82">
        <f>VLOOKUP(Pag_Inicio_Corr_mas_casos[[#This Row],[Corregimiento]],Hoja3!$A$2:$D$676,4,0)</f>
        <v>80823</v>
      </c>
      <c r="E7066" s="81">
        <v>35</v>
      </c>
    </row>
    <row r="7067" spans="1:5" x14ac:dyDescent="0.25">
      <c r="A7067" s="80">
        <v>44223</v>
      </c>
      <c r="B7067" s="81">
        <v>44223</v>
      </c>
      <c r="C7067" s="81" t="s">
        <v>1155</v>
      </c>
      <c r="D7067" s="82">
        <f>VLOOKUP(Pag_Inicio_Corr_mas_casos[[#This Row],[Corregimiento]],Hoja3!$A$2:$D$676,4,0)</f>
        <v>40601</v>
      </c>
      <c r="E7067" s="81">
        <v>33</v>
      </c>
    </row>
    <row r="7068" spans="1:5" x14ac:dyDescent="0.25">
      <c r="A7068" s="80">
        <v>44223</v>
      </c>
      <c r="B7068" s="81">
        <v>44223</v>
      </c>
      <c r="C7068" s="81" t="s">
        <v>1107</v>
      </c>
      <c r="D7068" s="82">
        <f>VLOOKUP(Pag_Inicio_Corr_mas_casos[[#This Row],[Corregimiento]],Hoja3!$A$2:$D$676,4,0)</f>
        <v>80819</v>
      </c>
      <c r="E7068" s="81">
        <v>33</v>
      </c>
    </row>
    <row r="7069" spans="1:5" x14ac:dyDescent="0.25">
      <c r="A7069" s="80">
        <v>44223</v>
      </c>
      <c r="B7069" s="81">
        <v>44223</v>
      </c>
      <c r="C7069" s="81" t="s">
        <v>1054</v>
      </c>
      <c r="D7069" s="82">
        <f>VLOOKUP(Pag_Inicio_Corr_mas_casos[[#This Row],[Corregimiento]],Hoja3!$A$2:$D$676,4,0)</f>
        <v>130701</v>
      </c>
      <c r="E7069" s="81">
        <v>33</v>
      </c>
    </row>
    <row r="7070" spans="1:5" x14ac:dyDescent="0.25">
      <c r="A7070" s="80">
        <v>44223</v>
      </c>
      <c r="B7070" s="81">
        <v>44223</v>
      </c>
      <c r="C7070" s="81" t="s">
        <v>1117</v>
      </c>
      <c r="D7070" s="82">
        <f>VLOOKUP(Pag_Inicio_Corr_mas_casos[[#This Row],[Corregimiento]],Hoja3!$A$2:$D$676,4,0)</f>
        <v>91001</v>
      </c>
      <c r="E7070" s="81">
        <v>31</v>
      </c>
    </row>
    <row r="7071" spans="1:5" x14ac:dyDescent="0.25">
      <c r="A7071" s="80">
        <v>44223</v>
      </c>
      <c r="B7071" s="81">
        <v>44223</v>
      </c>
      <c r="C7071" s="81" t="s">
        <v>1051</v>
      </c>
      <c r="D7071" s="82">
        <f>VLOOKUP(Pag_Inicio_Corr_mas_casos[[#This Row],[Corregimiento]],Hoja3!$A$2:$D$676,4,0)</f>
        <v>80815</v>
      </c>
      <c r="E7071" s="81">
        <v>31</v>
      </c>
    </row>
    <row r="7072" spans="1:5" x14ac:dyDescent="0.25">
      <c r="A7072" s="80">
        <v>44223</v>
      </c>
      <c r="B7072" s="81">
        <v>44223</v>
      </c>
      <c r="C7072" s="81" t="s">
        <v>867</v>
      </c>
      <c r="D7072" s="82">
        <f>VLOOKUP(Pag_Inicio_Corr_mas_casos[[#This Row],[Corregimiento]],Hoja3!$A$2:$D$676,4,0)</f>
        <v>80821</v>
      </c>
      <c r="E7072" s="81">
        <v>28</v>
      </c>
    </row>
    <row r="7073" spans="1:5" x14ac:dyDescent="0.25">
      <c r="A7073" s="80">
        <v>44223</v>
      </c>
      <c r="B7073" s="81">
        <v>44223</v>
      </c>
      <c r="C7073" s="81" t="s">
        <v>1039</v>
      </c>
      <c r="D7073" s="82">
        <f>VLOOKUP(Pag_Inicio_Corr_mas_casos[[#This Row],[Corregimiento]],Hoja3!$A$2:$D$676,4,0)</f>
        <v>130708</v>
      </c>
      <c r="E7073" s="81">
        <v>27</v>
      </c>
    </row>
    <row r="7074" spans="1:5" x14ac:dyDescent="0.25">
      <c r="A7074" s="80">
        <v>44223</v>
      </c>
      <c r="B7074" s="81">
        <v>44223</v>
      </c>
      <c r="C7074" s="81" t="s">
        <v>1035</v>
      </c>
      <c r="D7074" s="82">
        <f>VLOOKUP(Pag_Inicio_Corr_mas_casos[[#This Row],[Corregimiento]],Hoja3!$A$2:$D$676,4,0)</f>
        <v>80806</v>
      </c>
      <c r="E7074" s="81">
        <v>23</v>
      </c>
    </row>
    <row r="7075" spans="1:5" x14ac:dyDescent="0.25">
      <c r="A7075" s="80">
        <v>44223</v>
      </c>
      <c r="B7075" s="81">
        <v>44223</v>
      </c>
      <c r="C7075" s="81" t="s">
        <v>1114</v>
      </c>
      <c r="D7075" s="82">
        <f>VLOOKUP(Pag_Inicio_Corr_mas_casos[[#This Row],[Corregimiento]],Hoja3!$A$2:$D$676,4,0)</f>
        <v>81001</v>
      </c>
      <c r="E7075" s="81">
        <v>23</v>
      </c>
    </row>
    <row r="7076" spans="1:5" x14ac:dyDescent="0.25">
      <c r="A7076" s="80">
        <v>44223</v>
      </c>
      <c r="B7076" s="81">
        <v>44223</v>
      </c>
      <c r="C7076" s="81" t="s">
        <v>1149</v>
      </c>
      <c r="D7076" s="82">
        <f>VLOOKUP(Pag_Inicio_Corr_mas_casos[[#This Row],[Corregimiento]],Hoja3!$A$2:$D$676,4,0)</f>
        <v>130102</v>
      </c>
      <c r="E7076" s="81">
        <v>21</v>
      </c>
    </row>
    <row r="7077" spans="1:5" x14ac:dyDescent="0.25">
      <c r="A7077" s="80">
        <v>44223</v>
      </c>
      <c r="B7077" s="81">
        <v>44223</v>
      </c>
      <c r="C7077" s="81" t="s">
        <v>1106</v>
      </c>
      <c r="D7077" s="82">
        <f>VLOOKUP(Pag_Inicio_Corr_mas_casos[[#This Row],[Corregimiento]],Hoja3!$A$2:$D$676,4,0)</f>
        <v>80809</v>
      </c>
      <c r="E7077" s="81">
        <v>21</v>
      </c>
    </row>
    <row r="7078" spans="1:5" x14ac:dyDescent="0.25">
      <c r="A7078" s="80">
        <v>44223</v>
      </c>
      <c r="B7078" s="81">
        <v>44223</v>
      </c>
      <c r="C7078" s="81" t="s">
        <v>1115</v>
      </c>
      <c r="D7078" s="82">
        <f>VLOOKUP(Pag_Inicio_Corr_mas_casos[[#This Row],[Corregimiento]],Hoja3!$A$2:$D$676,4,0)</f>
        <v>81002</v>
      </c>
      <c r="E7078" s="81">
        <v>20</v>
      </c>
    </row>
    <row r="7079" spans="1:5" x14ac:dyDescent="0.25">
      <c r="A7079" s="80">
        <v>44223</v>
      </c>
      <c r="B7079" s="81">
        <v>44223</v>
      </c>
      <c r="C7079" s="81" t="s">
        <v>1110</v>
      </c>
      <c r="D7079" s="82">
        <f>VLOOKUP(Pag_Inicio_Corr_mas_casos[[#This Row],[Corregimiento]],Hoja3!$A$2:$D$676,4,0)</f>
        <v>130702</v>
      </c>
      <c r="E7079" s="81">
        <v>19</v>
      </c>
    </row>
    <row r="7080" spans="1:5" x14ac:dyDescent="0.25">
      <c r="A7080" s="80">
        <v>44223</v>
      </c>
      <c r="B7080" s="81">
        <v>44223</v>
      </c>
      <c r="C7080" s="81" t="s">
        <v>1141</v>
      </c>
      <c r="D7080" s="82">
        <f>VLOOKUP(Pag_Inicio_Corr_mas_casos[[#This Row],[Corregimiento]],Hoja3!$A$2:$D$676,4,0)</f>
        <v>80812</v>
      </c>
      <c r="E7080" s="81">
        <v>19</v>
      </c>
    </row>
    <row r="7081" spans="1:5" x14ac:dyDescent="0.25">
      <c r="A7081" s="80">
        <v>44223</v>
      </c>
      <c r="B7081" s="81">
        <v>44223</v>
      </c>
      <c r="C7081" s="81" t="s">
        <v>1038</v>
      </c>
      <c r="D7081" s="82">
        <f>VLOOKUP(Pag_Inicio_Corr_mas_casos[[#This Row],[Corregimiento]],Hoja3!$A$2:$D$676,4,0)</f>
        <v>80816</v>
      </c>
      <c r="E7081" s="81">
        <v>18</v>
      </c>
    </row>
    <row r="7082" spans="1:5" x14ac:dyDescent="0.25">
      <c r="A7082" s="80">
        <v>44223</v>
      </c>
      <c r="B7082" s="81">
        <v>44223</v>
      </c>
      <c r="C7082" s="81" t="s">
        <v>1150</v>
      </c>
      <c r="D7082" s="82">
        <f>VLOOKUP(Pag_Inicio_Corr_mas_casos[[#This Row],[Corregimiento]],Hoja3!$A$2:$D$676,4,0)</f>
        <v>90301</v>
      </c>
      <c r="E7082" s="81">
        <v>18</v>
      </c>
    </row>
    <row r="7083" spans="1:5" x14ac:dyDescent="0.25">
      <c r="A7083" s="53">
        <v>44224</v>
      </c>
      <c r="B7083" s="54">
        <v>44224</v>
      </c>
      <c r="C7083" s="54" t="s">
        <v>988</v>
      </c>
      <c r="D7083" s="55">
        <f>VLOOKUP(Pag_Inicio_Corr_mas_casos[[#This Row],[Corregimiento]],Hoja3!$A$2:$D$676,4,0)</f>
        <v>91001</v>
      </c>
      <c r="E7083" s="54">
        <v>39</v>
      </c>
    </row>
    <row r="7084" spans="1:5" x14ac:dyDescent="0.25">
      <c r="A7084" s="53">
        <v>44224</v>
      </c>
      <c r="B7084" s="54">
        <v>44224</v>
      </c>
      <c r="C7084" s="54" t="s">
        <v>867</v>
      </c>
      <c r="D7084" s="55">
        <f>VLOOKUP(Pag_Inicio_Corr_mas_casos[[#This Row],[Corregimiento]],Hoja3!$A$2:$D$676,4,0)</f>
        <v>80821</v>
      </c>
      <c r="E7084" s="54">
        <v>35</v>
      </c>
    </row>
    <row r="7085" spans="1:5" x14ac:dyDescent="0.25">
      <c r="A7085" s="53">
        <v>44224</v>
      </c>
      <c r="B7085" s="54">
        <v>44224</v>
      </c>
      <c r="C7085" s="54" t="s">
        <v>1155</v>
      </c>
      <c r="D7085" s="55">
        <f>VLOOKUP(Pag_Inicio_Corr_mas_casos[[#This Row],[Corregimiento]],Hoja3!$A$2:$D$676,4,0)</f>
        <v>40601</v>
      </c>
      <c r="E7085" s="54">
        <v>34</v>
      </c>
    </row>
    <row r="7086" spans="1:5" x14ac:dyDescent="0.25">
      <c r="A7086" s="53">
        <v>44224</v>
      </c>
      <c r="B7086" s="54">
        <v>44224</v>
      </c>
      <c r="C7086" s="54" t="s">
        <v>1107</v>
      </c>
      <c r="D7086" s="55">
        <f>VLOOKUP(Pag_Inicio_Corr_mas_casos[[#This Row],[Corregimiento]],Hoja3!$A$2:$D$676,4,0)</f>
        <v>80819</v>
      </c>
      <c r="E7086" s="54">
        <v>27</v>
      </c>
    </row>
    <row r="7087" spans="1:5" x14ac:dyDescent="0.25">
      <c r="A7087" s="53">
        <v>44224</v>
      </c>
      <c r="B7087" s="54">
        <v>44224</v>
      </c>
      <c r="C7087" s="54" t="s">
        <v>1054</v>
      </c>
      <c r="D7087" s="55">
        <f>VLOOKUP(Pag_Inicio_Corr_mas_casos[[#This Row],[Corregimiento]],Hoja3!$A$2:$D$676,4,0)</f>
        <v>130701</v>
      </c>
      <c r="E7087" s="54">
        <v>27</v>
      </c>
    </row>
    <row r="7088" spans="1:5" x14ac:dyDescent="0.25">
      <c r="A7088" s="53">
        <v>44224</v>
      </c>
      <c r="B7088" s="54">
        <v>44224</v>
      </c>
      <c r="C7088" s="54" t="s">
        <v>1141</v>
      </c>
      <c r="D7088" s="55">
        <f>VLOOKUP(Pag_Inicio_Corr_mas_casos[[#This Row],[Corregimiento]],Hoja3!$A$2:$D$676,4,0)</f>
        <v>80812</v>
      </c>
      <c r="E7088" s="54">
        <v>25</v>
      </c>
    </row>
    <row r="7089" spans="1:5" x14ac:dyDescent="0.25">
      <c r="A7089" s="53">
        <v>44224</v>
      </c>
      <c r="B7089" s="54">
        <v>44224</v>
      </c>
      <c r="C7089" s="54" t="s">
        <v>1106</v>
      </c>
      <c r="D7089" s="55">
        <f>VLOOKUP(Pag_Inicio_Corr_mas_casos[[#This Row],[Corregimiento]],Hoja3!$A$2:$D$676,4,0)</f>
        <v>80809</v>
      </c>
      <c r="E7089" s="54">
        <v>22</v>
      </c>
    </row>
    <row r="7090" spans="1:5" x14ac:dyDescent="0.25">
      <c r="A7090" s="53">
        <v>44224</v>
      </c>
      <c r="B7090" s="54">
        <v>44224</v>
      </c>
      <c r="C7090" s="54" t="s">
        <v>1149</v>
      </c>
      <c r="D7090" s="55">
        <f>VLOOKUP(Pag_Inicio_Corr_mas_casos[[#This Row],[Corregimiento]],Hoja3!$A$2:$D$676,4,0)</f>
        <v>130102</v>
      </c>
      <c r="E7090" s="54">
        <v>22</v>
      </c>
    </row>
    <row r="7091" spans="1:5" x14ac:dyDescent="0.25">
      <c r="A7091" s="53">
        <v>44224</v>
      </c>
      <c r="B7091" s="54">
        <v>44224</v>
      </c>
      <c r="C7091" s="54" t="s">
        <v>1049</v>
      </c>
      <c r="D7091" s="55">
        <f>VLOOKUP(Pag_Inicio_Corr_mas_casos[[#This Row],[Corregimiento]],Hoja3!$A$2:$D$676,4,0)</f>
        <v>80822</v>
      </c>
      <c r="E7091" s="54">
        <v>21</v>
      </c>
    </row>
    <row r="7092" spans="1:5" x14ac:dyDescent="0.25">
      <c r="A7092" s="53">
        <v>44224</v>
      </c>
      <c r="B7092" s="54">
        <v>44224</v>
      </c>
      <c r="C7092" s="54" t="s">
        <v>1047</v>
      </c>
      <c r="D7092" s="55">
        <f>VLOOKUP(Pag_Inicio_Corr_mas_casos[[#This Row],[Corregimiento]],Hoja3!$A$2:$D$676,4,0)</f>
        <v>80820</v>
      </c>
      <c r="E7092" s="54">
        <v>20</v>
      </c>
    </row>
    <row r="7093" spans="1:5" x14ac:dyDescent="0.25">
      <c r="A7093" s="53">
        <v>44224</v>
      </c>
      <c r="B7093" s="54">
        <v>44224</v>
      </c>
      <c r="C7093" s="54" t="s">
        <v>1114</v>
      </c>
      <c r="D7093" s="55">
        <f>VLOOKUP(Pag_Inicio_Corr_mas_casos[[#This Row],[Corregimiento]],Hoja3!$A$2:$D$676,4,0)</f>
        <v>81001</v>
      </c>
      <c r="E7093" s="54">
        <v>20</v>
      </c>
    </row>
    <row r="7094" spans="1:5" x14ac:dyDescent="0.25">
      <c r="A7094" s="53">
        <v>44224</v>
      </c>
      <c r="B7094" s="54">
        <v>44224</v>
      </c>
      <c r="C7094" s="54" t="s">
        <v>1035</v>
      </c>
      <c r="D7094" s="55">
        <f>VLOOKUP(Pag_Inicio_Corr_mas_casos[[#This Row],[Corregimiento]],Hoja3!$A$2:$D$676,4,0)</f>
        <v>80806</v>
      </c>
      <c r="E7094" s="54">
        <v>18</v>
      </c>
    </row>
    <row r="7095" spans="1:5" x14ac:dyDescent="0.25">
      <c r="A7095" s="53">
        <v>44224</v>
      </c>
      <c r="B7095" s="54">
        <v>44224</v>
      </c>
      <c r="C7095" s="54" t="s">
        <v>1110</v>
      </c>
      <c r="D7095" s="55">
        <f>VLOOKUP(Pag_Inicio_Corr_mas_casos[[#This Row],[Corregimiento]],Hoja3!$A$2:$D$676,4,0)</f>
        <v>130702</v>
      </c>
      <c r="E7095" s="54">
        <v>18</v>
      </c>
    </row>
    <row r="7096" spans="1:5" x14ac:dyDescent="0.25">
      <c r="A7096" s="53">
        <v>44224</v>
      </c>
      <c r="B7096" s="54">
        <v>44224</v>
      </c>
      <c r="C7096" s="54" t="s">
        <v>1045</v>
      </c>
      <c r="D7096" s="55">
        <f>VLOOKUP(Pag_Inicio_Corr_mas_casos[[#This Row],[Corregimiento]],Hoja3!$A$2:$D$676,4,0)</f>
        <v>130107</v>
      </c>
      <c r="E7096" s="54">
        <v>18</v>
      </c>
    </row>
    <row r="7097" spans="1:5" x14ac:dyDescent="0.25">
      <c r="A7097" s="53">
        <v>44224</v>
      </c>
      <c r="B7097" s="54">
        <v>44224</v>
      </c>
      <c r="C7097" s="54" t="s">
        <v>1036</v>
      </c>
      <c r="D7097" s="55">
        <f>VLOOKUP(Pag_Inicio_Corr_mas_casos[[#This Row],[Corregimiento]],Hoja3!$A$2:$D$676,4,0)</f>
        <v>80823</v>
      </c>
      <c r="E7097" s="54">
        <v>18</v>
      </c>
    </row>
    <row r="7098" spans="1:5" x14ac:dyDescent="0.25">
      <c r="A7098" s="53">
        <v>44224</v>
      </c>
      <c r="B7098" s="54">
        <v>44224</v>
      </c>
      <c r="C7098" s="54" t="s">
        <v>1131</v>
      </c>
      <c r="D7098" s="55">
        <f>VLOOKUP(Pag_Inicio_Corr_mas_casos[[#This Row],[Corregimiento]],Hoja3!$A$2:$D$676,4,0)</f>
        <v>130106</v>
      </c>
      <c r="E7098" s="54">
        <v>17</v>
      </c>
    </row>
    <row r="7099" spans="1:5" x14ac:dyDescent="0.25">
      <c r="A7099" s="53">
        <v>44224</v>
      </c>
      <c r="B7099" s="54">
        <v>44224</v>
      </c>
      <c r="C7099" s="54" t="s">
        <v>1062</v>
      </c>
      <c r="D7099" s="55">
        <f>VLOOKUP(Pag_Inicio_Corr_mas_casos[[#This Row],[Corregimiento]],Hoja3!$A$2:$D$676,4,0)</f>
        <v>30107</v>
      </c>
      <c r="E7099" s="54">
        <v>17</v>
      </c>
    </row>
    <row r="7100" spans="1:5" x14ac:dyDescent="0.25">
      <c r="A7100" s="53">
        <v>44224</v>
      </c>
      <c r="B7100" s="54">
        <v>44224</v>
      </c>
      <c r="C7100" s="54" t="s">
        <v>1039</v>
      </c>
      <c r="D7100" s="55">
        <f>VLOOKUP(Pag_Inicio_Corr_mas_casos[[#This Row],[Corregimiento]],Hoja3!$A$2:$D$676,4,0)</f>
        <v>130708</v>
      </c>
      <c r="E7100" s="54">
        <v>17</v>
      </c>
    </row>
    <row r="7101" spans="1:5" x14ac:dyDescent="0.25">
      <c r="A7101" s="53">
        <v>44224</v>
      </c>
      <c r="B7101" s="54">
        <v>44224</v>
      </c>
      <c r="C7101" s="54" t="s">
        <v>1051</v>
      </c>
      <c r="D7101" s="55">
        <f>VLOOKUP(Pag_Inicio_Corr_mas_casos[[#This Row],[Corregimiento]],Hoja3!$A$2:$D$676,4,0)</f>
        <v>80815</v>
      </c>
      <c r="E7101" s="54">
        <v>15</v>
      </c>
    </row>
    <row r="7102" spans="1:5" x14ac:dyDescent="0.25">
      <c r="A7102" s="53">
        <v>44224</v>
      </c>
      <c r="B7102" s="54">
        <v>44224</v>
      </c>
      <c r="C7102" s="54" t="s">
        <v>1087</v>
      </c>
      <c r="D7102" s="55">
        <f>VLOOKUP(Pag_Inicio_Corr_mas_casos[[#This Row],[Corregimiento]],Hoja3!$A$2:$D$676,4,0)</f>
        <v>80808</v>
      </c>
      <c r="E7102" s="54">
        <v>15</v>
      </c>
    </row>
    <row r="7103" spans="1:5" x14ac:dyDescent="0.25">
      <c r="A7103" s="83">
        <v>44225</v>
      </c>
      <c r="B7103" s="84">
        <v>44225</v>
      </c>
      <c r="C7103" s="84" t="s">
        <v>867</v>
      </c>
      <c r="D7103" s="85">
        <f>VLOOKUP(Pag_Inicio_Corr_mas_casos[[#This Row],[Corregimiento]],Hoja3!$A$2:$D$676,4,0)</f>
        <v>80821</v>
      </c>
      <c r="E7103" s="84">
        <v>39</v>
      </c>
    </row>
    <row r="7104" spans="1:5" x14ac:dyDescent="0.25">
      <c r="A7104" s="83">
        <v>44225</v>
      </c>
      <c r="B7104" s="84">
        <v>44225</v>
      </c>
      <c r="C7104" s="84" t="s">
        <v>1155</v>
      </c>
      <c r="D7104" s="85">
        <f>VLOOKUP(Pag_Inicio_Corr_mas_casos[[#This Row],[Corregimiento]],Hoja3!$A$2:$D$676,4,0)</f>
        <v>40601</v>
      </c>
      <c r="E7104" s="84">
        <v>37</v>
      </c>
    </row>
    <row r="7105" spans="1:5" x14ac:dyDescent="0.25">
      <c r="A7105" s="83">
        <v>44225</v>
      </c>
      <c r="B7105" s="84">
        <v>44225</v>
      </c>
      <c r="C7105" s="84" t="s">
        <v>1036</v>
      </c>
      <c r="D7105" s="85">
        <f>VLOOKUP(Pag_Inicio_Corr_mas_casos[[#This Row],[Corregimiento]],Hoja3!$A$2:$D$676,4,0)</f>
        <v>80823</v>
      </c>
      <c r="E7105" s="84">
        <v>34</v>
      </c>
    </row>
    <row r="7106" spans="1:5" x14ac:dyDescent="0.25">
      <c r="A7106" s="83">
        <v>44225</v>
      </c>
      <c r="B7106" s="84">
        <v>44225</v>
      </c>
      <c r="C7106" s="84" t="s">
        <v>1131</v>
      </c>
      <c r="D7106" s="85">
        <f>VLOOKUP(Pag_Inicio_Corr_mas_casos[[#This Row],[Corregimiento]],Hoja3!$A$2:$D$676,4,0)</f>
        <v>130106</v>
      </c>
      <c r="E7106" s="84">
        <v>32</v>
      </c>
    </row>
    <row r="7107" spans="1:5" x14ac:dyDescent="0.25">
      <c r="A7107" s="83">
        <v>44225</v>
      </c>
      <c r="B7107" s="84">
        <v>44225</v>
      </c>
      <c r="C7107" s="84" t="s">
        <v>1051</v>
      </c>
      <c r="D7107" s="85">
        <f>VLOOKUP(Pag_Inicio_Corr_mas_casos[[#This Row],[Corregimiento]],Hoja3!$A$2:$D$676,4,0)</f>
        <v>80815</v>
      </c>
      <c r="E7107" s="84">
        <v>31</v>
      </c>
    </row>
    <row r="7108" spans="1:5" x14ac:dyDescent="0.25">
      <c r="A7108" s="83">
        <v>44225</v>
      </c>
      <c r="B7108" s="84">
        <v>44225</v>
      </c>
      <c r="C7108" s="84" t="s">
        <v>1049</v>
      </c>
      <c r="D7108" s="85">
        <f>VLOOKUP(Pag_Inicio_Corr_mas_casos[[#This Row],[Corregimiento]],Hoja3!$A$2:$D$676,4,0)</f>
        <v>80822</v>
      </c>
      <c r="E7108" s="84">
        <v>26</v>
      </c>
    </row>
    <row r="7109" spans="1:5" x14ac:dyDescent="0.25">
      <c r="A7109" s="83">
        <v>44225</v>
      </c>
      <c r="B7109" s="84">
        <v>44225</v>
      </c>
      <c r="C7109" s="84" t="s">
        <v>1038</v>
      </c>
      <c r="D7109" s="85">
        <f>VLOOKUP(Pag_Inicio_Corr_mas_casos[[#This Row],[Corregimiento]],Hoja3!$A$2:$D$676,4,0)</f>
        <v>80816</v>
      </c>
      <c r="E7109" s="84">
        <v>26</v>
      </c>
    </row>
    <row r="7110" spans="1:5" x14ac:dyDescent="0.25">
      <c r="A7110" s="83">
        <v>44225</v>
      </c>
      <c r="B7110" s="84">
        <v>44225</v>
      </c>
      <c r="C7110" s="84" t="s">
        <v>1149</v>
      </c>
      <c r="D7110" s="85">
        <f>VLOOKUP(Pag_Inicio_Corr_mas_casos[[#This Row],[Corregimiento]],Hoja3!$A$2:$D$676,4,0)</f>
        <v>130102</v>
      </c>
      <c r="E7110" s="84">
        <v>22</v>
      </c>
    </row>
    <row r="7111" spans="1:5" x14ac:dyDescent="0.25">
      <c r="A7111" s="83">
        <v>44225</v>
      </c>
      <c r="B7111" s="84">
        <v>44225</v>
      </c>
      <c r="C7111" s="84" t="s">
        <v>1048</v>
      </c>
      <c r="D7111" s="85">
        <f>VLOOKUP(Pag_Inicio_Corr_mas_casos[[#This Row],[Corregimiento]],Hoja3!$A$2:$D$676,4,0)</f>
        <v>80817</v>
      </c>
      <c r="E7111" s="84">
        <v>22</v>
      </c>
    </row>
    <row r="7112" spans="1:5" x14ac:dyDescent="0.25">
      <c r="A7112" s="83">
        <v>44225</v>
      </c>
      <c r="B7112" s="84">
        <v>44225</v>
      </c>
      <c r="C7112" s="84" t="s">
        <v>1107</v>
      </c>
      <c r="D7112" s="85">
        <f>VLOOKUP(Pag_Inicio_Corr_mas_casos[[#This Row],[Corregimiento]],Hoja3!$A$2:$D$676,4,0)</f>
        <v>80819</v>
      </c>
      <c r="E7112" s="84">
        <v>22</v>
      </c>
    </row>
    <row r="7113" spans="1:5" x14ac:dyDescent="0.25">
      <c r="A7113" s="83">
        <v>44225</v>
      </c>
      <c r="B7113" s="84">
        <v>44225</v>
      </c>
      <c r="C7113" s="84" t="s">
        <v>1155</v>
      </c>
      <c r="D7113" s="85">
        <f>VLOOKUP(Pag_Inicio_Corr_mas_casos[[#This Row],[Corregimiento]],Hoja3!$A$2:$D$676,4,0)</f>
        <v>40601</v>
      </c>
      <c r="E7113" s="84">
        <v>20</v>
      </c>
    </row>
    <row r="7114" spans="1:5" x14ac:dyDescent="0.25">
      <c r="A7114" s="83">
        <v>44225</v>
      </c>
      <c r="B7114" s="84">
        <v>44225</v>
      </c>
      <c r="C7114" s="84" t="s">
        <v>1062</v>
      </c>
      <c r="D7114" s="85">
        <f>VLOOKUP(Pag_Inicio_Corr_mas_casos[[#This Row],[Corregimiento]],Hoja3!$A$2:$D$676,4,0)</f>
        <v>30107</v>
      </c>
      <c r="E7114" s="84">
        <v>18</v>
      </c>
    </row>
    <row r="7115" spans="1:5" x14ac:dyDescent="0.25">
      <c r="A7115" s="83">
        <v>44225</v>
      </c>
      <c r="B7115" s="84">
        <v>44225</v>
      </c>
      <c r="C7115" s="84" t="s">
        <v>1110</v>
      </c>
      <c r="D7115" s="85">
        <f>VLOOKUP(Pag_Inicio_Corr_mas_casos[[#This Row],[Corregimiento]],Hoja3!$A$2:$D$676,4,0)</f>
        <v>130702</v>
      </c>
      <c r="E7115" s="84">
        <v>17</v>
      </c>
    </row>
    <row r="7116" spans="1:5" x14ac:dyDescent="0.25">
      <c r="A7116" s="83">
        <v>44225</v>
      </c>
      <c r="B7116" s="84">
        <v>44225</v>
      </c>
      <c r="C7116" s="84" t="s">
        <v>1102</v>
      </c>
      <c r="D7116" s="85">
        <f>VLOOKUP(Pag_Inicio_Corr_mas_casos[[#This Row],[Corregimiento]],Hoja3!$A$2:$D$676,4,0)</f>
        <v>40612</v>
      </c>
      <c r="E7116" s="84">
        <v>17</v>
      </c>
    </row>
    <row r="7117" spans="1:5" x14ac:dyDescent="0.25">
      <c r="A7117" s="83">
        <v>44225</v>
      </c>
      <c r="B7117" s="84">
        <v>44225</v>
      </c>
      <c r="C7117" s="84" t="s">
        <v>1141</v>
      </c>
      <c r="D7117" s="85">
        <f>VLOOKUP(Pag_Inicio_Corr_mas_casos[[#This Row],[Corregimiento]],Hoja3!$A$2:$D$676,4,0)</f>
        <v>80812</v>
      </c>
      <c r="E7117" s="84">
        <v>17</v>
      </c>
    </row>
    <row r="7118" spans="1:5" x14ac:dyDescent="0.25">
      <c r="A7118" s="83">
        <v>44225</v>
      </c>
      <c r="B7118" s="84">
        <v>44225</v>
      </c>
      <c r="C7118" s="84" t="s">
        <v>1106</v>
      </c>
      <c r="D7118" s="85">
        <f>VLOOKUP(Pag_Inicio_Corr_mas_casos[[#This Row],[Corregimiento]],Hoja3!$A$2:$D$676,4,0)</f>
        <v>80809</v>
      </c>
      <c r="E7118" s="84">
        <v>17</v>
      </c>
    </row>
    <row r="7119" spans="1:5" x14ac:dyDescent="0.25">
      <c r="A7119" s="83">
        <v>44225</v>
      </c>
      <c r="B7119" s="84">
        <v>44225</v>
      </c>
      <c r="C7119" s="84" t="s">
        <v>1039</v>
      </c>
      <c r="D7119" s="85">
        <f>VLOOKUP(Pag_Inicio_Corr_mas_casos[[#This Row],[Corregimiento]],Hoja3!$A$2:$D$676,4,0)</f>
        <v>130708</v>
      </c>
      <c r="E7119" s="84">
        <v>16</v>
      </c>
    </row>
    <row r="7120" spans="1:5" x14ac:dyDescent="0.25">
      <c r="A7120" s="83">
        <v>44225</v>
      </c>
      <c r="B7120" s="84">
        <v>44225</v>
      </c>
      <c r="C7120" s="84" t="s">
        <v>1047</v>
      </c>
      <c r="D7120" s="85">
        <f>VLOOKUP(Pag_Inicio_Corr_mas_casos[[#This Row],[Corregimiento]],Hoja3!$A$2:$D$676,4,0)</f>
        <v>80820</v>
      </c>
      <c r="E7120" s="84">
        <v>16</v>
      </c>
    </row>
    <row r="7121" spans="1:5" x14ac:dyDescent="0.25">
      <c r="A7121" s="83">
        <v>44225</v>
      </c>
      <c r="B7121" s="84">
        <v>44225</v>
      </c>
      <c r="C7121" s="84" t="s">
        <v>1064</v>
      </c>
      <c r="D7121" s="85">
        <f>VLOOKUP(Pag_Inicio_Corr_mas_casos[[#This Row],[Corregimiento]],Hoja3!$A$2:$D$676,4,0)</f>
        <v>130709</v>
      </c>
      <c r="E7121" s="84">
        <v>15</v>
      </c>
    </row>
    <row r="7122" spans="1:5" x14ac:dyDescent="0.25">
      <c r="A7122" s="83">
        <v>44225</v>
      </c>
      <c r="B7122" s="84">
        <v>44225</v>
      </c>
      <c r="C7122" s="84" t="s">
        <v>1054</v>
      </c>
      <c r="D7122" s="85">
        <f>VLOOKUP(Pag_Inicio_Corr_mas_casos[[#This Row],[Corregimiento]],Hoja3!$A$2:$D$676,4,0)</f>
        <v>130701</v>
      </c>
      <c r="E7122" s="84">
        <v>14</v>
      </c>
    </row>
    <row r="7123" spans="1:5" x14ac:dyDescent="0.25">
      <c r="A7123" s="59">
        <v>44226</v>
      </c>
      <c r="B7123" s="60">
        <v>44226</v>
      </c>
      <c r="C7123" s="60" t="s">
        <v>1235</v>
      </c>
      <c r="D7123" s="61">
        <f>VLOOKUP(Pag_Inicio_Corr_mas_casos[[#This Row],[Corregimiento]],Hoja3!$A$2:$D$676,4,0)</f>
        <v>40601</v>
      </c>
      <c r="E7123" s="60">
        <v>53</v>
      </c>
    </row>
    <row r="7124" spans="1:5" x14ac:dyDescent="0.25">
      <c r="A7124" s="59">
        <v>44226</v>
      </c>
      <c r="B7124" s="60">
        <v>44226</v>
      </c>
      <c r="C7124" s="60" t="s">
        <v>867</v>
      </c>
      <c r="D7124" s="61">
        <f>VLOOKUP(Pag_Inicio_Corr_mas_casos[[#This Row],[Corregimiento]],Hoja3!$A$2:$D$676,4,0)</f>
        <v>80821</v>
      </c>
      <c r="E7124" s="60">
        <v>33</v>
      </c>
    </row>
    <row r="7125" spans="1:5" x14ac:dyDescent="0.25">
      <c r="A7125" s="59">
        <v>44226</v>
      </c>
      <c r="B7125" s="60">
        <v>44226</v>
      </c>
      <c r="C7125" s="60" t="s">
        <v>1141</v>
      </c>
      <c r="D7125" s="61">
        <f>VLOOKUP(Pag_Inicio_Corr_mas_casos[[#This Row],[Corregimiento]],Hoja3!$A$2:$D$676,4,0)</f>
        <v>80812</v>
      </c>
      <c r="E7125" s="60">
        <v>27</v>
      </c>
    </row>
    <row r="7126" spans="1:5" x14ac:dyDescent="0.25">
      <c r="A7126" s="59">
        <v>44226</v>
      </c>
      <c r="B7126" s="60">
        <v>44226</v>
      </c>
      <c r="C7126" s="60" t="s">
        <v>1106</v>
      </c>
      <c r="D7126" s="61">
        <f>VLOOKUP(Pag_Inicio_Corr_mas_casos[[#This Row],[Corregimiento]],Hoja3!$A$2:$D$676,4,0)</f>
        <v>80809</v>
      </c>
      <c r="E7126" s="60">
        <v>25</v>
      </c>
    </row>
    <row r="7127" spans="1:5" x14ac:dyDescent="0.25">
      <c r="A7127" s="59">
        <v>44226</v>
      </c>
      <c r="B7127" s="60">
        <v>44226</v>
      </c>
      <c r="C7127" s="60" t="s">
        <v>1051</v>
      </c>
      <c r="D7127" s="61">
        <f>VLOOKUP(Pag_Inicio_Corr_mas_casos[[#This Row],[Corregimiento]],Hoja3!$A$2:$D$676,4,0)</f>
        <v>80815</v>
      </c>
      <c r="E7127" s="60">
        <v>21</v>
      </c>
    </row>
    <row r="7128" spans="1:5" x14ac:dyDescent="0.25">
      <c r="A7128" s="59">
        <v>44226</v>
      </c>
      <c r="B7128" s="60">
        <v>44226</v>
      </c>
      <c r="C7128" s="60" t="s">
        <v>1236</v>
      </c>
      <c r="D7128" s="61">
        <f>VLOOKUP(Pag_Inicio_Corr_mas_casos[[#This Row],[Corregimiento]],Hoja3!$A$2:$D$676,4,0)</f>
        <v>30207</v>
      </c>
      <c r="E7128" s="60">
        <v>21</v>
      </c>
    </row>
    <row r="7129" spans="1:5" x14ac:dyDescent="0.25">
      <c r="A7129" s="59">
        <v>44226</v>
      </c>
      <c r="B7129" s="60">
        <v>44226</v>
      </c>
      <c r="C7129" s="60" t="s">
        <v>1107</v>
      </c>
      <c r="D7129" s="61">
        <f>VLOOKUP(Pag_Inicio_Corr_mas_casos[[#This Row],[Corregimiento]],Hoja3!$A$2:$D$676,4,0)</f>
        <v>80819</v>
      </c>
      <c r="E7129" s="60">
        <v>21</v>
      </c>
    </row>
    <row r="7130" spans="1:5" x14ac:dyDescent="0.25">
      <c r="A7130" s="59">
        <v>44226</v>
      </c>
      <c r="B7130" s="60">
        <v>44226</v>
      </c>
      <c r="C7130" s="60" t="s">
        <v>1062</v>
      </c>
      <c r="D7130" s="61">
        <f>VLOOKUP(Pag_Inicio_Corr_mas_casos[[#This Row],[Corregimiento]],Hoja3!$A$2:$D$676,4,0)</f>
        <v>30107</v>
      </c>
      <c r="E7130" s="60">
        <v>20</v>
      </c>
    </row>
    <row r="7131" spans="1:5" x14ac:dyDescent="0.25">
      <c r="A7131" s="59">
        <v>44226</v>
      </c>
      <c r="B7131" s="60">
        <v>44226</v>
      </c>
      <c r="C7131" s="60" t="s">
        <v>1098</v>
      </c>
      <c r="D7131" s="61">
        <f>VLOOKUP(Pag_Inicio_Corr_mas_casos[[#This Row],[Corregimiento]],Hoja3!$A$2:$D$676,4,0)</f>
        <v>40611</v>
      </c>
      <c r="E7131" s="60">
        <v>20</v>
      </c>
    </row>
    <row r="7132" spans="1:5" x14ac:dyDescent="0.25">
      <c r="A7132" s="59">
        <v>44226</v>
      </c>
      <c r="B7132" s="60">
        <v>44226</v>
      </c>
      <c r="C7132" s="60" t="s">
        <v>1036</v>
      </c>
      <c r="D7132" s="61">
        <f>VLOOKUP(Pag_Inicio_Corr_mas_casos[[#This Row],[Corregimiento]],Hoja3!$A$2:$D$676,4,0)</f>
        <v>80823</v>
      </c>
      <c r="E7132" s="60">
        <v>20</v>
      </c>
    </row>
    <row r="7133" spans="1:5" x14ac:dyDescent="0.25">
      <c r="A7133" s="59">
        <v>44226</v>
      </c>
      <c r="B7133" s="60">
        <v>44226</v>
      </c>
      <c r="C7133" s="60" t="s">
        <v>1117</v>
      </c>
      <c r="D7133" s="61">
        <f>VLOOKUP(Pag_Inicio_Corr_mas_casos[[#This Row],[Corregimiento]],Hoja3!$A$2:$D$676,4,0)</f>
        <v>91001</v>
      </c>
      <c r="E7133" s="60">
        <v>20</v>
      </c>
    </row>
    <row r="7134" spans="1:5" x14ac:dyDescent="0.25">
      <c r="A7134" s="59">
        <v>44226</v>
      </c>
      <c r="B7134" s="60">
        <v>44226</v>
      </c>
      <c r="C7134" s="60" t="s">
        <v>1149</v>
      </c>
      <c r="D7134" s="61">
        <f>VLOOKUP(Pag_Inicio_Corr_mas_casos[[#This Row],[Corregimiento]],Hoja3!$A$2:$D$676,4,0)</f>
        <v>130102</v>
      </c>
      <c r="E7134" s="60">
        <v>19</v>
      </c>
    </row>
    <row r="7135" spans="1:5" x14ac:dyDescent="0.25">
      <c r="A7135" s="59">
        <v>44226</v>
      </c>
      <c r="B7135" s="60">
        <v>44226</v>
      </c>
      <c r="C7135" s="60" t="s">
        <v>1124</v>
      </c>
      <c r="D7135" s="61">
        <f>VLOOKUP(Pag_Inicio_Corr_mas_casos[[#This Row],[Corregimiento]],Hoja3!$A$2:$D$676,4,0)</f>
        <v>20609</v>
      </c>
      <c r="E7135" s="60">
        <v>19</v>
      </c>
    </row>
    <row r="7136" spans="1:5" x14ac:dyDescent="0.25">
      <c r="A7136" s="59">
        <v>44226</v>
      </c>
      <c r="B7136" s="60">
        <v>44226</v>
      </c>
      <c r="C7136" s="60" t="s">
        <v>1047</v>
      </c>
      <c r="D7136" s="61">
        <f>VLOOKUP(Pag_Inicio_Corr_mas_casos[[#This Row],[Corregimiento]],Hoja3!$A$2:$D$676,4,0)</f>
        <v>80820</v>
      </c>
      <c r="E7136" s="60">
        <v>18</v>
      </c>
    </row>
    <row r="7137" spans="1:5" x14ac:dyDescent="0.25">
      <c r="A7137" s="59">
        <v>44226</v>
      </c>
      <c r="B7137" s="60">
        <v>44226</v>
      </c>
      <c r="C7137" s="60" t="s">
        <v>1046</v>
      </c>
      <c r="D7137" s="61">
        <f>VLOOKUP(Pag_Inicio_Corr_mas_casos[[#This Row],[Corregimiento]],Hoja3!$A$2:$D$676,4,0)</f>
        <v>80813</v>
      </c>
      <c r="E7137" s="60">
        <v>16</v>
      </c>
    </row>
    <row r="7138" spans="1:5" x14ac:dyDescent="0.25">
      <c r="A7138" s="59">
        <v>44226</v>
      </c>
      <c r="B7138" s="60">
        <v>44226</v>
      </c>
      <c r="C7138" s="60" t="s">
        <v>1033</v>
      </c>
      <c r="D7138" s="61">
        <f>VLOOKUP(Pag_Inicio_Corr_mas_casos[[#This Row],[Corregimiento]],Hoja3!$A$2:$D$676,4,0)</f>
        <v>130717</v>
      </c>
      <c r="E7138" s="60">
        <v>16</v>
      </c>
    </row>
    <row r="7139" spans="1:5" x14ac:dyDescent="0.25">
      <c r="A7139" s="59">
        <v>44226</v>
      </c>
      <c r="B7139" s="60">
        <v>44226</v>
      </c>
      <c r="C7139" s="60" t="s">
        <v>1049</v>
      </c>
      <c r="D7139" s="61">
        <f>VLOOKUP(Pag_Inicio_Corr_mas_casos[[#This Row],[Corregimiento]],Hoja3!$A$2:$D$676,4,0)</f>
        <v>80822</v>
      </c>
      <c r="E7139" s="60">
        <v>15</v>
      </c>
    </row>
    <row r="7140" spans="1:5" x14ac:dyDescent="0.25">
      <c r="A7140" s="59">
        <v>44226</v>
      </c>
      <c r="B7140" s="60">
        <v>44226</v>
      </c>
      <c r="C7140" s="60" t="s">
        <v>1154</v>
      </c>
      <c r="D7140" s="61">
        <f>VLOOKUP(Pag_Inicio_Corr_mas_casos[[#This Row],[Corregimiento]],Hoja3!$A$2:$D$676,4,0)</f>
        <v>91007</v>
      </c>
      <c r="E7140" s="60">
        <v>15</v>
      </c>
    </row>
    <row r="7141" spans="1:5" x14ac:dyDescent="0.25">
      <c r="A7141" s="59">
        <v>44226</v>
      </c>
      <c r="B7141" s="60">
        <v>44226</v>
      </c>
      <c r="C7141" s="60" t="s">
        <v>1102</v>
      </c>
      <c r="D7141" s="61">
        <f>VLOOKUP(Pag_Inicio_Corr_mas_casos[[#This Row],[Corregimiento]],Hoja3!$A$2:$D$676,4,0)</f>
        <v>40612</v>
      </c>
      <c r="E7141" s="60">
        <v>15</v>
      </c>
    </row>
    <row r="7142" spans="1:5" x14ac:dyDescent="0.25">
      <c r="A7142" s="59">
        <v>44226</v>
      </c>
      <c r="B7142" s="60">
        <v>44226</v>
      </c>
      <c r="C7142" s="60" t="s">
        <v>1038</v>
      </c>
      <c r="D7142" s="61">
        <f>VLOOKUP(Pag_Inicio_Corr_mas_casos[[#This Row],[Corregimiento]],Hoja3!$A$2:$D$676,4,0)</f>
        <v>80816</v>
      </c>
      <c r="E7142" s="60">
        <v>15</v>
      </c>
    </row>
    <row r="7143" spans="1:5" x14ac:dyDescent="0.25">
      <c r="A7143" s="74">
        <v>44227</v>
      </c>
      <c r="B7143" s="75">
        <v>44227</v>
      </c>
      <c r="C7143" s="75" t="s">
        <v>1155</v>
      </c>
      <c r="D7143" s="76">
        <f>VLOOKUP(Pag_Inicio_Corr_mas_casos[[#This Row],[Corregimiento]],Hoja3!$A$2:$D$676,4,0)</f>
        <v>40601</v>
      </c>
      <c r="E7143" s="75">
        <v>42</v>
      </c>
    </row>
    <row r="7144" spans="1:5" x14ac:dyDescent="0.25">
      <c r="A7144" s="74">
        <v>44227</v>
      </c>
      <c r="B7144" s="75">
        <v>44227</v>
      </c>
      <c r="C7144" s="75" t="s">
        <v>1036</v>
      </c>
      <c r="D7144" s="76">
        <f>VLOOKUP(Pag_Inicio_Corr_mas_casos[[#This Row],[Corregimiento]],Hoja3!$A$2:$D$676,4,0)</f>
        <v>80823</v>
      </c>
      <c r="E7144" s="75">
        <v>34</v>
      </c>
    </row>
    <row r="7145" spans="1:5" x14ac:dyDescent="0.25">
      <c r="A7145" s="74">
        <v>44227</v>
      </c>
      <c r="B7145" s="75">
        <v>44227</v>
      </c>
      <c r="C7145" s="75" t="s">
        <v>1049</v>
      </c>
      <c r="D7145" s="76">
        <f>VLOOKUP(Pag_Inicio_Corr_mas_casos[[#This Row],[Corregimiento]],Hoja3!$A$2:$D$676,4,0)</f>
        <v>80822</v>
      </c>
      <c r="E7145" s="75">
        <v>31</v>
      </c>
    </row>
    <row r="7146" spans="1:5" x14ac:dyDescent="0.25">
      <c r="A7146" s="74">
        <v>44227</v>
      </c>
      <c r="B7146" s="75">
        <v>44227</v>
      </c>
      <c r="C7146" s="75" t="s">
        <v>1038</v>
      </c>
      <c r="D7146" s="76">
        <f>VLOOKUP(Pag_Inicio_Corr_mas_casos[[#This Row],[Corregimiento]],Hoja3!$A$2:$D$676,4,0)</f>
        <v>80816</v>
      </c>
      <c r="E7146" s="75">
        <v>22</v>
      </c>
    </row>
    <row r="7147" spans="1:5" x14ac:dyDescent="0.25">
      <c r="A7147" s="74">
        <v>44227</v>
      </c>
      <c r="B7147" s="75">
        <v>44227</v>
      </c>
      <c r="C7147" s="75" t="s">
        <v>1051</v>
      </c>
      <c r="D7147" s="76">
        <f>VLOOKUP(Pag_Inicio_Corr_mas_casos[[#This Row],[Corregimiento]],Hoja3!$A$2:$D$676,4,0)</f>
        <v>80815</v>
      </c>
      <c r="E7147" s="75">
        <v>20</v>
      </c>
    </row>
    <row r="7148" spans="1:5" x14ac:dyDescent="0.25">
      <c r="A7148" s="74">
        <v>44227</v>
      </c>
      <c r="B7148" s="75">
        <v>44227</v>
      </c>
      <c r="C7148" s="75" t="s">
        <v>1237</v>
      </c>
      <c r="D7148" s="76">
        <f>VLOOKUP(Pag_Inicio_Corr_mas_casos[[#This Row],[Corregimiento]],Hoja3!$A$2:$D$676,4,0)</f>
        <v>40104</v>
      </c>
      <c r="E7148" s="75">
        <v>17</v>
      </c>
    </row>
    <row r="7149" spans="1:5" x14ac:dyDescent="0.25">
      <c r="A7149" s="74">
        <v>44227</v>
      </c>
      <c r="B7149" s="75">
        <v>44227</v>
      </c>
      <c r="C7149" s="75" t="s">
        <v>1113</v>
      </c>
      <c r="D7149" s="76">
        <f>VLOOKUP(Pag_Inicio_Corr_mas_casos[[#This Row],[Corregimiento]],Hoja3!$A$2:$D$676,4,0)</f>
        <v>81008</v>
      </c>
      <c r="E7149" s="75">
        <v>17</v>
      </c>
    </row>
    <row r="7150" spans="1:5" x14ac:dyDescent="0.25">
      <c r="A7150" s="74">
        <v>44227</v>
      </c>
      <c r="B7150" s="75">
        <v>44227</v>
      </c>
      <c r="C7150" s="75" t="s">
        <v>1046</v>
      </c>
      <c r="D7150" s="76">
        <f>VLOOKUP(Pag_Inicio_Corr_mas_casos[[#This Row],[Corregimiento]],Hoja3!$A$2:$D$676,4,0)</f>
        <v>80813</v>
      </c>
      <c r="E7150" s="75">
        <v>17</v>
      </c>
    </row>
    <row r="7151" spans="1:5" x14ac:dyDescent="0.25">
      <c r="A7151" s="74">
        <v>44227</v>
      </c>
      <c r="B7151" s="75">
        <v>44227</v>
      </c>
      <c r="C7151" s="75" t="s">
        <v>1062</v>
      </c>
      <c r="D7151" s="76">
        <f>VLOOKUP(Pag_Inicio_Corr_mas_casos[[#This Row],[Corregimiento]],Hoja3!$A$2:$D$676,4,0)</f>
        <v>30107</v>
      </c>
      <c r="E7151" s="75">
        <v>16</v>
      </c>
    </row>
    <row r="7152" spans="1:5" x14ac:dyDescent="0.25">
      <c r="A7152" s="74">
        <v>44227</v>
      </c>
      <c r="B7152" s="75">
        <v>44227</v>
      </c>
      <c r="C7152" s="75" t="s">
        <v>1048</v>
      </c>
      <c r="D7152" s="76">
        <f>VLOOKUP(Pag_Inicio_Corr_mas_casos[[#This Row],[Corregimiento]],Hoja3!$A$2:$D$676,4,0)</f>
        <v>80817</v>
      </c>
      <c r="E7152" s="75">
        <v>16</v>
      </c>
    </row>
    <row r="7153" spans="1:6" x14ac:dyDescent="0.25">
      <c r="A7153" s="74">
        <v>44227</v>
      </c>
      <c r="B7153" s="75">
        <v>44227</v>
      </c>
      <c r="C7153" s="75" t="s">
        <v>1107</v>
      </c>
      <c r="D7153" s="76">
        <f>VLOOKUP(Pag_Inicio_Corr_mas_casos[[#This Row],[Corregimiento]],Hoja3!$A$2:$D$676,4,0)</f>
        <v>80819</v>
      </c>
      <c r="E7153" s="75">
        <v>15</v>
      </c>
    </row>
    <row r="7154" spans="1:6" x14ac:dyDescent="0.25">
      <c r="A7154" s="74">
        <v>44227</v>
      </c>
      <c r="B7154" s="75">
        <v>44227</v>
      </c>
      <c r="C7154" s="75" t="s">
        <v>1051</v>
      </c>
      <c r="D7154" s="76">
        <f>VLOOKUP(Pag_Inicio_Corr_mas_casos[[#This Row],[Corregimiento]],Hoja3!$A$2:$D$676,4,0)</f>
        <v>80815</v>
      </c>
      <c r="E7154" s="75">
        <v>14</v>
      </c>
    </row>
    <row r="7155" spans="1:6" x14ac:dyDescent="0.25">
      <c r="A7155" s="74">
        <v>44227</v>
      </c>
      <c r="B7155" s="75">
        <v>44227</v>
      </c>
      <c r="C7155" s="75" t="s">
        <v>1047</v>
      </c>
      <c r="D7155" s="76">
        <f>VLOOKUP(Pag_Inicio_Corr_mas_casos[[#This Row],[Corregimiento]],Hoja3!$A$2:$D$676,4,0)</f>
        <v>80820</v>
      </c>
      <c r="E7155" s="75">
        <v>13</v>
      </c>
    </row>
    <row r="7156" spans="1:6" x14ac:dyDescent="0.25">
      <c r="A7156" s="74">
        <v>44227</v>
      </c>
      <c r="B7156" s="75">
        <v>44227</v>
      </c>
      <c r="C7156" s="75" t="s">
        <v>867</v>
      </c>
      <c r="D7156" s="76">
        <f>VLOOKUP(Pag_Inicio_Corr_mas_casos[[#This Row],[Corregimiento]],Hoja3!$A$2:$D$676,4,0)</f>
        <v>80821</v>
      </c>
      <c r="E7156" s="75">
        <v>12</v>
      </c>
    </row>
    <row r="7157" spans="1:6" x14ac:dyDescent="0.25">
      <c r="A7157" s="74">
        <v>44227</v>
      </c>
      <c r="B7157" s="75">
        <v>44227</v>
      </c>
      <c r="C7157" s="75" t="s">
        <v>1040</v>
      </c>
      <c r="D7157" s="76">
        <f>VLOOKUP(Pag_Inicio_Corr_mas_casos[[#This Row],[Corregimiento]],Hoja3!$A$2:$D$676,4,0)</f>
        <v>81007</v>
      </c>
      <c r="E7157" s="75">
        <v>12</v>
      </c>
    </row>
    <row r="7158" spans="1:6" x14ac:dyDescent="0.25">
      <c r="A7158" s="74">
        <v>44227</v>
      </c>
      <c r="B7158" s="75">
        <v>44227</v>
      </c>
      <c r="C7158" s="75" t="s">
        <v>1035</v>
      </c>
      <c r="D7158" s="76">
        <f>VLOOKUP(Pag_Inicio_Corr_mas_casos[[#This Row],[Corregimiento]],Hoja3!$A$2:$D$676,4,0)</f>
        <v>80806</v>
      </c>
      <c r="E7158" s="75">
        <v>12</v>
      </c>
    </row>
    <row r="7159" spans="1:6" x14ac:dyDescent="0.25">
      <c r="A7159" s="74">
        <v>44227</v>
      </c>
      <c r="B7159" s="75">
        <v>44227</v>
      </c>
      <c r="C7159" s="75" t="s">
        <v>1122</v>
      </c>
      <c r="D7159" s="76">
        <f>VLOOKUP(Pag_Inicio_Corr_mas_casos[[#This Row],[Corregimiento]],Hoja3!$A$2:$D$676,4,0)</f>
        <v>30103</v>
      </c>
      <c r="E7159" s="75">
        <v>11</v>
      </c>
    </row>
    <row r="7160" spans="1:6" x14ac:dyDescent="0.25">
      <c r="A7160" s="74">
        <v>44227</v>
      </c>
      <c r="B7160" s="75">
        <v>44227</v>
      </c>
      <c r="C7160" s="75" t="s">
        <v>1128</v>
      </c>
      <c r="D7160" s="76">
        <f>VLOOKUP(Pag_Inicio_Corr_mas_casos[[#This Row],[Corregimiento]],Hoja3!$A$2:$D$676,4,0)</f>
        <v>91008</v>
      </c>
      <c r="E7160" s="75">
        <v>11</v>
      </c>
    </row>
    <row r="7161" spans="1:6" x14ac:dyDescent="0.25">
      <c r="A7161" s="74">
        <v>44227</v>
      </c>
      <c r="B7161" s="75">
        <v>44227</v>
      </c>
      <c r="C7161" s="75" t="s">
        <v>1133</v>
      </c>
      <c r="D7161" s="76">
        <f>VLOOKUP(Pag_Inicio_Corr_mas_casos[[#This Row],[Corregimiento]],Hoja3!$A$2:$D$676,4,0)</f>
        <v>130108</v>
      </c>
      <c r="E7161" s="75">
        <v>10</v>
      </c>
    </row>
    <row r="7162" spans="1:6" x14ac:dyDescent="0.25">
      <c r="A7162" s="74">
        <v>44227</v>
      </c>
      <c r="B7162" s="75">
        <v>44227</v>
      </c>
      <c r="C7162" s="75" t="s">
        <v>1236</v>
      </c>
      <c r="D7162" s="76">
        <f>VLOOKUP(Pag_Inicio_Corr_mas_casos[[#This Row],[Corregimiento]],Hoja3!$A$2:$D$676,4,0)</f>
        <v>30207</v>
      </c>
      <c r="E7162" s="75">
        <v>10</v>
      </c>
    </row>
    <row r="7163" spans="1:6" x14ac:dyDescent="0.25">
      <c r="A7163" s="99">
        <v>44228</v>
      </c>
      <c r="B7163" s="100">
        <v>44228</v>
      </c>
      <c r="C7163" s="100" t="s">
        <v>1155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 x14ac:dyDescent="0.25">
      <c r="A7164" s="99">
        <v>44228</v>
      </c>
      <c r="B7164" s="100">
        <v>44228</v>
      </c>
      <c r="C7164" s="100" t="s">
        <v>1117</v>
      </c>
      <c r="D7164" s="101">
        <f>VLOOKUP(Pag_Inicio_Corr_mas_casos[[#This Row],[Corregimiento]],Hoja3!$A$2:$D$676,4,0)</f>
        <v>91001</v>
      </c>
      <c r="E7164" s="100">
        <v>31</v>
      </c>
    </row>
    <row r="7165" spans="1:6" x14ac:dyDescent="0.25">
      <c r="A7165" s="99">
        <v>44228</v>
      </c>
      <c r="B7165" s="100">
        <v>44228</v>
      </c>
      <c r="C7165" s="100" t="s">
        <v>1065</v>
      </c>
      <c r="D7165" s="101">
        <f>VLOOKUP(Pag_Inicio_Corr_mas_casos[[#This Row],[Corregimiento]],Hoja3!$A$2:$D$676,4,0)</f>
        <v>40606</v>
      </c>
      <c r="E7165" s="100">
        <v>27</v>
      </c>
    </row>
    <row r="7166" spans="1:6" x14ac:dyDescent="0.25">
      <c r="A7166" s="99">
        <v>44228</v>
      </c>
      <c r="B7166" s="100">
        <v>44228</v>
      </c>
      <c r="C7166" s="100" t="s">
        <v>1107</v>
      </c>
      <c r="D7166" s="101">
        <f>VLOOKUP(Pag_Inicio_Corr_mas_casos[[#This Row],[Corregimiento]],Hoja3!$A$2:$D$676,4,0)</f>
        <v>80819</v>
      </c>
      <c r="E7166" s="100">
        <v>25</v>
      </c>
    </row>
    <row r="7167" spans="1:6" x14ac:dyDescent="0.25">
      <c r="A7167" s="99">
        <v>44228</v>
      </c>
      <c r="B7167" s="100">
        <v>44228</v>
      </c>
      <c r="C7167" s="100" t="s">
        <v>1098</v>
      </c>
      <c r="D7167" s="101">
        <f>VLOOKUP(Pag_Inicio_Corr_mas_casos[[#This Row],[Corregimiento]],Hoja3!$A$2:$D$676,4,0)</f>
        <v>40611</v>
      </c>
      <c r="E7167" s="100">
        <v>22</v>
      </c>
    </row>
    <row r="7168" spans="1:6" x14ac:dyDescent="0.25">
      <c r="A7168" s="99">
        <v>44228</v>
      </c>
      <c r="B7168" s="100">
        <v>44228</v>
      </c>
      <c r="C7168" s="100" t="s">
        <v>1096</v>
      </c>
      <c r="D7168" s="101">
        <f>VLOOKUP(Pag_Inicio_Corr_mas_casos[[#This Row],[Corregimiento]],Hoja3!$A$2:$D$676,4,0)</f>
        <v>40501</v>
      </c>
      <c r="E7168" s="100">
        <v>19</v>
      </c>
    </row>
    <row r="7169" spans="1:5" x14ac:dyDescent="0.25">
      <c r="A7169" s="99">
        <v>44228</v>
      </c>
      <c r="B7169" s="100">
        <v>44228</v>
      </c>
      <c r="C7169" s="100" t="s">
        <v>1047</v>
      </c>
      <c r="D7169" s="101">
        <f>VLOOKUP(Pag_Inicio_Corr_mas_casos[[#This Row],[Corregimiento]],Hoja3!$A$2:$D$676,4,0)</f>
        <v>80820</v>
      </c>
      <c r="E7169" s="100">
        <v>18</v>
      </c>
    </row>
    <row r="7170" spans="1:5" x14ac:dyDescent="0.25">
      <c r="A7170" s="99">
        <v>44228</v>
      </c>
      <c r="B7170" s="100">
        <v>44228</v>
      </c>
      <c r="C7170" s="100" t="s">
        <v>1049</v>
      </c>
      <c r="D7170" s="101">
        <f>VLOOKUP(Pag_Inicio_Corr_mas_casos[[#This Row],[Corregimiento]],Hoja3!$A$2:$D$676,4,0)</f>
        <v>80822</v>
      </c>
      <c r="E7170" s="100">
        <v>16</v>
      </c>
    </row>
    <row r="7171" spans="1:5" x14ac:dyDescent="0.25">
      <c r="A7171" s="99">
        <v>44228</v>
      </c>
      <c r="B7171" s="100">
        <v>44228</v>
      </c>
      <c r="C7171" s="100" t="s">
        <v>1051</v>
      </c>
      <c r="D7171" s="101">
        <f>VLOOKUP(Pag_Inicio_Corr_mas_casos[[#This Row],[Corregimiento]],Hoja3!$A$2:$D$676,4,0)</f>
        <v>80815</v>
      </c>
      <c r="E7171" s="100">
        <v>15</v>
      </c>
    </row>
    <row r="7172" spans="1:5" x14ac:dyDescent="0.25">
      <c r="A7172" s="99">
        <v>44228</v>
      </c>
      <c r="B7172" s="100">
        <v>44228</v>
      </c>
      <c r="C7172" s="100" t="s">
        <v>1238</v>
      </c>
      <c r="D7172" s="101">
        <f>VLOOKUP(Pag_Inicio_Corr_mas_casos[[#This Row],[Corregimiento]],Hoja3!$A$2:$D$676,4,0)</f>
        <v>20610</v>
      </c>
      <c r="E7172" s="100">
        <v>13</v>
      </c>
    </row>
    <row r="7173" spans="1:5" x14ac:dyDescent="0.25">
      <c r="A7173" s="99">
        <v>44228</v>
      </c>
      <c r="B7173" s="100">
        <v>44228</v>
      </c>
      <c r="C7173" s="100" t="s">
        <v>1046</v>
      </c>
      <c r="D7173" s="101">
        <f>VLOOKUP(Pag_Inicio_Corr_mas_casos[[#This Row],[Corregimiento]],Hoja3!$A$2:$D$676,4,0)</f>
        <v>80813</v>
      </c>
      <c r="E7173" s="100">
        <v>13</v>
      </c>
    </row>
    <row r="7174" spans="1:5" x14ac:dyDescent="0.25">
      <c r="A7174" s="99">
        <v>44228</v>
      </c>
      <c r="B7174" s="100">
        <v>44228</v>
      </c>
      <c r="C7174" s="100" t="s">
        <v>1036</v>
      </c>
      <c r="D7174" s="101">
        <f>VLOOKUP(Pag_Inicio_Corr_mas_casos[[#This Row],[Corregimiento]],Hoja3!$A$2:$D$676,4,0)</f>
        <v>80823</v>
      </c>
      <c r="E7174" s="100">
        <v>11</v>
      </c>
    </row>
    <row r="7175" spans="1:5" x14ac:dyDescent="0.25">
      <c r="A7175" s="53">
        <v>44229</v>
      </c>
      <c r="B7175" s="54">
        <v>44229</v>
      </c>
      <c r="C7175" s="54" t="s">
        <v>1062</v>
      </c>
      <c r="D7175" s="55">
        <f>VLOOKUP(Pag_Inicio_Corr_mas_casos[[#This Row],[Corregimiento]],Hoja3!$A$2:$D$676,4,0)</f>
        <v>30107</v>
      </c>
      <c r="E7175" s="54">
        <v>60</v>
      </c>
    </row>
    <row r="7176" spans="1:5" x14ac:dyDescent="0.25">
      <c r="A7176" s="53">
        <v>44229</v>
      </c>
      <c r="B7176" s="54">
        <v>44229</v>
      </c>
      <c r="C7176" s="54" t="s">
        <v>1117</v>
      </c>
      <c r="D7176" s="55">
        <f>VLOOKUP(Pag_Inicio_Corr_mas_casos[[#This Row],[Corregimiento]],Hoja3!$A$2:$D$676,4,0)</f>
        <v>91001</v>
      </c>
      <c r="E7176" s="54">
        <v>36</v>
      </c>
    </row>
    <row r="7177" spans="1:5" x14ac:dyDescent="0.25">
      <c r="A7177" s="53">
        <v>44229</v>
      </c>
      <c r="B7177" s="54">
        <v>44229</v>
      </c>
      <c r="C7177" s="54" t="s">
        <v>1155</v>
      </c>
      <c r="D7177" s="55">
        <f>VLOOKUP(Pag_Inicio_Corr_mas_casos[[#This Row],[Corregimiento]],Hoja3!$A$2:$D$676,4,0)</f>
        <v>40601</v>
      </c>
      <c r="E7177" s="54">
        <v>34</v>
      </c>
    </row>
    <row r="7178" spans="1:5" x14ac:dyDescent="0.25">
      <c r="A7178" s="53">
        <v>44229</v>
      </c>
      <c r="B7178" s="54">
        <v>44229</v>
      </c>
      <c r="C7178" s="54" t="s">
        <v>1131</v>
      </c>
      <c r="D7178" s="55">
        <f>VLOOKUP(Pag_Inicio_Corr_mas_casos[[#This Row],[Corregimiento]],Hoja3!$A$2:$D$676,4,0)</f>
        <v>130106</v>
      </c>
      <c r="E7178" s="54">
        <v>30</v>
      </c>
    </row>
    <row r="7179" spans="1:5" x14ac:dyDescent="0.25">
      <c r="A7179" s="53">
        <v>44229</v>
      </c>
      <c r="B7179" s="54">
        <v>44229</v>
      </c>
      <c r="C7179" s="54" t="s">
        <v>1051</v>
      </c>
      <c r="D7179" s="55">
        <f>VLOOKUP(Pag_Inicio_Corr_mas_casos[[#This Row],[Corregimiento]],Hoja3!$A$2:$D$676,4,0)</f>
        <v>80815</v>
      </c>
      <c r="E7179" s="54">
        <v>23</v>
      </c>
    </row>
    <row r="7180" spans="1:5" x14ac:dyDescent="0.25">
      <c r="A7180" s="53">
        <v>44229</v>
      </c>
      <c r="B7180" s="54">
        <v>44229</v>
      </c>
      <c r="C7180" s="54" t="s">
        <v>1046</v>
      </c>
      <c r="D7180" s="55">
        <f>VLOOKUP(Pag_Inicio_Corr_mas_casos[[#This Row],[Corregimiento]],Hoja3!$A$2:$D$676,4,0)</f>
        <v>80813</v>
      </c>
      <c r="E7180" s="54">
        <v>21</v>
      </c>
    </row>
    <row r="7181" spans="1:5" x14ac:dyDescent="0.25">
      <c r="A7181" s="53">
        <v>44229</v>
      </c>
      <c r="B7181" s="54">
        <v>44229</v>
      </c>
      <c r="C7181" s="54" t="s">
        <v>1107</v>
      </c>
      <c r="D7181" s="55">
        <f>VLOOKUP(Pag_Inicio_Corr_mas_casos[[#This Row],[Corregimiento]],Hoja3!$A$2:$D$676,4,0)</f>
        <v>80819</v>
      </c>
      <c r="E7181" s="54">
        <v>20</v>
      </c>
    </row>
    <row r="7182" spans="1:5" x14ac:dyDescent="0.25">
      <c r="A7182" s="53">
        <v>44229</v>
      </c>
      <c r="B7182" s="54">
        <v>44229</v>
      </c>
      <c r="C7182" s="54" t="s">
        <v>1149</v>
      </c>
      <c r="D7182" s="55">
        <f>VLOOKUP(Pag_Inicio_Corr_mas_casos[[#This Row],[Corregimiento]],Hoja3!$A$2:$D$676,4,0)</f>
        <v>130102</v>
      </c>
      <c r="E7182" s="54">
        <v>19</v>
      </c>
    </row>
    <row r="7183" spans="1:5" x14ac:dyDescent="0.25">
      <c r="A7183" s="53">
        <v>44229</v>
      </c>
      <c r="B7183" s="54">
        <v>44229</v>
      </c>
      <c r="C7183" s="54" t="s">
        <v>1110</v>
      </c>
      <c r="D7183" s="55">
        <f>VLOOKUP(Pag_Inicio_Corr_mas_casos[[#This Row],[Corregimiento]],Hoja3!$A$2:$D$676,4,0)</f>
        <v>130702</v>
      </c>
      <c r="E7183" s="54">
        <v>18</v>
      </c>
    </row>
    <row r="7184" spans="1:5" x14ac:dyDescent="0.25">
      <c r="A7184" s="53">
        <v>44229</v>
      </c>
      <c r="B7184" s="54">
        <v>44229</v>
      </c>
      <c r="C7184" s="54" t="s">
        <v>1154</v>
      </c>
      <c r="D7184" s="55">
        <f>VLOOKUP(Pag_Inicio_Corr_mas_casos[[#This Row],[Corregimiento]],Hoja3!$A$2:$D$676,4,0)</f>
        <v>91007</v>
      </c>
      <c r="E7184" s="54">
        <v>17</v>
      </c>
    </row>
    <row r="7185" spans="1:5" x14ac:dyDescent="0.25">
      <c r="A7185" s="53">
        <v>44229</v>
      </c>
      <c r="B7185" s="54">
        <v>44229</v>
      </c>
      <c r="C7185" s="54" t="s">
        <v>1163</v>
      </c>
      <c r="D7185" s="55">
        <f>VLOOKUP(Pag_Inicio_Corr_mas_casos[[#This Row],[Corregimiento]],Hoja3!$A$2:$D$676,4,0)</f>
        <v>130101</v>
      </c>
      <c r="E7185" s="54">
        <v>17</v>
      </c>
    </row>
    <row r="7186" spans="1:5" x14ac:dyDescent="0.25">
      <c r="A7186" s="53">
        <v>44229</v>
      </c>
      <c r="B7186" s="54">
        <v>44229</v>
      </c>
      <c r="C7186" s="54" t="s">
        <v>1106</v>
      </c>
      <c r="D7186" s="55">
        <f>VLOOKUP(Pag_Inicio_Corr_mas_casos[[#This Row],[Corregimiento]],Hoja3!$A$2:$D$676,4,0)</f>
        <v>80809</v>
      </c>
      <c r="E7186" s="54">
        <v>16</v>
      </c>
    </row>
    <row r="7187" spans="1:5" x14ac:dyDescent="0.25">
      <c r="A7187" s="53">
        <v>44229</v>
      </c>
      <c r="B7187" s="54">
        <v>44229</v>
      </c>
      <c r="C7187" s="54" t="s">
        <v>1102</v>
      </c>
      <c r="D7187" s="55">
        <f>VLOOKUP(Pag_Inicio_Corr_mas_casos[[#This Row],[Corregimiento]],Hoja3!$A$2:$D$676,4,0)</f>
        <v>40612</v>
      </c>
      <c r="E7187" s="54">
        <v>16</v>
      </c>
    </row>
    <row r="7188" spans="1:5" x14ac:dyDescent="0.25">
      <c r="A7188" s="53">
        <v>44229</v>
      </c>
      <c r="B7188" s="54">
        <v>44229</v>
      </c>
      <c r="C7188" s="54" t="s">
        <v>1048</v>
      </c>
      <c r="D7188" s="55">
        <f>VLOOKUP(Pag_Inicio_Corr_mas_casos[[#This Row],[Corregimiento]],Hoja3!$A$2:$D$676,4,0)</f>
        <v>80817</v>
      </c>
      <c r="E7188" s="54">
        <v>14</v>
      </c>
    </row>
    <row r="7189" spans="1:5" x14ac:dyDescent="0.25">
      <c r="A7189" s="53">
        <v>44229</v>
      </c>
      <c r="B7189" s="54">
        <v>44229</v>
      </c>
      <c r="C7189" s="54" t="s">
        <v>867</v>
      </c>
      <c r="D7189" s="55">
        <f>VLOOKUP(Pag_Inicio_Corr_mas_casos[[#This Row],[Corregimiento]],Hoja3!$A$2:$D$676,4,0)</f>
        <v>80821</v>
      </c>
      <c r="E7189" s="54">
        <v>14</v>
      </c>
    </row>
    <row r="7190" spans="1:5" x14ac:dyDescent="0.25">
      <c r="A7190" s="53">
        <v>44229</v>
      </c>
      <c r="B7190" s="54">
        <v>44229</v>
      </c>
      <c r="C7190" s="54" t="s">
        <v>1141</v>
      </c>
      <c r="D7190" s="55">
        <f>VLOOKUP(Pag_Inicio_Corr_mas_casos[[#This Row],[Corregimiento]],Hoja3!$A$2:$D$676,4,0)</f>
        <v>80812</v>
      </c>
      <c r="E7190" s="54">
        <v>14</v>
      </c>
    </row>
    <row r="7191" spans="1:5" x14ac:dyDescent="0.25">
      <c r="A7191" s="53">
        <v>44229</v>
      </c>
      <c r="B7191" s="54">
        <v>44229</v>
      </c>
      <c r="C7191" s="54" t="s">
        <v>1049</v>
      </c>
      <c r="D7191" s="55">
        <f>VLOOKUP(Pag_Inicio_Corr_mas_casos[[#This Row],[Corregimiento]],Hoja3!$A$2:$D$676,4,0)</f>
        <v>80822</v>
      </c>
      <c r="E7191" s="54">
        <v>13</v>
      </c>
    </row>
    <row r="7192" spans="1:5" x14ac:dyDescent="0.25">
      <c r="A7192" s="53">
        <v>44229</v>
      </c>
      <c r="B7192" s="54">
        <v>44229</v>
      </c>
      <c r="C7192" s="54" t="s">
        <v>1039</v>
      </c>
      <c r="D7192" s="55">
        <f>VLOOKUP(Pag_Inicio_Corr_mas_casos[[#This Row],[Corregimiento]],Hoja3!$A$2:$D$676,4,0)</f>
        <v>130708</v>
      </c>
      <c r="E7192" s="54">
        <v>13</v>
      </c>
    </row>
    <row r="7193" spans="1:5" x14ac:dyDescent="0.25">
      <c r="A7193" s="53">
        <v>44229</v>
      </c>
      <c r="B7193" s="54">
        <v>44229</v>
      </c>
      <c r="C7193" s="54" t="s">
        <v>1056</v>
      </c>
      <c r="D7193" s="55">
        <f>VLOOKUP(Pag_Inicio_Corr_mas_casos[[#This Row],[Corregimiento]],Hoja3!$A$2:$D$676,4,0)</f>
        <v>20601</v>
      </c>
      <c r="E7193" s="54">
        <v>13</v>
      </c>
    </row>
    <row r="7194" spans="1:5" x14ac:dyDescent="0.25">
      <c r="A7194" s="53">
        <v>44229</v>
      </c>
      <c r="B7194" s="54">
        <v>44229</v>
      </c>
      <c r="C7194" s="54" t="s">
        <v>1147</v>
      </c>
      <c r="D7194" s="55">
        <f>VLOOKUP(Pag_Inicio_Corr_mas_casos[[#This Row],[Corregimiento]],Hoja3!$A$2:$D$676,4,0)</f>
        <v>40201</v>
      </c>
      <c r="E7194" s="54">
        <v>13</v>
      </c>
    </row>
    <row r="7195" spans="1:5" x14ac:dyDescent="0.25">
      <c r="A7195" s="83">
        <v>44230</v>
      </c>
      <c r="B7195" s="84">
        <v>44230</v>
      </c>
      <c r="C7195" s="84" t="s">
        <v>1107</v>
      </c>
      <c r="D7195" s="85">
        <f>VLOOKUP(Pag_Inicio_Corr_mas_casos[[#This Row],[Corregimiento]],Hoja3!$A$2:$D$676,4,0)</f>
        <v>80819</v>
      </c>
      <c r="E7195" s="84">
        <v>36</v>
      </c>
    </row>
    <row r="7196" spans="1:5" x14ac:dyDescent="0.25">
      <c r="A7196" s="83">
        <v>44230</v>
      </c>
      <c r="B7196" s="84">
        <v>44230</v>
      </c>
      <c r="C7196" s="84" t="s">
        <v>1155</v>
      </c>
      <c r="D7196" s="85">
        <f>VLOOKUP(Pag_Inicio_Corr_mas_casos[[#This Row],[Corregimiento]],Hoja3!$A$2:$D$676,4,0)</f>
        <v>40601</v>
      </c>
      <c r="E7196" s="84">
        <v>34</v>
      </c>
    </row>
    <row r="7197" spans="1:5" x14ac:dyDescent="0.25">
      <c r="A7197" s="83">
        <v>44230</v>
      </c>
      <c r="B7197" s="84">
        <v>44230</v>
      </c>
      <c r="C7197" s="84" t="s">
        <v>1117</v>
      </c>
      <c r="D7197" s="85">
        <f>VLOOKUP(Pag_Inicio_Corr_mas_casos[[#This Row],[Corregimiento]],Hoja3!$A$2:$D$676,4,0)</f>
        <v>91001</v>
      </c>
      <c r="E7197" s="84">
        <v>33</v>
      </c>
    </row>
    <row r="7198" spans="1:5" x14ac:dyDescent="0.25">
      <c r="A7198" s="83">
        <v>44230</v>
      </c>
      <c r="B7198" s="84">
        <v>44230</v>
      </c>
      <c r="C7198" s="84" t="s">
        <v>1062</v>
      </c>
      <c r="D7198" s="85">
        <f>VLOOKUP(Pag_Inicio_Corr_mas_casos[[#This Row],[Corregimiento]],Hoja3!$A$2:$D$676,4,0)</f>
        <v>30107</v>
      </c>
      <c r="E7198" s="84">
        <v>29</v>
      </c>
    </row>
    <row r="7199" spans="1:5" x14ac:dyDescent="0.25">
      <c r="A7199" s="83">
        <v>44230</v>
      </c>
      <c r="B7199" s="84">
        <v>44230</v>
      </c>
      <c r="C7199" s="84" t="s">
        <v>1051</v>
      </c>
      <c r="D7199" s="85">
        <f>VLOOKUP(Pag_Inicio_Corr_mas_casos[[#This Row],[Corregimiento]],Hoja3!$A$2:$D$676,4,0)</f>
        <v>80815</v>
      </c>
      <c r="E7199" s="84">
        <v>24</v>
      </c>
    </row>
    <row r="7200" spans="1:5" x14ac:dyDescent="0.25">
      <c r="A7200" s="83">
        <v>44230</v>
      </c>
      <c r="B7200" s="84">
        <v>44230</v>
      </c>
      <c r="C7200" s="84" t="s">
        <v>867</v>
      </c>
      <c r="D7200" s="85">
        <f>VLOOKUP(Pag_Inicio_Corr_mas_casos[[#This Row],[Corregimiento]],Hoja3!$A$2:$D$676,4,0)</f>
        <v>80821</v>
      </c>
      <c r="E7200" s="84">
        <v>24</v>
      </c>
    </row>
    <row r="7201" spans="1:5" x14ac:dyDescent="0.25">
      <c r="A7201" s="83">
        <v>44230</v>
      </c>
      <c r="B7201" s="84">
        <v>44230</v>
      </c>
      <c r="C7201" s="84" t="s">
        <v>1141</v>
      </c>
      <c r="D7201" s="85">
        <f>VLOOKUP(Pag_Inicio_Corr_mas_casos[[#This Row],[Corregimiento]],Hoja3!$A$2:$D$676,4,0)</f>
        <v>80812</v>
      </c>
      <c r="E7201" s="84">
        <v>21</v>
      </c>
    </row>
    <row r="7202" spans="1:5" x14ac:dyDescent="0.25">
      <c r="A7202" s="83">
        <v>44230</v>
      </c>
      <c r="B7202" s="84">
        <v>44230</v>
      </c>
      <c r="C7202" s="84" t="s">
        <v>1163</v>
      </c>
      <c r="D7202" s="85">
        <f>VLOOKUP(Pag_Inicio_Corr_mas_casos[[#This Row],[Corregimiento]],Hoja3!$A$2:$D$676,4,0)</f>
        <v>130101</v>
      </c>
      <c r="E7202" s="84">
        <v>19</v>
      </c>
    </row>
    <row r="7203" spans="1:5" x14ac:dyDescent="0.25">
      <c r="A7203" s="83">
        <v>44230</v>
      </c>
      <c r="B7203" s="84">
        <v>44230</v>
      </c>
      <c r="C7203" s="84" t="s">
        <v>1150</v>
      </c>
      <c r="D7203" s="85">
        <f>VLOOKUP(Pag_Inicio_Corr_mas_casos[[#This Row],[Corregimiento]],Hoja3!$A$2:$D$676,4,0)</f>
        <v>90301</v>
      </c>
      <c r="E7203" s="84">
        <v>18</v>
      </c>
    </row>
    <row r="7204" spans="1:5" x14ac:dyDescent="0.25">
      <c r="A7204" s="83">
        <v>44230</v>
      </c>
      <c r="B7204" s="84">
        <v>44230</v>
      </c>
      <c r="C7204" s="84" t="s">
        <v>1038</v>
      </c>
      <c r="D7204" s="85">
        <f>VLOOKUP(Pag_Inicio_Corr_mas_casos[[#This Row],[Corregimiento]],Hoja3!$A$2:$D$676,4,0)</f>
        <v>80816</v>
      </c>
      <c r="E7204" s="84">
        <v>18</v>
      </c>
    </row>
    <row r="7205" spans="1:5" x14ac:dyDescent="0.25">
      <c r="A7205" s="83">
        <v>44230</v>
      </c>
      <c r="B7205" s="84">
        <v>44230</v>
      </c>
      <c r="C7205" s="84" t="s">
        <v>1048</v>
      </c>
      <c r="D7205" s="85">
        <f>VLOOKUP(Pag_Inicio_Corr_mas_casos[[#This Row],[Corregimiento]],Hoja3!$A$2:$D$676,4,0)</f>
        <v>80817</v>
      </c>
      <c r="E7205" s="84">
        <v>18</v>
      </c>
    </row>
    <row r="7206" spans="1:5" x14ac:dyDescent="0.25">
      <c r="A7206" s="83">
        <v>44230</v>
      </c>
      <c r="B7206" s="84">
        <v>44230</v>
      </c>
      <c r="C7206" s="84" t="s">
        <v>1098</v>
      </c>
      <c r="D7206" s="85">
        <f>VLOOKUP(Pag_Inicio_Corr_mas_casos[[#This Row],[Corregimiento]],Hoja3!$A$2:$D$676,4,0)</f>
        <v>40611</v>
      </c>
      <c r="E7206" s="84">
        <v>17</v>
      </c>
    </row>
    <row r="7207" spans="1:5" x14ac:dyDescent="0.25">
      <c r="A7207" s="83">
        <v>44230</v>
      </c>
      <c r="B7207" s="84">
        <v>44230</v>
      </c>
      <c r="C7207" s="84" t="s">
        <v>1039</v>
      </c>
      <c r="D7207" s="85">
        <f>VLOOKUP(Pag_Inicio_Corr_mas_casos[[#This Row],[Corregimiento]],Hoja3!$A$2:$D$676,4,0)</f>
        <v>130708</v>
      </c>
      <c r="E7207" s="84">
        <v>17</v>
      </c>
    </row>
    <row r="7208" spans="1:5" x14ac:dyDescent="0.25">
      <c r="A7208" s="83">
        <v>44230</v>
      </c>
      <c r="B7208" s="84">
        <v>44230</v>
      </c>
      <c r="C7208" s="84" t="s">
        <v>1106</v>
      </c>
      <c r="D7208" s="85">
        <f>VLOOKUP(Pag_Inicio_Corr_mas_casos[[#This Row],[Corregimiento]],Hoja3!$A$2:$D$676,4,0)</f>
        <v>80809</v>
      </c>
      <c r="E7208" s="84">
        <v>16</v>
      </c>
    </row>
    <row r="7209" spans="1:5" x14ac:dyDescent="0.25">
      <c r="A7209" s="83">
        <v>44230</v>
      </c>
      <c r="B7209" s="84">
        <v>44230</v>
      </c>
      <c r="C7209" s="84" t="s">
        <v>1131</v>
      </c>
      <c r="D7209" s="85">
        <f>VLOOKUP(Pag_Inicio_Corr_mas_casos[[#This Row],[Corregimiento]],Hoja3!$A$2:$D$676,4,0)</f>
        <v>130106</v>
      </c>
      <c r="E7209" s="84">
        <v>16</v>
      </c>
    </row>
    <row r="7210" spans="1:5" x14ac:dyDescent="0.25">
      <c r="A7210" s="83">
        <v>44230</v>
      </c>
      <c r="B7210" s="84">
        <v>44230</v>
      </c>
      <c r="C7210" s="84" t="s">
        <v>1042</v>
      </c>
      <c r="D7210" s="85">
        <f>VLOOKUP(Pag_Inicio_Corr_mas_casos[[#This Row],[Corregimiento]],Hoja3!$A$2:$D$676,4,0)</f>
        <v>80826</v>
      </c>
      <c r="E7210" s="84">
        <v>16</v>
      </c>
    </row>
    <row r="7211" spans="1:5" x14ac:dyDescent="0.25">
      <c r="A7211" s="83">
        <v>44230</v>
      </c>
      <c r="B7211" s="84">
        <v>44230</v>
      </c>
      <c r="C7211" s="84" t="s">
        <v>1049</v>
      </c>
      <c r="D7211" s="85">
        <f>VLOOKUP(Pag_Inicio_Corr_mas_casos[[#This Row],[Corregimiento]],Hoja3!$A$2:$D$676,4,0)</f>
        <v>80822</v>
      </c>
      <c r="E7211" s="84">
        <v>16</v>
      </c>
    </row>
    <row r="7212" spans="1:5" x14ac:dyDescent="0.25">
      <c r="A7212" s="83">
        <v>44230</v>
      </c>
      <c r="B7212" s="84">
        <v>44230</v>
      </c>
      <c r="C7212" s="84" t="s">
        <v>1153</v>
      </c>
      <c r="D7212" s="85">
        <f>VLOOKUP(Pag_Inicio_Corr_mas_casos[[#This Row],[Corregimiento]],Hoja3!$A$2:$D$676,4,0)</f>
        <v>40501</v>
      </c>
      <c r="E7212" s="84">
        <v>16</v>
      </c>
    </row>
    <row r="7213" spans="1:5" x14ac:dyDescent="0.25">
      <c r="A7213" s="83">
        <v>44230</v>
      </c>
      <c r="B7213" s="84">
        <v>44230</v>
      </c>
      <c r="C7213" s="84" t="s">
        <v>1056</v>
      </c>
      <c r="D7213" s="85">
        <f>VLOOKUP(Pag_Inicio_Corr_mas_casos[[#This Row],[Corregimiento]],Hoja3!$A$2:$D$676,4,0)</f>
        <v>20601</v>
      </c>
      <c r="E7213" s="84">
        <v>15</v>
      </c>
    </row>
    <row r="7214" spans="1:5" x14ac:dyDescent="0.25">
      <c r="A7214" s="83">
        <v>44230</v>
      </c>
      <c r="B7214" s="84">
        <v>44230</v>
      </c>
      <c r="C7214" s="84" t="s">
        <v>1047</v>
      </c>
      <c r="D7214" s="85">
        <f>VLOOKUP(Pag_Inicio_Corr_mas_casos[[#This Row],[Corregimiento]],Hoja3!$A$2:$D$676,4,0)</f>
        <v>80820</v>
      </c>
      <c r="E7214" s="84">
        <v>15</v>
      </c>
    </row>
    <row r="7215" spans="1:5" x14ac:dyDescent="0.25">
      <c r="A7215" s="59">
        <v>44231</v>
      </c>
      <c r="B7215" s="60">
        <v>44231</v>
      </c>
      <c r="C7215" s="60" t="s">
        <v>1117</v>
      </c>
      <c r="D7215" s="61">
        <f>VLOOKUP(Pag_Inicio_Corr_mas_casos[[#This Row],[Corregimiento]],Hoja3!$A$2:$D$676,4,0)</f>
        <v>91001</v>
      </c>
      <c r="E7215" s="60">
        <v>39</v>
      </c>
    </row>
    <row r="7216" spans="1:5" x14ac:dyDescent="0.25">
      <c r="A7216" s="59">
        <v>44231</v>
      </c>
      <c r="B7216" s="60">
        <v>44231</v>
      </c>
      <c r="C7216" s="60" t="s">
        <v>1155</v>
      </c>
      <c r="D7216" s="61">
        <f>VLOOKUP(Pag_Inicio_Corr_mas_casos[[#This Row],[Corregimiento]],Hoja3!$A$2:$D$676,4,0)</f>
        <v>40601</v>
      </c>
      <c r="E7216" s="60">
        <v>37</v>
      </c>
    </row>
    <row r="7217" spans="1:5" x14ac:dyDescent="0.25">
      <c r="A7217" s="59">
        <v>44231</v>
      </c>
      <c r="B7217" s="60">
        <v>44231</v>
      </c>
      <c r="C7217" s="60" t="s">
        <v>1107</v>
      </c>
      <c r="D7217" s="61">
        <f>VLOOKUP(Pag_Inicio_Corr_mas_casos[[#This Row],[Corregimiento]],Hoja3!$A$2:$D$676,4,0)</f>
        <v>80819</v>
      </c>
      <c r="E7217" s="60">
        <v>32</v>
      </c>
    </row>
    <row r="7218" spans="1:5" x14ac:dyDescent="0.25">
      <c r="A7218" s="59">
        <v>44231</v>
      </c>
      <c r="B7218" s="60">
        <v>44231</v>
      </c>
      <c r="C7218" s="60" t="s">
        <v>1086</v>
      </c>
      <c r="D7218" s="61">
        <f>VLOOKUP(Pag_Inicio_Corr_mas_casos[[#This Row],[Corregimiento]],Hoja3!$A$2:$D$676,4,0)</f>
        <v>130706</v>
      </c>
      <c r="E7218" s="60">
        <v>27</v>
      </c>
    </row>
    <row r="7219" spans="1:5" x14ac:dyDescent="0.25">
      <c r="A7219" s="59">
        <v>44231</v>
      </c>
      <c r="B7219" s="60">
        <v>44231</v>
      </c>
      <c r="C7219" s="60" t="s">
        <v>1062</v>
      </c>
      <c r="D7219" s="61">
        <f>VLOOKUP(Pag_Inicio_Corr_mas_casos[[#This Row],[Corregimiento]],Hoja3!$A$2:$D$676,4,0)</f>
        <v>30107</v>
      </c>
      <c r="E7219" s="60">
        <v>22</v>
      </c>
    </row>
    <row r="7220" spans="1:5" x14ac:dyDescent="0.25">
      <c r="A7220" s="59">
        <v>44231</v>
      </c>
      <c r="B7220" s="60">
        <v>44231</v>
      </c>
      <c r="C7220" s="60" t="s">
        <v>1051</v>
      </c>
      <c r="D7220" s="61">
        <f>VLOOKUP(Pag_Inicio_Corr_mas_casos[[#This Row],[Corregimiento]],Hoja3!$A$2:$D$676,4,0)</f>
        <v>80815</v>
      </c>
      <c r="E7220" s="60">
        <v>22</v>
      </c>
    </row>
    <row r="7221" spans="1:5" x14ac:dyDescent="0.25">
      <c r="A7221" s="59">
        <v>44231</v>
      </c>
      <c r="B7221" s="60">
        <v>44231</v>
      </c>
      <c r="C7221" s="60" t="s">
        <v>1098</v>
      </c>
      <c r="D7221" s="61">
        <f>VLOOKUP(Pag_Inicio_Corr_mas_casos[[#This Row],[Corregimiento]],Hoja3!$A$2:$D$676,4,0)</f>
        <v>40611</v>
      </c>
      <c r="E7221" s="60">
        <v>21</v>
      </c>
    </row>
    <row r="7222" spans="1:5" x14ac:dyDescent="0.25">
      <c r="A7222" s="59">
        <v>44231</v>
      </c>
      <c r="B7222" s="60">
        <v>44231</v>
      </c>
      <c r="C7222" s="60" t="s">
        <v>1056</v>
      </c>
      <c r="D7222" s="61">
        <f>VLOOKUP(Pag_Inicio_Corr_mas_casos[[#This Row],[Corregimiento]],Hoja3!$A$2:$D$676,4,0)</f>
        <v>20601</v>
      </c>
      <c r="E7222" s="60">
        <v>21</v>
      </c>
    </row>
    <row r="7223" spans="1:5" x14ac:dyDescent="0.25">
      <c r="A7223" s="59">
        <v>44231</v>
      </c>
      <c r="B7223" s="60">
        <v>44231</v>
      </c>
      <c r="C7223" s="60" t="s">
        <v>1036</v>
      </c>
      <c r="D7223" s="61">
        <f>VLOOKUP(Pag_Inicio_Corr_mas_casos[[#This Row],[Corregimiento]],Hoja3!$A$2:$D$676,4,0)</f>
        <v>80823</v>
      </c>
      <c r="E7223" s="60">
        <v>19</v>
      </c>
    </row>
    <row r="7224" spans="1:5" x14ac:dyDescent="0.25">
      <c r="A7224" s="59">
        <v>44231</v>
      </c>
      <c r="B7224" s="60">
        <v>44231</v>
      </c>
      <c r="C7224" s="60" t="s">
        <v>1153</v>
      </c>
      <c r="D7224" s="61">
        <f>VLOOKUP(Pag_Inicio_Corr_mas_casos[[#This Row],[Corregimiento]],Hoja3!$A$2:$D$676,4,0)</f>
        <v>40501</v>
      </c>
      <c r="E7224" s="60">
        <v>19</v>
      </c>
    </row>
    <row r="7225" spans="1:5" x14ac:dyDescent="0.25">
      <c r="A7225" s="59">
        <v>44231</v>
      </c>
      <c r="B7225" s="60">
        <v>44231</v>
      </c>
      <c r="C7225" s="60" t="s">
        <v>1035</v>
      </c>
      <c r="D7225" s="61">
        <f>VLOOKUP(Pag_Inicio_Corr_mas_casos[[#This Row],[Corregimiento]],Hoja3!$A$2:$D$676,4,0)</f>
        <v>80806</v>
      </c>
      <c r="E7225" s="60">
        <v>17</v>
      </c>
    </row>
    <row r="7226" spans="1:5" x14ac:dyDescent="0.25">
      <c r="A7226" s="59">
        <v>44231</v>
      </c>
      <c r="B7226" s="60">
        <v>44231</v>
      </c>
      <c r="C7226" s="60" t="s">
        <v>1046</v>
      </c>
      <c r="D7226" s="61">
        <f>VLOOKUP(Pag_Inicio_Corr_mas_casos[[#This Row],[Corregimiento]],Hoja3!$A$2:$D$676,4,0)</f>
        <v>80813</v>
      </c>
      <c r="E7226" s="60">
        <v>17</v>
      </c>
    </row>
    <row r="7227" spans="1:5" x14ac:dyDescent="0.25">
      <c r="A7227" s="59">
        <v>44231</v>
      </c>
      <c r="B7227" s="60">
        <v>44231</v>
      </c>
      <c r="C7227" s="60" t="s">
        <v>1165</v>
      </c>
      <c r="D7227" s="61">
        <f>VLOOKUP(Pag_Inicio_Corr_mas_casos[[#This Row],[Corregimiento]],Hoja3!$A$2:$D$676,4,0)</f>
        <v>91011</v>
      </c>
      <c r="E7227" s="60">
        <v>15</v>
      </c>
    </row>
    <row r="7228" spans="1:5" x14ac:dyDescent="0.25">
      <c r="A7228" s="59">
        <v>44231</v>
      </c>
      <c r="B7228" s="60">
        <v>44231</v>
      </c>
      <c r="C7228" s="60" t="s">
        <v>867</v>
      </c>
      <c r="D7228" s="61">
        <f>VLOOKUP(Pag_Inicio_Corr_mas_casos[[#This Row],[Corregimiento]],Hoja3!$A$2:$D$676,4,0)</f>
        <v>80821</v>
      </c>
      <c r="E7228" s="60">
        <v>15</v>
      </c>
    </row>
    <row r="7229" spans="1:5" x14ac:dyDescent="0.25">
      <c r="A7229" s="59">
        <v>44231</v>
      </c>
      <c r="B7229" s="60">
        <v>44231</v>
      </c>
      <c r="C7229" s="60" t="s">
        <v>1214</v>
      </c>
      <c r="D7229" s="61">
        <f>VLOOKUP(Pag_Inicio_Corr_mas_casos[[#This Row],[Corregimiento]],Hoja3!$A$2:$D$676,4,0)</f>
        <v>90105</v>
      </c>
      <c r="E7229" s="60">
        <v>14</v>
      </c>
    </row>
    <row r="7230" spans="1:5" x14ac:dyDescent="0.25">
      <c r="A7230" s="59">
        <v>44231</v>
      </c>
      <c r="B7230" s="60">
        <v>44231</v>
      </c>
      <c r="C7230" s="60" t="s">
        <v>1037</v>
      </c>
      <c r="D7230" s="61">
        <f>VLOOKUP(Pag_Inicio_Corr_mas_casos[[#This Row],[Corregimiento]],Hoja3!$A$2:$D$676,4,0)</f>
        <v>80807</v>
      </c>
      <c r="E7230" s="60">
        <v>14</v>
      </c>
    </row>
    <row r="7231" spans="1:5" x14ac:dyDescent="0.25">
      <c r="A7231" s="59">
        <v>44231</v>
      </c>
      <c r="B7231" s="60">
        <v>44231</v>
      </c>
      <c r="C7231" s="60" t="s">
        <v>1131</v>
      </c>
      <c r="D7231" s="61">
        <f>VLOOKUP(Pag_Inicio_Corr_mas_casos[[#This Row],[Corregimiento]],Hoja3!$A$2:$D$676,4,0)</f>
        <v>130106</v>
      </c>
      <c r="E7231" s="60">
        <v>14</v>
      </c>
    </row>
    <row r="7232" spans="1:5" x14ac:dyDescent="0.25">
      <c r="A7232" s="59">
        <v>44231</v>
      </c>
      <c r="B7232" s="60">
        <v>44231</v>
      </c>
      <c r="C7232" s="60" t="s">
        <v>1048</v>
      </c>
      <c r="D7232" s="61">
        <f>VLOOKUP(Pag_Inicio_Corr_mas_casos[[#This Row],[Corregimiento]],Hoja3!$A$2:$D$676,4,0)</f>
        <v>80817</v>
      </c>
      <c r="E7232" s="60">
        <v>14</v>
      </c>
    </row>
    <row r="7233" spans="1:5" x14ac:dyDescent="0.25">
      <c r="A7233" s="59">
        <v>44231</v>
      </c>
      <c r="B7233" s="60">
        <v>44231</v>
      </c>
      <c r="C7233" s="60" t="s">
        <v>1043</v>
      </c>
      <c r="D7233" s="61">
        <f>VLOOKUP(Pag_Inicio_Corr_mas_casos[[#This Row],[Corregimiento]],Hoja3!$A$2:$D$676,4,0)</f>
        <v>80811</v>
      </c>
      <c r="E7233" s="60">
        <v>13</v>
      </c>
    </row>
    <row r="7234" spans="1:5" x14ac:dyDescent="0.25">
      <c r="A7234" s="59">
        <v>44231</v>
      </c>
      <c r="B7234" s="60">
        <v>44231</v>
      </c>
      <c r="C7234" s="60" t="s">
        <v>1207</v>
      </c>
      <c r="D7234" s="61">
        <f>VLOOKUP(Pag_Inicio_Corr_mas_casos[[#This Row],[Corregimiento]],Hoja3!$A$2:$D$676,4,0)</f>
        <v>40801</v>
      </c>
      <c r="E7234" s="60">
        <v>13</v>
      </c>
    </row>
    <row r="7235" spans="1:5" x14ac:dyDescent="0.25">
      <c r="A7235" s="77">
        <v>44232</v>
      </c>
      <c r="B7235" s="78">
        <v>44232</v>
      </c>
      <c r="C7235" s="78" t="s">
        <v>1155</v>
      </c>
      <c r="D7235" s="79">
        <f>VLOOKUP(Pag_Inicio_Corr_mas_casos[[#This Row],[Corregimiento]],Hoja3!$A$2:$D$676,4,0)</f>
        <v>40601</v>
      </c>
      <c r="E7235" s="78">
        <v>40</v>
      </c>
    </row>
    <row r="7236" spans="1:5" x14ac:dyDescent="0.25">
      <c r="A7236" s="77">
        <v>44232</v>
      </c>
      <c r="B7236" s="78">
        <v>44232</v>
      </c>
      <c r="C7236" s="78" t="s">
        <v>1239</v>
      </c>
      <c r="D7236" s="79">
        <f>VLOOKUP(Pag_Inicio_Corr_mas_casos[[#This Row],[Corregimiento]],Hoja3!$A$2:$D$676,4,0)</f>
        <v>40805</v>
      </c>
      <c r="E7236" s="78">
        <v>21</v>
      </c>
    </row>
    <row r="7237" spans="1:5" x14ac:dyDescent="0.25">
      <c r="A7237" s="77">
        <v>44232</v>
      </c>
      <c r="B7237" s="78">
        <v>44232</v>
      </c>
      <c r="C7237" s="78" t="s">
        <v>1163</v>
      </c>
      <c r="D7237" s="79">
        <f>VLOOKUP(Pag_Inicio_Corr_mas_casos[[#This Row],[Corregimiento]],Hoja3!$A$2:$D$676,4,0)</f>
        <v>130101</v>
      </c>
      <c r="E7237" s="78">
        <v>20</v>
      </c>
    </row>
    <row r="7238" spans="1:5" x14ac:dyDescent="0.25">
      <c r="A7238" s="77">
        <v>44232</v>
      </c>
      <c r="B7238" s="78">
        <v>44232</v>
      </c>
      <c r="C7238" s="78" t="s">
        <v>1047</v>
      </c>
      <c r="D7238" s="79">
        <f>VLOOKUP(Pag_Inicio_Corr_mas_casos[[#This Row],[Corregimiento]],Hoja3!$A$2:$D$676,4,0)</f>
        <v>80820</v>
      </c>
      <c r="E7238" s="78">
        <v>20</v>
      </c>
    </row>
    <row r="7239" spans="1:5" x14ac:dyDescent="0.25">
      <c r="A7239" s="77">
        <v>44232</v>
      </c>
      <c r="B7239" s="78">
        <v>44232</v>
      </c>
      <c r="C7239" s="78" t="s">
        <v>1117</v>
      </c>
      <c r="D7239" s="79">
        <f>VLOOKUP(Pag_Inicio_Corr_mas_casos[[#This Row],[Corregimiento]],Hoja3!$A$2:$D$676,4,0)</f>
        <v>91001</v>
      </c>
      <c r="E7239" s="78">
        <v>20</v>
      </c>
    </row>
    <row r="7240" spans="1:5" x14ac:dyDescent="0.25">
      <c r="A7240" s="77">
        <v>44232</v>
      </c>
      <c r="B7240" s="78">
        <v>44232</v>
      </c>
      <c r="C7240" s="78" t="s">
        <v>1149</v>
      </c>
      <c r="D7240" s="79">
        <f>VLOOKUP(Pag_Inicio_Corr_mas_casos[[#This Row],[Corregimiento]],Hoja3!$A$2:$D$676,4,0)</f>
        <v>130102</v>
      </c>
      <c r="E7240" s="78">
        <v>18</v>
      </c>
    </row>
    <row r="7241" spans="1:5" x14ac:dyDescent="0.25">
      <c r="A7241" s="77">
        <v>44232</v>
      </c>
      <c r="B7241" s="78">
        <v>44232</v>
      </c>
      <c r="C7241" s="78" t="s">
        <v>1098</v>
      </c>
      <c r="D7241" s="79">
        <f>VLOOKUP(Pag_Inicio_Corr_mas_casos[[#This Row],[Corregimiento]],Hoja3!$A$2:$D$676,4,0)</f>
        <v>40611</v>
      </c>
      <c r="E7241" s="78">
        <v>17</v>
      </c>
    </row>
    <row r="7242" spans="1:5" x14ac:dyDescent="0.25">
      <c r="A7242" s="77">
        <v>44232</v>
      </c>
      <c r="B7242" s="78">
        <v>44232</v>
      </c>
      <c r="C7242" s="78" t="s">
        <v>1107</v>
      </c>
      <c r="D7242" s="79">
        <f>VLOOKUP(Pag_Inicio_Corr_mas_casos[[#This Row],[Corregimiento]],Hoja3!$A$2:$D$676,4,0)</f>
        <v>80819</v>
      </c>
      <c r="E7242" s="78">
        <v>16</v>
      </c>
    </row>
    <row r="7243" spans="1:5" x14ac:dyDescent="0.25">
      <c r="A7243" s="77">
        <v>44232</v>
      </c>
      <c r="B7243" s="78">
        <v>44232</v>
      </c>
      <c r="C7243" s="78" t="s">
        <v>1054</v>
      </c>
      <c r="D7243" s="79">
        <f>VLOOKUP(Pag_Inicio_Corr_mas_casos[[#This Row],[Corregimiento]],Hoja3!$A$2:$D$676,4,0)</f>
        <v>130701</v>
      </c>
      <c r="E7243" s="78">
        <v>15</v>
      </c>
    </row>
    <row r="7244" spans="1:5" x14ac:dyDescent="0.25">
      <c r="A7244" s="77">
        <v>44232</v>
      </c>
      <c r="B7244" s="78">
        <v>44232</v>
      </c>
      <c r="C7244" s="78" t="s">
        <v>1048</v>
      </c>
      <c r="D7244" s="79">
        <f>VLOOKUP(Pag_Inicio_Corr_mas_casos[[#This Row],[Corregimiento]],Hoja3!$A$2:$D$676,4,0)</f>
        <v>80817</v>
      </c>
      <c r="E7244" s="78">
        <v>15</v>
      </c>
    </row>
    <row r="7245" spans="1:5" x14ac:dyDescent="0.25">
      <c r="A7245" s="77">
        <v>44232</v>
      </c>
      <c r="B7245" s="78">
        <v>44232</v>
      </c>
      <c r="C7245" s="78" t="s">
        <v>1131</v>
      </c>
      <c r="D7245" s="79">
        <f>VLOOKUP(Pag_Inicio_Corr_mas_casos[[#This Row],[Corregimiento]],Hoja3!$A$2:$D$676,4,0)</f>
        <v>130106</v>
      </c>
      <c r="E7245" s="78">
        <v>15</v>
      </c>
    </row>
    <row r="7246" spans="1:5" x14ac:dyDescent="0.25">
      <c r="A7246" s="77">
        <v>44232</v>
      </c>
      <c r="B7246" s="78">
        <v>44232</v>
      </c>
      <c r="C7246" s="78" t="s">
        <v>867</v>
      </c>
      <c r="D7246" s="79">
        <f>VLOOKUP(Pag_Inicio_Corr_mas_casos[[#This Row],[Corregimiento]],Hoja3!$A$2:$D$676,4,0)</f>
        <v>80821</v>
      </c>
      <c r="E7246" s="78">
        <v>14</v>
      </c>
    </row>
    <row r="7247" spans="1:5" x14ac:dyDescent="0.25">
      <c r="A7247" s="77">
        <v>44232</v>
      </c>
      <c r="B7247" s="78">
        <v>44232</v>
      </c>
      <c r="C7247" s="78" t="s">
        <v>1102</v>
      </c>
      <c r="D7247" s="79">
        <f>VLOOKUP(Pag_Inicio_Corr_mas_casos[[#This Row],[Corregimiento]],Hoja3!$A$2:$D$676,4,0)</f>
        <v>40612</v>
      </c>
      <c r="E7247" s="78">
        <v>13</v>
      </c>
    </row>
    <row r="7248" spans="1:5" x14ac:dyDescent="0.25">
      <c r="A7248" s="77">
        <v>44232</v>
      </c>
      <c r="B7248" s="78">
        <v>44232</v>
      </c>
      <c r="C7248" s="78" t="s">
        <v>1201</v>
      </c>
      <c r="D7248" s="79">
        <f>VLOOKUP(Pag_Inicio_Corr_mas_casos[[#This Row],[Corregimiento]],Hoja3!$A$2:$D$676,4,0)</f>
        <v>50307</v>
      </c>
      <c r="E7248" s="78">
        <v>13</v>
      </c>
    </row>
    <row r="7249" spans="1:5" x14ac:dyDescent="0.25">
      <c r="A7249" s="77">
        <v>44232</v>
      </c>
      <c r="B7249" s="78">
        <v>44232</v>
      </c>
      <c r="C7249" s="78" t="s">
        <v>1110</v>
      </c>
      <c r="D7249" s="79">
        <f>VLOOKUP(Pag_Inicio_Corr_mas_casos[[#This Row],[Corregimiento]],Hoja3!$A$2:$D$676,4,0)</f>
        <v>130702</v>
      </c>
      <c r="E7249" s="78">
        <v>12</v>
      </c>
    </row>
    <row r="7250" spans="1:5" x14ac:dyDescent="0.25">
      <c r="A7250" s="77">
        <v>44232</v>
      </c>
      <c r="B7250" s="78">
        <v>44232</v>
      </c>
      <c r="C7250" s="78" t="s">
        <v>1150</v>
      </c>
      <c r="D7250" s="79">
        <f>VLOOKUP(Pag_Inicio_Corr_mas_casos[[#This Row],[Corregimiento]],Hoja3!$A$2:$D$676,4,0)</f>
        <v>90301</v>
      </c>
      <c r="E7250" s="78">
        <v>12</v>
      </c>
    </row>
    <row r="7251" spans="1:5" x14ac:dyDescent="0.25">
      <c r="A7251" s="77">
        <v>44232</v>
      </c>
      <c r="B7251" s="78">
        <v>44232</v>
      </c>
      <c r="C7251" s="78" t="s">
        <v>1153</v>
      </c>
      <c r="D7251" s="79">
        <f>VLOOKUP(Pag_Inicio_Corr_mas_casos[[#This Row],[Corregimiento]],Hoja3!$A$2:$D$676,4,0)</f>
        <v>40501</v>
      </c>
      <c r="E7251" s="78">
        <v>12</v>
      </c>
    </row>
    <row r="7252" spans="1:5" x14ac:dyDescent="0.25">
      <c r="A7252" s="77">
        <v>44232</v>
      </c>
      <c r="B7252" s="78">
        <v>44232</v>
      </c>
      <c r="C7252" s="78" t="s">
        <v>1049</v>
      </c>
      <c r="D7252" s="79">
        <f>VLOOKUP(Pag_Inicio_Corr_mas_casos[[#This Row],[Corregimiento]],Hoja3!$A$2:$D$676,4,0)</f>
        <v>80822</v>
      </c>
      <c r="E7252" s="78">
        <v>12</v>
      </c>
    </row>
    <row r="7253" spans="1:5" x14ac:dyDescent="0.25">
      <c r="A7253" s="77">
        <v>44232</v>
      </c>
      <c r="B7253" s="78">
        <v>44232</v>
      </c>
      <c r="C7253" s="78" t="s">
        <v>1046</v>
      </c>
      <c r="D7253" s="79">
        <f>VLOOKUP(Pag_Inicio_Corr_mas_casos[[#This Row],[Corregimiento]],Hoja3!$A$2:$D$676,4,0)</f>
        <v>80813</v>
      </c>
      <c r="E7253" s="78">
        <v>11</v>
      </c>
    </row>
    <row r="7254" spans="1:5" x14ac:dyDescent="0.25">
      <c r="A7254" s="77">
        <v>44232</v>
      </c>
      <c r="B7254" s="78">
        <v>44232</v>
      </c>
      <c r="C7254" s="78" t="s">
        <v>1069</v>
      </c>
      <c r="D7254" s="79">
        <f>VLOOKUP(Pag_Inicio_Corr_mas_casos[[#This Row],[Corregimiento]],Hoja3!$A$2:$D$676,4,0)</f>
        <v>40203</v>
      </c>
      <c r="E7254" s="78">
        <v>11</v>
      </c>
    </row>
    <row r="7255" spans="1:5" x14ac:dyDescent="0.25">
      <c r="A7255" s="50">
        <v>44233</v>
      </c>
      <c r="B7255" s="51">
        <v>44233</v>
      </c>
      <c r="C7255" s="51" t="s">
        <v>988</v>
      </c>
      <c r="D7255" s="52">
        <f>VLOOKUP(Pag_Inicio_Corr_mas_casos[[#This Row],[Corregimiento]],Hoja3!$A$2:$D$676,4,0)</f>
        <v>91001</v>
      </c>
      <c r="E7255" s="51">
        <v>45</v>
      </c>
    </row>
    <row r="7256" spans="1:5" x14ac:dyDescent="0.25">
      <c r="A7256" s="50">
        <v>44233</v>
      </c>
      <c r="B7256" s="51">
        <v>44233</v>
      </c>
      <c r="C7256" s="51" t="s">
        <v>1155</v>
      </c>
      <c r="D7256" s="52">
        <f>VLOOKUP(Pag_Inicio_Corr_mas_casos[[#This Row],[Corregimiento]],Hoja3!$A$2:$D$676,4,0)</f>
        <v>40601</v>
      </c>
      <c r="E7256" s="51">
        <v>43</v>
      </c>
    </row>
    <row r="7257" spans="1:5" x14ac:dyDescent="0.25">
      <c r="A7257" s="50">
        <v>44233</v>
      </c>
      <c r="B7257" s="51">
        <v>44233</v>
      </c>
      <c r="C7257" s="51" t="s">
        <v>1051</v>
      </c>
      <c r="D7257" s="52">
        <f>VLOOKUP(Pag_Inicio_Corr_mas_casos[[#This Row],[Corregimiento]],Hoja3!$A$2:$D$676,4,0)</f>
        <v>80815</v>
      </c>
      <c r="E7257" s="51">
        <v>20</v>
      </c>
    </row>
    <row r="7258" spans="1:5" x14ac:dyDescent="0.25">
      <c r="A7258" s="50">
        <v>44233</v>
      </c>
      <c r="B7258" s="51">
        <v>44233</v>
      </c>
      <c r="C7258" s="51" t="s">
        <v>1062</v>
      </c>
      <c r="D7258" s="52">
        <f>VLOOKUP(Pag_Inicio_Corr_mas_casos[[#This Row],[Corregimiento]],Hoja3!$A$2:$D$676,4,0)</f>
        <v>30107</v>
      </c>
      <c r="E7258" s="51">
        <v>20</v>
      </c>
    </row>
    <row r="7259" spans="1:5" x14ac:dyDescent="0.25">
      <c r="A7259" s="50">
        <v>44233</v>
      </c>
      <c r="B7259" s="51">
        <v>44233</v>
      </c>
      <c r="C7259" s="51" t="s">
        <v>1032</v>
      </c>
      <c r="D7259" s="52">
        <f>VLOOKUP(Pag_Inicio_Corr_mas_casos[[#This Row],[Corregimiento]],Hoja3!$A$2:$D$676,4,0)</f>
        <v>80810</v>
      </c>
      <c r="E7259" s="51">
        <v>18</v>
      </c>
    </row>
    <row r="7260" spans="1:5" x14ac:dyDescent="0.25">
      <c r="A7260" s="50">
        <v>44233</v>
      </c>
      <c r="B7260" s="51">
        <v>44233</v>
      </c>
      <c r="C7260" s="51" t="s">
        <v>1102</v>
      </c>
      <c r="D7260" s="52">
        <f>VLOOKUP(Pag_Inicio_Corr_mas_casos[[#This Row],[Corregimiento]],Hoja3!$A$2:$D$676,4,0)</f>
        <v>40612</v>
      </c>
      <c r="E7260" s="51">
        <v>17</v>
      </c>
    </row>
    <row r="7261" spans="1:5" x14ac:dyDescent="0.25">
      <c r="A7261" s="50">
        <v>44233</v>
      </c>
      <c r="B7261" s="51">
        <v>44233</v>
      </c>
      <c r="C7261" s="51" t="s">
        <v>1040</v>
      </c>
      <c r="D7261" s="52">
        <f>VLOOKUP(Pag_Inicio_Corr_mas_casos[[#This Row],[Corregimiento]],Hoja3!$A$2:$D$676,4,0)</f>
        <v>81007</v>
      </c>
      <c r="E7261" s="51">
        <v>17</v>
      </c>
    </row>
    <row r="7262" spans="1:5" x14ac:dyDescent="0.25">
      <c r="A7262" s="50">
        <v>44233</v>
      </c>
      <c r="B7262" s="51">
        <v>44233</v>
      </c>
      <c r="C7262" s="51" t="s">
        <v>1141</v>
      </c>
      <c r="D7262" s="52">
        <f>VLOOKUP(Pag_Inicio_Corr_mas_casos[[#This Row],[Corregimiento]],Hoja3!$A$2:$D$676,4,0)</f>
        <v>80812</v>
      </c>
      <c r="E7262" s="51">
        <v>17</v>
      </c>
    </row>
    <row r="7263" spans="1:5" x14ac:dyDescent="0.25">
      <c r="A7263" s="50">
        <v>44233</v>
      </c>
      <c r="B7263" s="51">
        <v>44233</v>
      </c>
      <c r="C7263" s="51" t="s">
        <v>867</v>
      </c>
      <c r="D7263" s="52">
        <f>VLOOKUP(Pag_Inicio_Corr_mas_casos[[#This Row],[Corregimiento]],Hoja3!$A$2:$D$676,4,0)</f>
        <v>80821</v>
      </c>
      <c r="E7263" s="51">
        <v>15</v>
      </c>
    </row>
    <row r="7264" spans="1:5" x14ac:dyDescent="0.25">
      <c r="A7264" s="50">
        <v>44233</v>
      </c>
      <c r="B7264" s="51">
        <v>44233</v>
      </c>
      <c r="C7264" s="51" t="s">
        <v>1107</v>
      </c>
      <c r="D7264" s="52">
        <f>VLOOKUP(Pag_Inicio_Corr_mas_casos[[#This Row],[Corregimiento]],Hoja3!$A$2:$D$676,4,0)</f>
        <v>80819</v>
      </c>
      <c r="E7264" s="51">
        <v>15</v>
      </c>
    </row>
    <row r="7265" spans="1:5" x14ac:dyDescent="0.25">
      <c r="A7265" s="50">
        <v>44233</v>
      </c>
      <c r="B7265" s="51">
        <v>44233</v>
      </c>
      <c r="C7265" s="51" t="s">
        <v>1147</v>
      </c>
      <c r="D7265" s="52">
        <f>VLOOKUP(Pag_Inicio_Corr_mas_casos[[#This Row],[Corregimiento]],Hoja3!$A$2:$D$676,4,0)</f>
        <v>40201</v>
      </c>
      <c r="E7265" s="51">
        <v>15</v>
      </c>
    </row>
    <row r="7266" spans="1:5" x14ac:dyDescent="0.25">
      <c r="A7266" s="50">
        <v>44233</v>
      </c>
      <c r="B7266" s="51">
        <v>44233</v>
      </c>
      <c r="C7266" s="51" t="s">
        <v>1034</v>
      </c>
      <c r="D7266" s="52">
        <f>VLOOKUP(Pag_Inicio_Corr_mas_casos[[#This Row],[Corregimiento]],Hoja3!$A$2:$D$676,4,0)</f>
        <v>81009</v>
      </c>
      <c r="E7266" s="51">
        <v>14</v>
      </c>
    </row>
    <row r="7267" spans="1:5" x14ac:dyDescent="0.25">
      <c r="A7267" s="50">
        <v>44233</v>
      </c>
      <c r="B7267" s="51">
        <v>44233</v>
      </c>
      <c r="C7267" s="51" t="s">
        <v>1106</v>
      </c>
      <c r="D7267" s="52">
        <f>VLOOKUP(Pag_Inicio_Corr_mas_casos[[#This Row],[Corregimiento]],Hoja3!$A$2:$D$676,4,0)</f>
        <v>80809</v>
      </c>
      <c r="E7267" s="51">
        <v>13</v>
      </c>
    </row>
    <row r="7268" spans="1:5" x14ac:dyDescent="0.25">
      <c r="A7268" s="50">
        <v>44233</v>
      </c>
      <c r="B7268" s="51">
        <v>44233</v>
      </c>
      <c r="C7268" s="51" t="s">
        <v>1035</v>
      </c>
      <c r="D7268" s="52">
        <f>VLOOKUP(Pag_Inicio_Corr_mas_casos[[#This Row],[Corregimiento]],Hoja3!$A$2:$D$676,4,0)</f>
        <v>80806</v>
      </c>
      <c r="E7268" s="51">
        <v>13</v>
      </c>
    </row>
    <row r="7269" spans="1:5" x14ac:dyDescent="0.25">
      <c r="A7269" s="50">
        <v>44233</v>
      </c>
      <c r="B7269" s="51">
        <v>44233</v>
      </c>
      <c r="C7269" s="51" t="s">
        <v>928</v>
      </c>
      <c r="D7269" s="52">
        <f>VLOOKUP(Pag_Inicio_Corr_mas_casos[[#This Row],[Corregimiento]],Hoja3!$A$2:$D$676,4,0)</f>
        <v>40205</v>
      </c>
      <c r="E7269" s="51">
        <v>12</v>
      </c>
    </row>
    <row r="7270" spans="1:5" x14ac:dyDescent="0.25">
      <c r="A7270" s="50">
        <v>44233</v>
      </c>
      <c r="B7270" s="51">
        <v>44233</v>
      </c>
      <c r="C7270" s="51" t="s">
        <v>1069</v>
      </c>
      <c r="D7270" s="52">
        <f>VLOOKUP(Pag_Inicio_Corr_mas_casos[[#This Row],[Corregimiento]],Hoja3!$A$2:$D$676,4,0)</f>
        <v>40203</v>
      </c>
      <c r="E7270" s="51">
        <v>12</v>
      </c>
    </row>
    <row r="7271" spans="1:5" x14ac:dyDescent="0.25">
      <c r="A7271" s="50">
        <v>44233</v>
      </c>
      <c r="B7271" s="51">
        <v>44233</v>
      </c>
      <c r="C7271" s="51" t="s">
        <v>1086</v>
      </c>
      <c r="D7271" s="52">
        <f>VLOOKUP(Pag_Inicio_Corr_mas_casos[[#This Row],[Corregimiento]],Hoja3!$A$2:$D$676,4,0)</f>
        <v>130706</v>
      </c>
      <c r="E7271" s="51">
        <v>11</v>
      </c>
    </row>
    <row r="7272" spans="1:5" x14ac:dyDescent="0.25">
      <c r="A7272" s="50">
        <v>44233</v>
      </c>
      <c r="B7272" s="51">
        <v>44233</v>
      </c>
      <c r="C7272" s="51" t="s">
        <v>1113</v>
      </c>
      <c r="D7272" s="52">
        <f>VLOOKUP(Pag_Inicio_Corr_mas_casos[[#This Row],[Corregimiento]],Hoja3!$A$2:$D$676,4,0)</f>
        <v>81008</v>
      </c>
      <c r="E7272" s="51">
        <v>11</v>
      </c>
    </row>
    <row r="7273" spans="1:5" x14ac:dyDescent="0.25">
      <c r="A7273" s="50">
        <v>44233</v>
      </c>
      <c r="B7273" s="51">
        <v>44233</v>
      </c>
      <c r="C7273" s="51" t="s">
        <v>1065</v>
      </c>
      <c r="D7273" s="52">
        <f>VLOOKUP(Pag_Inicio_Corr_mas_casos[[#This Row],[Corregimiento]],Hoja3!$A$2:$D$676,4,0)</f>
        <v>40606</v>
      </c>
      <c r="E7273" s="51">
        <v>11</v>
      </c>
    </row>
    <row r="7274" spans="1:5" x14ac:dyDescent="0.25">
      <c r="A7274" s="50">
        <v>44233</v>
      </c>
      <c r="B7274" s="51">
        <v>44233</v>
      </c>
      <c r="C7274" s="51" t="s">
        <v>1098</v>
      </c>
      <c r="D7274" s="52">
        <f>VLOOKUP(Pag_Inicio_Corr_mas_casos[[#This Row],[Corregimiento]],Hoja3!$A$2:$D$676,4,0)</f>
        <v>40611</v>
      </c>
      <c r="E7274" s="51">
        <v>11</v>
      </c>
    </row>
    <row r="7275" spans="1:5" x14ac:dyDescent="0.25">
      <c r="A7275" s="53">
        <v>44234</v>
      </c>
      <c r="B7275" s="54">
        <v>44234</v>
      </c>
      <c r="C7275" s="54" t="s">
        <v>1155</v>
      </c>
      <c r="D7275" s="55">
        <f>VLOOKUP(Pag_Inicio_Corr_mas_casos[[#This Row],[Corregimiento]],Hoja3!$A$2:$D$676,4,0)</f>
        <v>40601</v>
      </c>
      <c r="E7275" s="54">
        <v>32</v>
      </c>
    </row>
    <row r="7276" spans="1:5" x14ac:dyDescent="0.25">
      <c r="A7276" s="53">
        <v>44234</v>
      </c>
      <c r="B7276" s="54">
        <v>44234</v>
      </c>
      <c r="C7276" s="54" t="s">
        <v>1117</v>
      </c>
      <c r="D7276" s="55">
        <f>VLOOKUP(Pag_Inicio_Corr_mas_casos[[#This Row],[Corregimiento]],Hoja3!$A$2:$D$676,4,0)</f>
        <v>91001</v>
      </c>
      <c r="E7276" s="54">
        <v>27</v>
      </c>
    </row>
    <row r="7277" spans="1:5" x14ac:dyDescent="0.25">
      <c r="A7277" s="53">
        <v>44234</v>
      </c>
      <c r="B7277" s="54">
        <v>44234</v>
      </c>
      <c r="C7277" s="54" t="s">
        <v>1049</v>
      </c>
      <c r="D7277" s="55">
        <f>VLOOKUP(Pag_Inicio_Corr_mas_casos[[#This Row],[Corregimiento]],Hoja3!$A$2:$D$676,4,0)</f>
        <v>80822</v>
      </c>
      <c r="E7277" s="54">
        <v>18</v>
      </c>
    </row>
    <row r="7278" spans="1:5" x14ac:dyDescent="0.25">
      <c r="A7278" s="53">
        <v>44234</v>
      </c>
      <c r="B7278" s="54">
        <v>44234</v>
      </c>
      <c r="C7278" s="54" t="s">
        <v>1102</v>
      </c>
      <c r="D7278" s="55">
        <f>VLOOKUP(Pag_Inicio_Corr_mas_casos[[#This Row],[Corregimiento]],Hoja3!$A$2:$D$676,4,0)</f>
        <v>40612</v>
      </c>
      <c r="E7278" s="54">
        <v>16</v>
      </c>
    </row>
    <row r="7279" spans="1:5" x14ac:dyDescent="0.25">
      <c r="A7279" s="53">
        <v>44234</v>
      </c>
      <c r="B7279" s="54">
        <v>44234</v>
      </c>
      <c r="C7279" s="54" t="s">
        <v>867</v>
      </c>
      <c r="D7279" s="55">
        <f>VLOOKUP(Pag_Inicio_Corr_mas_casos[[#This Row],[Corregimiento]],Hoja3!$A$2:$D$676,4,0)</f>
        <v>80821</v>
      </c>
      <c r="E7279" s="54">
        <v>14</v>
      </c>
    </row>
    <row r="7280" spans="1:5" x14ac:dyDescent="0.25">
      <c r="A7280" s="53">
        <v>44234</v>
      </c>
      <c r="B7280" s="54">
        <v>44234</v>
      </c>
      <c r="C7280" s="54" t="s">
        <v>1141</v>
      </c>
      <c r="D7280" s="55">
        <f>VLOOKUP(Pag_Inicio_Corr_mas_casos[[#This Row],[Corregimiento]],Hoja3!$A$2:$D$676,4,0)</f>
        <v>80812</v>
      </c>
      <c r="E7280" s="54">
        <v>13</v>
      </c>
    </row>
    <row r="7281" spans="1:5" x14ac:dyDescent="0.25">
      <c r="A7281" s="53">
        <v>44234</v>
      </c>
      <c r="B7281" s="54">
        <v>44234</v>
      </c>
      <c r="C7281" s="54" t="s">
        <v>1113</v>
      </c>
      <c r="D7281" s="55">
        <f>VLOOKUP(Pag_Inicio_Corr_mas_casos[[#This Row],[Corregimiento]],Hoja3!$A$2:$D$676,4,0)</f>
        <v>81008</v>
      </c>
      <c r="E7281" s="54">
        <v>11</v>
      </c>
    </row>
    <row r="7282" spans="1:5" x14ac:dyDescent="0.25">
      <c r="A7282" s="53">
        <v>44234</v>
      </c>
      <c r="B7282" s="54">
        <v>44234</v>
      </c>
      <c r="C7282" s="54" t="s">
        <v>1034</v>
      </c>
      <c r="D7282" s="55">
        <f>VLOOKUP(Pag_Inicio_Corr_mas_casos[[#This Row],[Corregimiento]],Hoja3!$A$2:$D$676,4,0)</f>
        <v>81009</v>
      </c>
      <c r="E7282" s="54">
        <v>10</v>
      </c>
    </row>
    <row r="7283" spans="1:5" x14ac:dyDescent="0.25">
      <c r="A7283" s="53">
        <v>44234</v>
      </c>
      <c r="B7283" s="54">
        <v>44234</v>
      </c>
      <c r="C7283" s="54" t="s">
        <v>1065</v>
      </c>
      <c r="D7283" s="55">
        <f>VLOOKUP(Pag_Inicio_Corr_mas_casos[[#This Row],[Corregimiento]],Hoja3!$A$2:$D$676,4,0)</f>
        <v>40606</v>
      </c>
      <c r="E7283" s="54">
        <v>10</v>
      </c>
    </row>
    <row r="7284" spans="1:5" x14ac:dyDescent="0.25">
      <c r="A7284" s="53">
        <v>44234</v>
      </c>
      <c r="B7284" s="54">
        <v>44234</v>
      </c>
      <c r="C7284" s="54" t="s">
        <v>1047</v>
      </c>
      <c r="D7284" s="55">
        <f>VLOOKUP(Pag_Inicio_Corr_mas_casos[[#This Row],[Corregimiento]],Hoja3!$A$2:$D$676,4,0)</f>
        <v>80820</v>
      </c>
      <c r="E7284" s="54">
        <v>8</v>
      </c>
    </row>
    <row r="7285" spans="1:5" x14ac:dyDescent="0.25">
      <c r="A7285" s="53">
        <v>44234</v>
      </c>
      <c r="B7285" s="54">
        <v>44234</v>
      </c>
      <c r="C7285" s="54" t="s">
        <v>1098</v>
      </c>
      <c r="D7285" s="55">
        <f>VLOOKUP(Pag_Inicio_Corr_mas_casos[[#This Row],[Corregimiento]],Hoja3!$A$2:$D$676,4,0)</f>
        <v>40611</v>
      </c>
      <c r="E7285" s="54">
        <v>8</v>
      </c>
    </row>
    <row r="7286" spans="1:5" x14ac:dyDescent="0.25">
      <c r="A7286" s="53">
        <v>44234</v>
      </c>
      <c r="B7286" s="54">
        <v>44234</v>
      </c>
      <c r="C7286" s="54" t="s">
        <v>1240</v>
      </c>
      <c r="D7286" s="55">
        <f>VLOOKUP(Pag_Inicio_Corr_mas_casos[[#This Row],[Corregimiento]],Hoja3!$A$2:$D$676,4,0)</f>
        <v>40506</v>
      </c>
      <c r="E7286" s="54">
        <v>8</v>
      </c>
    </row>
    <row r="7287" spans="1:5" x14ac:dyDescent="0.25">
      <c r="A7287" s="53">
        <v>44234</v>
      </c>
      <c r="B7287" s="54">
        <v>44234</v>
      </c>
      <c r="C7287" s="54" t="s">
        <v>1035</v>
      </c>
      <c r="D7287" s="55">
        <f>VLOOKUP(Pag_Inicio_Corr_mas_casos[[#This Row],[Corregimiento]],Hoja3!$A$2:$D$676,4,0)</f>
        <v>80806</v>
      </c>
      <c r="E7287" s="54">
        <v>8</v>
      </c>
    </row>
    <row r="7288" spans="1:5" x14ac:dyDescent="0.25">
      <c r="A7288" s="53">
        <v>44234</v>
      </c>
      <c r="B7288" s="54">
        <v>44234</v>
      </c>
      <c r="C7288" s="54" t="s">
        <v>1107</v>
      </c>
      <c r="D7288" s="55">
        <f>VLOOKUP(Pag_Inicio_Corr_mas_casos[[#This Row],[Corregimiento]],Hoja3!$A$2:$D$676,4,0)</f>
        <v>80819</v>
      </c>
      <c r="E7288" s="54">
        <v>8</v>
      </c>
    </row>
    <row r="7289" spans="1:5" x14ac:dyDescent="0.25">
      <c r="A7289" s="53">
        <v>44234</v>
      </c>
      <c r="B7289" s="54">
        <v>44234</v>
      </c>
      <c r="C7289" s="54" t="s">
        <v>1133</v>
      </c>
      <c r="D7289" s="55">
        <f>VLOOKUP(Pag_Inicio_Corr_mas_casos[[#This Row],[Corregimiento]],Hoja3!$A$2:$D$676,4,0)</f>
        <v>130108</v>
      </c>
      <c r="E7289" s="54">
        <v>8</v>
      </c>
    </row>
    <row r="7290" spans="1:5" x14ac:dyDescent="0.25">
      <c r="A7290" s="53">
        <v>44234</v>
      </c>
      <c r="B7290" s="54">
        <v>44234</v>
      </c>
      <c r="C7290" s="54" t="s">
        <v>1241</v>
      </c>
      <c r="D7290" s="55">
        <f>VLOOKUP(Pag_Inicio_Corr_mas_casos[[#This Row],[Corregimiento]],Hoja3!$A$2:$D$676,4,0)</f>
        <v>90903</v>
      </c>
      <c r="E7290" s="54">
        <v>8</v>
      </c>
    </row>
    <row r="7291" spans="1:5" x14ac:dyDescent="0.25">
      <c r="A7291" s="53">
        <v>44234</v>
      </c>
      <c r="B7291" s="54">
        <v>44234</v>
      </c>
      <c r="C7291" s="54" t="s">
        <v>1131</v>
      </c>
      <c r="D7291" s="55">
        <f>VLOOKUP(Pag_Inicio_Corr_mas_casos[[#This Row],[Corregimiento]],Hoja3!$A$2:$D$676,4,0)</f>
        <v>130106</v>
      </c>
      <c r="E7291" s="54">
        <v>7</v>
      </c>
    </row>
    <row r="7292" spans="1:5" x14ac:dyDescent="0.25">
      <c r="A7292" s="53">
        <v>44234</v>
      </c>
      <c r="B7292" s="54">
        <v>44234</v>
      </c>
      <c r="C7292" s="54" t="s">
        <v>1124</v>
      </c>
      <c r="D7292" s="55">
        <f>VLOOKUP(Pag_Inicio_Corr_mas_casos[[#This Row],[Corregimiento]],Hoja3!$A$2:$D$676,4,0)</f>
        <v>20609</v>
      </c>
      <c r="E7292" s="54">
        <v>7</v>
      </c>
    </row>
    <row r="7293" spans="1:5" x14ac:dyDescent="0.25">
      <c r="A7293" s="53">
        <v>44234</v>
      </c>
      <c r="B7293" s="54">
        <v>44234</v>
      </c>
      <c r="C7293" s="54" t="s">
        <v>1242</v>
      </c>
      <c r="D7293" s="55">
        <f>VLOOKUP(Pag_Inicio_Corr_mas_casos[[#This Row],[Corregimiento]],Hoja3!$A$2:$D$676,4,0)</f>
        <v>20301</v>
      </c>
      <c r="E7293" s="54">
        <v>7</v>
      </c>
    </row>
    <row r="7294" spans="1:5" x14ac:dyDescent="0.25">
      <c r="A7294" s="53">
        <v>44234</v>
      </c>
      <c r="B7294" s="54">
        <v>44234</v>
      </c>
      <c r="C7294" s="54" t="s">
        <v>1046</v>
      </c>
      <c r="D7294" s="55">
        <f>VLOOKUP(Pag_Inicio_Corr_mas_casos[[#This Row],[Corregimiento]],Hoja3!$A$2:$D$676,4,0)</f>
        <v>80813</v>
      </c>
      <c r="E7294" s="54">
        <v>6</v>
      </c>
    </row>
    <row r="7295" spans="1:5" x14ac:dyDescent="0.25">
      <c r="A7295" s="62">
        <v>44235</v>
      </c>
      <c r="B7295" s="63">
        <v>44235</v>
      </c>
      <c r="C7295" s="63" t="s">
        <v>1155</v>
      </c>
      <c r="D7295" s="64">
        <f>VLOOKUP(Pag_Inicio_Corr_mas_casos[[#This Row],[Corregimiento]],Hoja3!$A$2:$D$676,4,0)</f>
        <v>40601</v>
      </c>
      <c r="E7295" s="63">
        <v>26</v>
      </c>
    </row>
    <row r="7296" spans="1:5" x14ac:dyDescent="0.25">
      <c r="A7296" s="62">
        <v>44235</v>
      </c>
      <c r="B7296" s="63">
        <v>44235</v>
      </c>
      <c r="C7296" s="63" t="s">
        <v>1153</v>
      </c>
      <c r="D7296" s="64">
        <f>VLOOKUP(Pag_Inicio_Corr_mas_casos[[#This Row],[Corregimiento]],Hoja3!$A$2:$D$676,4,0)</f>
        <v>40501</v>
      </c>
      <c r="E7296" s="63">
        <v>17</v>
      </c>
    </row>
    <row r="7297" spans="1:5" x14ac:dyDescent="0.25">
      <c r="A7297" s="62">
        <v>44235</v>
      </c>
      <c r="B7297" s="63">
        <v>44235</v>
      </c>
      <c r="C7297" s="63" t="s">
        <v>1117</v>
      </c>
      <c r="D7297" s="64">
        <f>VLOOKUP(Pag_Inicio_Corr_mas_casos[[#This Row],[Corregimiento]],Hoja3!$A$2:$D$676,4,0)</f>
        <v>91001</v>
      </c>
      <c r="E7297" s="63">
        <v>13</v>
      </c>
    </row>
    <row r="7298" spans="1:5" x14ac:dyDescent="0.25">
      <c r="A7298" s="62">
        <v>44235</v>
      </c>
      <c r="B7298" s="63">
        <v>44235</v>
      </c>
      <c r="C7298" s="63" t="s">
        <v>1049</v>
      </c>
      <c r="D7298" s="64">
        <f>VLOOKUP(Pag_Inicio_Corr_mas_casos[[#This Row],[Corregimiento]],Hoja3!$A$2:$D$676,4,0)</f>
        <v>80822</v>
      </c>
      <c r="E7298" s="63">
        <v>12</v>
      </c>
    </row>
    <row r="7299" spans="1:5" x14ac:dyDescent="0.25">
      <c r="A7299" s="62">
        <v>44235</v>
      </c>
      <c r="B7299" s="63">
        <v>44235</v>
      </c>
      <c r="C7299" s="63" t="s">
        <v>1141</v>
      </c>
      <c r="D7299" s="64">
        <f>VLOOKUP(Pag_Inicio_Corr_mas_casos[[#This Row],[Corregimiento]],Hoja3!$A$2:$D$676,4,0)</f>
        <v>80812</v>
      </c>
      <c r="E7299" s="63">
        <v>11</v>
      </c>
    </row>
    <row r="7300" spans="1:5" x14ac:dyDescent="0.25">
      <c r="A7300" s="62">
        <v>44235</v>
      </c>
      <c r="B7300" s="63">
        <v>44235</v>
      </c>
      <c r="C7300" s="63" t="s">
        <v>1102</v>
      </c>
      <c r="D7300" s="64">
        <f>VLOOKUP(Pag_Inicio_Corr_mas_casos[[#This Row],[Corregimiento]],Hoja3!$A$2:$D$676,4,0)</f>
        <v>40612</v>
      </c>
      <c r="E7300" s="63">
        <v>9</v>
      </c>
    </row>
    <row r="7301" spans="1:5" x14ac:dyDescent="0.25">
      <c r="A7301" s="62">
        <v>44235</v>
      </c>
      <c r="B7301" s="63">
        <v>44235</v>
      </c>
      <c r="C7301" s="63" t="s">
        <v>1065</v>
      </c>
      <c r="D7301" s="64">
        <f>VLOOKUP(Pag_Inicio_Corr_mas_casos[[#This Row],[Corregimiento]],Hoja3!$A$2:$D$676,4,0)</f>
        <v>40606</v>
      </c>
      <c r="E7301" s="63">
        <v>9</v>
      </c>
    </row>
    <row r="7302" spans="1:5" x14ac:dyDescent="0.25">
      <c r="A7302" s="62">
        <v>44235</v>
      </c>
      <c r="B7302" s="63">
        <v>44235</v>
      </c>
      <c r="C7302" s="63" t="s">
        <v>1107</v>
      </c>
      <c r="D7302" s="64">
        <f>VLOOKUP(Pag_Inicio_Corr_mas_casos[[#This Row],[Corregimiento]],Hoja3!$A$2:$D$676,4,0)</f>
        <v>80819</v>
      </c>
      <c r="E7302" s="63">
        <v>9</v>
      </c>
    </row>
    <row r="7303" spans="1:5" x14ac:dyDescent="0.25">
      <c r="A7303" s="62">
        <v>44235</v>
      </c>
      <c r="B7303" s="63">
        <v>44235</v>
      </c>
      <c r="C7303" s="63" t="s">
        <v>1243</v>
      </c>
      <c r="D7303" s="64">
        <f>VLOOKUP(Pag_Inicio_Corr_mas_casos[[#This Row],[Corregimiento]],Hoja3!$A$2:$D$676,4,0)</f>
        <v>40205</v>
      </c>
      <c r="E7303" s="63">
        <v>8</v>
      </c>
    </row>
    <row r="7304" spans="1:5" x14ac:dyDescent="0.25">
      <c r="A7304" s="62">
        <v>44235</v>
      </c>
      <c r="B7304" s="63">
        <v>44235</v>
      </c>
      <c r="C7304" s="63" t="s">
        <v>1048</v>
      </c>
      <c r="D7304" s="64">
        <f>VLOOKUP(Pag_Inicio_Corr_mas_casos[[#This Row],[Corregimiento]],Hoja3!$A$2:$D$676,4,0)</f>
        <v>80817</v>
      </c>
      <c r="E7304" s="63">
        <v>8</v>
      </c>
    </row>
    <row r="7305" spans="1:5" x14ac:dyDescent="0.25">
      <c r="A7305" s="62">
        <v>44235</v>
      </c>
      <c r="B7305" s="63">
        <v>44235</v>
      </c>
      <c r="C7305" s="63" t="s">
        <v>1244</v>
      </c>
      <c r="D7305" s="64">
        <f>VLOOKUP(Pag_Inicio_Corr_mas_casos[[#This Row],[Corregimiento]],Hoja3!$A$2:$D$676,4,0)</f>
        <v>91202</v>
      </c>
      <c r="E7305" s="63">
        <v>8</v>
      </c>
    </row>
    <row r="7306" spans="1:5" x14ac:dyDescent="0.25">
      <c r="A7306" s="62">
        <v>44235</v>
      </c>
      <c r="B7306" s="63">
        <v>44235</v>
      </c>
      <c r="C7306" s="63" t="s">
        <v>1204</v>
      </c>
      <c r="D7306" s="64">
        <f>VLOOKUP(Pag_Inicio_Corr_mas_casos[[#This Row],[Corregimiento]],Hoja3!$A$2:$D$676,4,0)</f>
        <v>40301</v>
      </c>
      <c r="E7306" s="63">
        <v>8</v>
      </c>
    </row>
    <row r="7307" spans="1:5" x14ac:dyDescent="0.25">
      <c r="A7307" s="62">
        <v>44235</v>
      </c>
      <c r="B7307" s="63">
        <v>44235</v>
      </c>
      <c r="C7307" s="63" t="s">
        <v>1147</v>
      </c>
      <c r="D7307" s="64">
        <f>VLOOKUP(Pag_Inicio_Corr_mas_casos[[#This Row],[Corregimiento]],Hoja3!$A$2:$D$676,4,0)</f>
        <v>40201</v>
      </c>
      <c r="E7307" s="63">
        <v>8</v>
      </c>
    </row>
    <row r="7308" spans="1:5" x14ac:dyDescent="0.25">
      <c r="A7308" s="62">
        <v>44235</v>
      </c>
      <c r="B7308" s="63">
        <v>44235</v>
      </c>
      <c r="C7308" s="63" t="s">
        <v>1139</v>
      </c>
      <c r="D7308" s="64">
        <f>VLOOKUP(Pag_Inicio_Corr_mas_casos[[#This Row],[Corregimiento]],Hoja3!$A$2:$D$676,4,0)</f>
        <v>90301</v>
      </c>
      <c r="E7308" s="63">
        <v>8</v>
      </c>
    </row>
    <row r="7309" spans="1:5" x14ac:dyDescent="0.25">
      <c r="A7309" s="62">
        <v>44235</v>
      </c>
      <c r="B7309" s="63">
        <v>44235</v>
      </c>
      <c r="C7309" s="63" t="s">
        <v>1245</v>
      </c>
      <c r="D7309" s="64">
        <f>VLOOKUP(Pag_Inicio_Corr_mas_casos[[#This Row],[Corregimiento]],Hoja3!$A$2:$D$676,4,0)</f>
        <v>10206</v>
      </c>
      <c r="E7309" s="63">
        <v>8</v>
      </c>
    </row>
    <row r="7310" spans="1:5" x14ac:dyDescent="0.25">
      <c r="A7310" s="62">
        <v>44235</v>
      </c>
      <c r="B7310" s="63">
        <v>44235</v>
      </c>
      <c r="C7310" s="63" t="s">
        <v>1106</v>
      </c>
      <c r="D7310" s="64">
        <f>VLOOKUP(Pag_Inicio_Corr_mas_casos[[#This Row],[Corregimiento]],Hoja3!$A$2:$D$676,4,0)</f>
        <v>80809</v>
      </c>
      <c r="E7310" s="63">
        <v>8</v>
      </c>
    </row>
    <row r="7311" spans="1:5" x14ac:dyDescent="0.25">
      <c r="A7311" s="62">
        <v>44235</v>
      </c>
      <c r="B7311" s="63">
        <v>44235</v>
      </c>
      <c r="C7311" s="63" t="s">
        <v>1046</v>
      </c>
      <c r="D7311" s="64">
        <f>VLOOKUP(Pag_Inicio_Corr_mas_casos[[#This Row],[Corregimiento]],Hoja3!$A$2:$D$676,4,0)</f>
        <v>80813</v>
      </c>
      <c r="E7311" s="63">
        <v>7</v>
      </c>
    </row>
    <row r="7312" spans="1:5" x14ac:dyDescent="0.25">
      <c r="A7312" s="62">
        <v>44235</v>
      </c>
      <c r="B7312" s="63">
        <v>44235</v>
      </c>
      <c r="C7312" s="63" t="s">
        <v>1098</v>
      </c>
      <c r="D7312" s="64">
        <f>VLOOKUP(Pag_Inicio_Corr_mas_casos[[#This Row],[Corregimiento]],Hoja3!$A$2:$D$676,4,0)</f>
        <v>40611</v>
      </c>
      <c r="E7312" s="63">
        <v>7</v>
      </c>
    </row>
    <row r="7313" spans="1:5" x14ac:dyDescent="0.25">
      <c r="A7313" s="62">
        <v>44235</v>
      </c>
      <c r="B7313" s="63">
        <v>44235</v>
      </c>
      <c r="C7313" s="63" t="s">
        <v>1034</v>
      </c>
      <c r="D7313" s="64">
        <f>VLOOKUP(Pag_Inicio_Corr_mas_casos[[#This Row],[Corregimiento]],Hoja3!$A$2:$D$676,4,0)</f>
        <v>81009</v>
      </c>
      <c r="E7313" s="63">
        <v>7</v>
      </c>
    </row>
    <row r="7314" spans="1:5" x14ac:dyDescent="0.25">
      <c r="A7314" s="62">
        <v>44235</v>
      </c>
      <c r="B7314" s="63">
        <v>44235</v>
      </c>
      <c r="C7314" s="63" t="s">
        <v>1110</v>
      </c>
      <c r="D7314" s="64">
        <f>VLOOKUP(Pag_Inicio_Corr_mas_casos[[#This Row],[Corregimiento]],Hoja3!$A$2:$D$676,4,0)</f>
        <v>130702</v>
      </c>
      <c r="E7314" s="63">
        <v>7</v>
      </c>
    </row>
    <row r="7315" spans="1:5" x14ac:dyDescent="0.25">
      <c r="A7315" s="43">
        <v>44236</v>
      </c>
      <c r="B7315" s="41">
        <v>44236</v>
      </c>
      <c r="C7315" s="41" t="s">
        <v>1155</v>
      </c>
      <c r="D7315" s="42">
        <f>VLOOKUP(Pag_Inicio_Corr_mas_casos[[#This Row],[Corregimiento]],Hoja3!$A$2:$D$676,4,0)</f>
        <v>40601</v>
      </c>
      <c r="E7315" s="41">
        <v>31</v>
      </c>
    </row>
    <row r="7316" spans="1:5" x14ac:dyDescent="0.25">
      <c r="A7316" s="43">
        <v>44236</v>
      </c>
      <c r="B7316" s="41">
        <v>44236</v>
      </c>
      <c r="C7316" s="41" t="s">
        <v>988</v>
      </c>
      <c r="D7316" s="42">
        <f>VLOOKUP(Pag_Inicio_Corr_mas_casos[[#This Row],[Corregimiento]],Hoja3!$A$2:$D$676,4,0)</f>
        <v>91001</v>
      </c>
      <c r="E7316" s="41">
        <v>25</v>
      </c>
    </row>
    <row r="7317" spans="1:5" x14ac:dyDescent="0.25">
      <c r="A7317" s="43">
        <v>44236</v>
      </c>
      <c r="B7317" s="41">
        <v>44236</v>
      </c>
      <c r="C7317" s="41" t="s">
        <v>892</v>
      </c>
      <c r="D7317" s="42">
        <f>VLOOKUP(Pag_Inicio_Corr_mas_casos[[#This Row],[Corregimiento]],Hoja3!$A$2:$D$676,4,0)</f>
        <v>40612</v>
      </c>
      <c r="E7317" s="41">
        <v>18</v>
      </c>
    </row>
    <row r="7318" spans="1:5" x14ac:dyDescent="0.25">
      <c r="A7318" s="43">
        <v>44236</v>
      </c>
      <c r="B7318" s="41">
        <v>44236</v>
      </c>
      <c r="C7318" s="41" t="s">
        <v>1107</v>
      </c>
      <c r="D7318" s="42">
        <f>VLOOKUP(Pag_Inicio_Corr_mas_casos[[#This Row],[Corregimiento]],Hoja3!$A$2:$D$676,4,0)</f>
        <v>80819</v>
      </c>
      <c r="E7318" s="41">
        <v>16</v>
      </c>
    </row>
    <row r="7319" spans="1:5" x14ac:dyDescent="0.25">
      <c r="A7319" s="43">
        <v>44236</v>
      </c>
      <c r="B7319" s="41">
        <v>44236</v>
      </c>
      <c r="C7319" s="41" t="s">
        <v>1048</v>
      </c>
      <c r="D7319" s="42">
        <f>VLOOKUP(Pag_Inicio_Corr_mas_casos[[#This Row],[Corregimiento]],Hoja3!$A$2:$D$676,4,0)</f>
        <v>80817</v>
      </c>
      <c r="E7319" s="41">
        <v>15</v>
      </c>
    </row>
    <row r="7320" spans="1:5" x14ac:dyDescent="0.25">
      <c r="A7320" s="43">
        <v>44236</v>
      </c>
      <c r="B7320" s="41">
        <v>44236</v>
      </c>
      <c r="C7320" s="41" t="s">
        <v>1049</v>
      </c>
      <c r="D7320" s="42">
        <f>VLOOKUP(Pag_Inicio_Corr_mas_casos[[#This Row],[Corregimiento]],Hoja3!$A$2:$D$676,4,0)</f>
        <v>80822</v>
      </c>
      <c r="E7320" s="41">
        <v>15</v>
      </c>
    </row>
    <row r="7321" spans="1:5" x14ac:dyDescent="0.25">
      <c r="A7321" s="43">
        <v>44236</v>
      </c>
      <c r="B7321" s="41">
        <v>44236</v>
      </c>
      <c r="C7321" s="41" t="s">
        <v>1163</v>
      </c>
      <c r="D7321" s="42">
        <f>VLOOKUP(Pag_Inicio_Corr_mas_casos[[#This Row],[Corregimiento]],Hoja3!$A$2:$D$676,4,0)</f>
        <v>130101</v>
      </c>
      <c r="E7321" s="41">
        <v>14</v>
      </c>
    </row>
    <row r="7322" spans="1:5" x14ac:dyDescent="0.25">
      <c r="A7322" s="43">
        <v>44236</v>
      </c>
      <c r="B7322" s="41">
        <v>44236</v>
      </c>
      <c r="C7322" s="41" t="s">
        <v>1035</v>
      </c>
      <c r="D7322" s="42">
        <f>VLOOKUP(Pag_Inicio_Corr_mas_casos[[#This Row],[Corregimiento]],Hoja3!$A$2:$D$676,4,0)</f>
        <v>80806</v>
      </c>
      <c r="E7322" s="41">
        <v>14</v>
      </c>
    </row>
    <row r="7323" spans="1:5" x14ac:dyDescent="0.25">
      <c r="A7323" s="43">
        <v>44236</v>
      </c>
      <c r="B7323" s="41">
        <v>44236</v>
      </c>
      <c r="C7323" s="41" t="s">
        <v>1038</v>
      </c>
      <c r="D7323" s="42">
        <f>VLOOKUP(Pag_Inicio_Corr_mas_casos[[#This Row],[Corregimiento]],Hoja3!$A$2:$D$676,4,0)</f>
        <v>80816</v>
      </c>
      <c r="E7323" s="41">
        <v>13</v>
      </c>
    </row>
    <row r="7324" spans="1:5" x14ac:dyDescent="0.25">
      <c r="A7324" s="43">
        <v>44236</v>
      </c>
      <c r="B7324" s="41">
        <v>44236</v>
      </c>
      <c r="C7324" s="41" t="s">
        <v>1068</v>
      </c>
      <c r="D7324" s="42">
        <f>VLOOKUP(Pag_Inicio_Corr_mas_casos[[#This Row],[Corregimiento]],Hoja3!$A$2:$D$676,4,0)</f>
        <v>20606</v>
      </c>
      <c r="E7324" s="41">
        <v>12</v>
      </c>
    </row>
    <row r="7325" spans="1:5" x14ac:dyDescent="0.25">
      <c r="A7325" s="43">
        <v>44236</v>
      </c>
      <c r="B7325" s="41">
        <v>44236</v>
      </c>
      <c r="C7325" s="41" t="s">
        <v>1098</v>
      </c>
      <c r="D7325" s="42">
        <f>VLOOKUP(Pag_Inicio_Corr_mas_casos[[#This Row],[Corregimiento]],Hoja3!$A$2:$D$676,4,0)</f>
        <v>40611</v>
      </c>
      <c r="E7325" s="41">
        <v>12</v>
      </c>
    </row>
    <row r="7326" spans="1:5" x14ac:dyDescent="0.25">
      <c r="A7326" s="43">
        <v>44236</v>
      </c>
      <c r="B7326" s="41">
        <v>44236</v>
      </c>
      <c r="C7326" s="41" t="s">
        <v>1240</v>
      </c>
      <c r="D7326" s="42">
        <f>VLOOKUP(Pag_Inicio_Corr_mas_casos[[#This Row],[Corregimiento]],Hoja3!$A$2:$D$676,4,0)</f>
        <v>40506</v>
      </c>
      <c r="E7326" s="41">
        <v>12</v>
      </c>
    </row>
    <row r="7327" spans="1:5" x14ac:dyDescent="0.25">
      <c r="A7327" s="43">
        <v>44236</v>
      </c>
      <c r="B7327" s="41">
        <v>44236</v>
      </c>
      <c r="C7327" s="41" t="s">
        <v>1033</v>
      </c>
      <c r="D7327" s="42">
        <f>VLOOKUP(Pag_Inicio_Corr_mas_casos[[#This Row],[Corregimiento]],Hoja3!$A$2:$D$676,4,0)</f>
        <v>130717</v>
      </c>
      <c r="E7327" s="41">
        <v>11</v>
      </c>
    </row>
    <row r="7328" spans="1:5" x14ac:dyDescent="0.25">
      <c r="A7328" s="43">
        <v>44236</v>
      </c>
      <c r="B7328" s="41">
        <v>44236</v>
      </c>
      <c r="C7328" s="41" t="s">
        <v>1046</v>
      </c>
      <c r="D7328" s="42">
        <f>VLOOKUP(Pag_Inicio_Corr_mas_casos[[#This Row],[Corregimiento]],Hoja3!$A$2:$D$676,4,0)</f>
        <v>80813</v>
      </c>
      <c r="E7328" s="41">
        <v>11</v>
      </c>
    </row>
    <row r="7329" spans="1:5" x14ac:dyDescent="0.25">
      <c r="A7329" s="43">
        <v>44236</v>
      </c>
      <c r="B7329" s="41">
        <v>44236</v>
      </c>
      <c r="C7329" s="41" t="s">
        <v>1036</v>
      </c>
      <c r="D7329" s="42">
        <f>VLOOKUP(Pag_Inicio_Corr_mas_casos[[#This Row],[Corregimiento]],Hoja3!$A$2:$D$676,4,0)</f>
        <v>80823</v>
      </c>
      <c r="E7329" s="41">
        <v>10</v>
      </c>
    </row>
    <row r="7330" spans="1:5" x14ac:dyDescent="0.25">
      <c r="A7330" s="43">
        <v>44236</v>
      </c>
      <c r="B7330" s="41">
        <v>44236</v>
      </c>
      <c r="C7330" s="41" t="s">
        <v>1246</v>
      </c>
      <c r="D7330" s="42">
        <f>VLOOKUP(Pag_Inicio_Corr_mas_casos[[#This Row],[Corregimiento]],Hoja3!$A$2:$D$676,4,0)</f>
        <v>41001</v>
      </c>
      <c r="E7330" s="41">
        <v>10</v>
      </c>
    </row>
    <row r="7331" spans="1:5" x14ac:dyDescent="0.25">
      <c r="A7331" s="43">
        <v>44236</v>
      </c>
      <c r="B7331" s="41">
        <v>44236</v>
      </c>
      <c r="C7331" s="41" t="s">
        <v>1110</v>
      </c>
      <c r="D7331" s="42">
        <f>VLOOKUP(Pag_Inicio_Corr_mas_casos[[#This Row],[Corregimiento]],Hoja3!$A$2:$D$676,4,0)</f>
        <v>130702</v>
      </c>
      <c r="E7331" s="41">
        <v>10</v>
      </c>
    </row>
    <row r="7332" spans="1:5" x14ac:dyDescent="0.25">
      <c r="A7332" s="43">
        <v>44236</v>
      </c>
      <c r="B7332" s="41">
        <v>44236</v>
      </c>
      <c r="C7332" s="41" t="s">
        <v>1039</v>
      </c>
      <c r="D7332" s="42">
        <f>VLOOKUP(Pag_Inicio_Corr_mas_casos[[#This Row],[Corregimiento]],Hoja3!$A$2:$D$676,4,0)</f>
        <v>130708</v>
      </c>
      <c r="E7332" s="41">
        <v>9</v>
      </c>
    </row>
    <row r="7333" spans="1:5" x14ac:dyDescent="0.25">
      <c r="A7333" s="43">
        <v>44236</v>
      </c>
      <c r="B7333" s="41">
        <v>44236</v>
      </c>
      <c r="C7333" s="41" t="s">
        <v>1086</v>
      </c>
      <c r="D7333" s="42">
        <f>VLOOKUP(Pag_Inicio_Corr_mas_casos[[#This Row],[Corregimiento]],Hoja3!$A$2:$D$676,4,0)</f>
        <v>130706</v>
      </c>
      <c r="E7333" s="41">
        <v>9</v>
      </c>
    </row>
    <row r="7334" spans="1:5" x14ac:dyDescent="0.25">
      <c r="A7334" s="43">
        <v>44236</v>
      </c>
      <c r="B7334" s="41">
        <v>44236</v>
      </c>
      <c r="C7334" s="41" t="s">
        <v>1037</v>
      </c>
      <c r="D7334" s="42">
        <f>VLOOKUP(Pag_Inicio_Corr_mas_casos[[#This Row],[Corregimiento]],Hoja3!$A$2:$D$676,4,0)</f>
        <v>80807</v>
      </c>
      <c r="E7334" s="41">
        <v>9</v>
      </c>
    </row>
    <row r="7335" spans="1:5" x14ac:dyDescent="0.25">
      <c r="A7335" s="86">
        <v>44237</v>
      </c>
      <c r="B7335" s="87">
        <v>44237</v>
      </c>
      <c r="C7335" s="87" t="s">
        <v>1155</v>
      </c>
      <c r="D7335" s="88">
        <f>VLOOKUP(Pag_Inicio_Corr_mas_casos[[#This Row],[Corregimiento]],Hoja3!$A$2:$D$676,4,0)</f>
        <v>40601</v>
      </c>
      <c r="E7335" s="87">
        <v>40</v>
      </c>
    </row>
    <row r="7336" spans="1:5" x14ac:dyDescent="0.25">
      <c r="A7336" s="86">
        <v>44237</v>
      </c>
      <c r="B7336" s="87">
        <v>44237</v>
      </c>
      <c r="C7336" s="87" t="s">
        <v>1247</v>
      </c>
      <c r="D7336" s="88">
        <f>VLOOKUP(Pag_Inicio_Corr_mas_casos[[#This Row],[Corregimiento]],Hoja3!$A$2:$D$676,4,0)</f>
        <v>80602</v>
      </c>
      <c r="E7336" s="87">
        <v>19</v>
      </c>
    </row>
    <row r="7337" spans="1:5" x14ac:dyDescent="0.25">
      <c r="A7337" s="86">
        <v>44237</v>
      </c>
      <c r="B7337" s="87">
        <v>44237</v>
      </c>
      <c r="C7337" s="87" t="s">
        <v>1150</v>
      </c>
      <c r="D7337" s="88">
        <f>VLOOKUP(Pag_Inicio_Corr_mas_casos[[#This Row],[Corregimiento]],Hoja3!$A$2:$D$676,4,0)</f>
        <v>90301</v>
      </c>
      <c r="E7337" s="87">
        <v>18</v>
      </c>
    </row>
    <row r="7338" spans="1:5" x14ac:dyDescent="0.25">
      <c r="A7338" s="86">
        <v>44237</v>
      </c>
      <c r="B7338" s="87">
        <v>44237</v>
      </c>
      <c r="C7338" s="87" t="s">
        <v>1107</v>
      </c>
      <c r="D7338" s="88">
        <f>VLOOKUP(Pag_Inicio_Corr_mas_casos[[#This Row],[Corregimiento]],Hoja3!$A$2:$D$676,4,0)</f>
        <v>80819</v>
      </c>
      <c r="E7338" s="87">
        <v>17</v>
      </c>
    </row>
    <row r="7339" spans="1:5" x14ac:dyDescent="0.25">
      <c r="A7339" s="86">
        <v>44237</v>
      </c>
      <c r="B7339" s="87">
        <v>44237</v>
      </c>
      <c r="C7339" s="87" t="s">
        <v>1193</v>
      </c>
      <c r="D7339" s="88">
        <f>VLOOKUP(Pag_Inicio_Corr_mas_casos[[#This Row],[Corregimiento]],Hoja3!$A$2:$D$676,4,0)</f>
        <v>40205</v>
      </c>
      <c r="E7339" s="87">
        <v>16</v>
      </c>
    </row>
    <row r="7340" spans="1:5" x14ac:dyDescent="0.25">
      <c r="A7340" s="86">
        <v>44237</v>
      </c>
      <c r="B7340" s="87">
        <v>44237</v>
      </c>
      <c r="C7340" s="87" t="s">
        <v>1062</v>
      </c>
      <c r="D7340" s="88">
        <f>VLOOKUP(Pag_Inicio_Corr_mas_casos[[#This Row],[Corregimiento]],Hoja3!$A$2:$D$676,4,0)</f>
        <v>30107</v>
      </c>
      <c r="E7340" s="87">
        <v>16</v>
      </c>
    </row>
    <row r="7341" spans="1:5" x14ac:dyDescent="0.25">
      <c r="A7341" s="86">
        <v>44237</v>
      </c>
      <c r="B7341" s="87">
        <v>44237</v>
      </c>
      <c r="C7341" s="87" t="s">
        <v>1149</v>
      </c>
      <c r="D7341" s="88">
        <f>VLOOKUP(Pag_Inicio_Corr_mas_casos[[#This Row],[Corregimiento]],Hoja3!$A$2:$D$676,4,0)</f>
        <v>130102</v>
      </c>
      <c r="E7341" s="87">
        <v>16</v>
      </c>
    </row>
    <row r="7342" spans="1:5" x14ac:dyDescent="0.25">
      <c r="A7342" s="86">
        <v>44237</v>
      </c>
      <c r="B7342" s="87">
        <v>44237</v>
      </c>
      <c r="C7342" s="87" t="s">
        <v>1173</v>
      </c>
      <c r="D7342" s="88">
        <f>VLOOKUP(Pag_Inicio_Corr_mas_casos[[#This Row],[Corregimiento]],Hoja3!$A$2:$D$676,4,0)</f>
        <v>40503</v>
      </c>
      <c r="E7342" s="87">
        <v>15</v>
      </c>
    </row>
    <row r="7343" spans="1:5" x14ac:dyDescent="0.25">
      <c r="A7343" s="86">
        <v>44237</v>
      </c>
      <c r="B7343" s="87">
        <v>44237</v>
      </c>
      <c r="C7343" s="87" t="s">
        <v>867</v>
      </c>
      <c r="D7343" s="88">
        <f>VLOOKUP(Pag_Inicio_Corr_mas_casos[[#This Row],[Corregimiento]],Hoja3!$A$2:$D$676,4,0)</f>
        <v>80821</v>
      </c>
      <c r="E7343" s="87">
        <v>15</v>
      </c>
    </row>
    <row r="7344" spans="1:5" x14ac:dyDescent="0.25">
      <c r="A7344" s="86">
        <v>44237</v>
      </c>
      <c r="B7344" s="87">
        <v>44237</v>
      </c>
      <c r="C7344" s="87" t="s">
        <v>1165</v>
      </c>
      <c r="D7344" s="88">
        <f>VLOOKUP(Pag_Inicio_Corr_mas_casos[[#This Row],[Corregimiento]],Hoja3!$A$2:$D$676,4,0)</f>
        <v>91011</v>
      </c>
      <c r="E7344" s="87">
        <v>14</v>
      </c>
    </row>
    <row r="7345" spans="1:5" x14ac:dyDescent="0.25">
      <c r="A7345" s="86">
        <v>44237</v>
      </c>
      <c r="B7345" s="87">
        <v>44237</v>
      </c>
      <c r="C7345" s="87" t="s">
        <v>1204</v>
      </c>
      <c r="D7345" s="88">
        <f>VLOOKUP(Pag_Inicio_Corr_mas_casos[[#This Row],[Corregimiento]],Hoja3!$A$2:$D$676,4,0)</f>
        <v>40301</v>
      </c>
      <c r="E7345" s="87">
        <v>13</v>
      </c>
    </row>
    <row r="7346" spans="1:5" x14ac:dyDescent="0.25">
      <c r="A7346" s="86">
        <v>44237</v>
      </c>
      <c r="B7346" s="87">
        <v>44237</v>
      </c>
      <c r="C7346" s="87" t="s">
        <v>1048</v>
      </c>
      <c r="D7346" s="88">
        <f>VLOOKUP(Pag_Inicio_Corr_mas_casos[[#This Row],[Corregimiento]],Hoja3!$A$2:$D$676,4,0)</f>
        <v>80817</v>
      </c>
      <c r="E7346" s="87">
        <v>13</v>
      </c>
    </row>
    <row r="7347" spans="1:5" x14ac:dyDescent="0.25">
      <c r="A7347" s="86">
        <v>44237</v>
      </c>
      <c r="B7347" s="87">
        <v>44237</v>
      </c>
      <c r="C7347" s="87" t="s">
        <v>1117</v>
      </c>
      <c r="D7347" s="88">
        <f>VLOOKUP(Pag_Inicio_Corr_mas_casos[[#This Row],[Corregimiento]],Hoja3!$A$2:$D$676,4,0)</f>
        <v>91001</v>
      </c>
      <c r="E7347" s="87">
        <v>12</v>
      </c>
    </row>
    <row r="7348" spans="1:5" x14ac:dyDescent="0.25">
      <c r="A7348" s="86">
        <v>44237</v>
      </c>
      <c r="B7348" s="87">
        <v>44237</v>
      </c>
      <c r="C7348" s="87" t="s">
        <v>1113</v>
      </c>
      <c r="D7348" s="88">
        <f>VLOOKUP(Pag_Inicio_Corr_mas_casos[[#This Row],[Corregimiento]],Hoja3!$A$2:$D$676,4,0)</f>
        <v>81008</v>
      </c>
      <c r="E7348" s="87">
        <v>12</v>
      </c>
    </row>
    <row r="7349" spans="1:5" x14ac:dyDescent="0.25">
      <c r="A7349" s="86">
        <v>44237</v>
      </c>
      <c r="B7349" s="87">
        <v>44237</v>
      </c>
      <c r="C7349" s="87" t="s">
        <v>1131</v>
      </c>
      <c r="D7349" s="88">
        <f>VLOOKUP(Pag_Inicio_Corr_mas_casos[[#This Row],[Corregimiento]],Hoja3!$A$2:$D$676,4,0)</f>
        <v>130106</v>
      </c>
      <c r="E7349" s="87">
        <v>11</v>
      </c>
    </row>
    <row r="7350" spans="1:5" x14ac:dyDescent="0.25">
      <c r="A7350" s="86">
        <v>44237</v>
      </c>
      <c r="B7350" s="87">
        <v>44237</v>
      </c>
      <c r="C7350" s="87" t="s">
        <v>1118</v>
      </c>
      <c r="D7350" s="88">
        <f>VLOOKUP(Pag_Inicio_Corr_mas_casos[[#This Row],[Corregimiento]],Hoja3!$A$2:$D$676,4,0)</f>
        <v>30111</v>
      </c>
      <c r="E7350" s="87">
        <v>11</v>
      </c>
    </row>
    <row r="7351" spans="1:5" x14ac:dyDescent="0.25">
      <c r="A7351" s="86">
        <v>44237</v>
      </c>
      <c r="B7351" s="87">
        <v>44237</v>
      </c>
      <c r="C7351" s="87" t="s">
        <v>1110</v>
      </c>
      <c r="D7351" s="88">
        <f>VLOOKUP(Pag_Inicio_Corr_mas_casos[[#This Row],[Corregimiento]],Hoja3!$A$2:$D$676,4,0)</f>
        <v>130702</v>
      </c>
      <c r="E7351" s="87">
        <v>11</v>
      </c>
    </row>
    <row r="7352" spans="1:5" x14ac:dyDescent="0.25">
      <c r="A7352" s="86">
        <v>44237</v>
      </c>
      <c r="B7352" s="87">
        <v>44237</v>
      </c>
      <c r="C7352" s="87" t="s">
        <v>1169</v>
      </c>
      <c r="D7352" s="88">
        <f>VLOOKUP(Pag_Inicio_Corr_mas_casos[[#This Row],[Corregimiento]],Hoja3!$A$2:$D$676,4,0)</f>
        <v>90101</v>
      </c>
      <c r="E7352" s="87">
        <v>11</v>
      </c>
    </row>
    <row r="7353" spans="1:5" x14ac:dyDescent="0.25">
      <c r="A7353" s="86">
        <v>44237</v>
      </c>
      <c r="B7353" s="87">
        <v>44237</v>
      </c>
      <c r="C7353" s="87" t="s">
        <v>1036</v>
      </c>
      <c r="D7353" s="88">
        <f>VLOOKUP(Pag_Inicio_Corr_mas_casos[[#This Row],[Corregimiento]],Hoja3!$A$2:$D$676,4,0)</f>
        <v>80823</v>
      </c>
      <c r="E7353" s="87">
        <v>11</v>
      </c>
    </row>
    <row r="7354" spans="1:5" x14ac:dyDescent="0.25">
      <c r="A7354" s="86">
        <v>44237</v>
      </c>
      <c r="B7354" s="87">
        <v>44237</v>
      </c>
      <c r="C7354" s="87" t="s">
        <v>1032</v>
      </c>
      <c r="D7354" s="88">
        <f>VLOOKUP(Pag_Inicio_Corr_mas_casos[[#This Row],[Corregimiento]],Hoja3!$A$2:$D$676,4,0)</f>
        <v>80810</v>
      </c>
      <c r="E7354" s="87">
        <v>11</v>
      </c>
    </row>
    <row r="7355" spans="1:5" x14ac:dyDescent="0.25">
      <c r="A7355" s="124">
        <v>44238</v>
      </c>
      <c r="B7355" s="125">
        <v>44238</v>
      </c>
      <c r="C7355" s="125" t="s">
        <v>1155</v>
      </c>
      <c r="D7355" s="126">
        <f>VLOOKUP(Pag_Inicio_Corr_mas_casos[[#This Row],[Corregimiento]],Hoja3!$A$2:$D$676,4,0)</f>
        <v>40601</v>
      </c>
      <c r="E7355" s="125">
        <v>28</v>
      </c>
    </row>
    <row r="7356" spans="1:5" x14ac:dyDescent="0.25">
      <c r="A7356" s="124">
        <v>44238</v>
      </c>
      <c r="B7356" s="125">
        <v>44238</v>
      </c>
      <c r="C7356" s="125" t="s">
        <v>1117</v>
      </c>
      <c r="D7356" s="126">
        <f>VLOOKUP(Pag_Inicio_Corr_mas_casos[[#This Row],[Corregimiento]],Hoja3!$A$2:$D$676,4,0)</f>
        <v>91001</v>
      </c>
      <c r="E7356" s="125">
        <v>25</v>
      </c>
    </row>
    <row r="7357" spans="1:5" x14ac:dyDescent="0.25">
      <c r="A7357" s="124">
        <v>44238</v>
      </c>
      <c r="B7357" s="125">
        <v>44238</v>
      </c>
      <c r="C7357" s="125" t="s">
        <v>1147</v>
      </c>
      <c r="D7357" s="126">
        <f>VLOOKUP(Pag_Inicio_Corr_mas_casos[[#This Row],[Corregimiento]],Hoja3!$A$2:$D$676,4,0)</f>
        <v>40201</v>
      </c>
      <c r="E7357" s="125">
        <v>19</v>
      </c>
    </row>
    <row r="7358" spans="1:5" x14ac:dyDescent="0.25">
      <c r="A7358" s="124">
        <v>44238</v>
      </c>
      <c r="B7358" s="125">
        <v>44238</v>
      </c>
      <c r="C7358" s="125" t="s">
        <v>1248</v>
      </c>
      <c r="D7358" s="126">
        <f>VLOOKUP(Pag_Inicio_Corr_mas_casos[[#This Row],[Corregimiento]],Hoja3!$A$2:$D$676,4,0)</f>
        <v>20601</v>
      </c>
      <c r="E7358" s="125">
        <v>15</v>
      </c>
    </row>
    <row r="7359" spans="1:5" x14ac:dyDescent="0.25">
      <c r="A7359" s="124">
        <v>44238</v>
      </c>
      <c r="B7359" s="125">
        <v>44238</v>
      </c>
      <c r="C7359" s="125" t="s">
        <v>1139</v>
      </c>
      <c r="D7359" s="126">
        <f>VLOOKUP(Pag_Inicio_Corr_mas_casos[[#This Row],[Corregimiento]],Hoja3!$A$2:$D$676,4,0)</f>
        <v>90301</v>
      </c>
      <c r="E7359" s="125">
        <v>15</v>
      </c>
    </row>
    <row r="7360" spans="1:5" x14ac:dyDescent="0.25">
      <c r="A7360" s="124">
        <v>44238</v>
      </c>
      <c r="B7360" s="125">
        <v>44238</v>
      </c>
      <c r="C7360" s="125" t="s">
        <v>1249</v>
      </c>
      <c r="D7360" s="126">
        <f>VLOOKUP(Pag_Inicio_Corr_mas_casos[[#This Row],[Corregimiento]],Hoja3!$A$2:$D$676,4,0)</f>
        <v>40612</v>
      </c>
      <c r="E7360" s="125">
        <v>14</v>
      </c>
    </row>
    <row r="7361" spans="1:5" x14ac:dyDescent="0.25">
      <c r="A7361" s="124">
        <v>44238</v>
      </c>
      <c r="B7361" s="125">
        <v>44238</v>
      </c>
      <c r="C7361" s="125" t="s">
        <v>1107</v>
      </c>
      <c r="D7361" s="126">
        <f>VLOOKUP(Pag_Inicio_Corr_mas_casos[[#This Row],[Corregimiento]],Hoja3!$A$2:$D$676,4,0)</f>
        <v>80819</v>
      </c>
      <c r="E7361" s="125">
        <v>14</v>
      </c>
    </row>
    <row r="7362" spans="1:5" x14ac:dyDescent="0.25">
      <c r="A7362" s="124">
        <v>44238</v>
      </c>
      <c r="B7362" s="125">
        <v>44238</v>
      </c>
      <c r="C7362" s="125" t="s">
        <v>1098</v>
      </c>
      <c r="D7362" s="126">
        <f>VLOOKUP(Pag_Inicio_Corr_mas_casos[[#This Row],[Corregimiento]],Hoja3!$A$2:$D$676,4,0)</f>
        <v>40611</v>
      </c>
      <c r="E7362" s="125">
        <v>14</v>
      </c>
    </row>
    <row r="7363" spans="1:5" x14ac:dyDescent="0.25">
      <c r="A7363" s="124">
        <v>44238</v>
      </c>
      <c r="B7363" s="125">
        <v>44238</v>
      </c>
      <c r="C7363" s="125" t="s">
        <v>792</v>
      </c>
      <c r="D7363" s="126">
        <f>VLOOKUP(Pag_Inicio_Corr_mas_casos[[#This Row],[Corregimiento]],Hoja3!$A$2:$D$676,4,0)</f>
        <v>80806</v>
      </c>
      <c r="E7363" s="125">
        <v>11</v>
      </c>
    </row>
    <row r="7364" spans="1:5" x14ac:dyDescent="0.25">
      <c r="A7364" s="124">
        <v>44238</v>
      </c>
      <c r="B7364" s="125">
        <v>44238</v>
      </c>
      <c r="C7364" s="125" t="s">
        <v>1046</v>
      </c>
      <c r="D7364" s="126">
        <f>VLOOKUP(Pag_Inicio_Corr_mas_casos[[#This Row],[Corregimiento]],Hoja3!$A$2:$D$676,4,0)</f>
        <v>80813</v>
      </c>
      <c r="E7364" s="125">
        <v>11</v>
      </c>
    </row>
    <row r="7365" spans="1:5" x14ac:dyDescent="0.25">
      <c r="A7365" s="124">
        <v>44238</v>
      </c>
      <c r="B7365" s="125">
        <v>44238</v>
      </c>
      <c r="C7365" s="125" t="s">
        <v>1250</v>
      </c>
      <c r="D7365" s="126">
        <f>VLOOKUP(Pag_Inicio_Corr_mas_casos[[#This Row],[Corregimiento]],Hoja3!$A$2:$D$676,4,0)</f>
        <v>30103</v>
      </c>
      <c r="E7365" s="125">
        <v>10</v>
      </c>
    </row>
    <row r="7366" spans="1:5" x14ac:dyDescent="0.25">
      <c r="A7366" s="124">
        <v>44238</v>
      </c>
      <c r="B7366" s="125">
        <v>44238</v>
      </c>
      <c r="C7366" s="125" t="s">
        <v>1106</v>
      </c>
      <c r="D7366" s="126">
        <f>VLOOKUP(Pag_Inicio_Corr_mas_casos[[#This Row],[Corregimiento]],Hoja3!$A$2:$D$676,4,0)</f>
        <v>80809</v>
      </c>
      <c r="E7366" s="125">
        <v>9</v>
      </c>
    </row>
    <row r="7367" spans="1:5" x14ac:dyDescent="0.25">
      <c r="A7367" s="124">
        <v>44238</v>
      </c>
      <c r="B7367" s="125">
        <v>44238</v>
      </c>
      <c r="C7367" s="125" t="s">
        <v>867</v>
      </c>
      <c r="D7367" s="126">
        <f>VLOOKUP(Pag_Inicio_Corr_mas_casos[[#This Row],[Corregimiento]],Hoja3!$A$2:$D$676,4,0)</f>
        <v>80821</v>
      </c>
      <c r="E7367" s="125">
        <v>9</v>
      </c>
    </row>
    <row r="7368" spans="1:5" x14ac:dyDescent="0.25">
      <c r="A7368" s="124">
        <v>44238</v>
      </c>
      <c r="B7368" s="125">
        <v>44238</v>
      </c>
      <c r="C7368" s="125" t="s">
        <v>1078</v>
      </c>
      <c r="D7368" s="126">
        <f>VLOOKUP(Pag_Inicio_Corr_mas_casos[[#This Row],[Corregimiento]],Hoja3!$A$2:$D$676,4,0)</f>
        <v>130716</v>
      </c>
      <c r="E7368" s="125">
        <v>8</v>
      </c>
    </row>
    <row r="7369" spans="1:5" x14ac:dyDescent="0.25">
      <c r="A7369" s="124">
        <v>44238</v>
      </c>
      <c r="B7369" s="125">
        <v>44238</v>
      </c>
      <c r="C7369" s="125" t="s">
        <v>1251</v>
      </c>
      <c r="D7369" s="126">
        <f>VLOOKUP(Pag_Inicio_Corr_mas_casos[[#This Row],[Corregimiento]],Hoja3!$A$2:$D$676,4,0)</f>
        <v>20203</v>
      </c>
      <c r="E7369" s="125">
        <v>8</v>
      </c>
    </row>
    <row r="7370" spans="1:5" x14ac:dyDescent="0.25">
      <c r="A7370" s="124">
        <v>44238</v>
      </c>
      <c r="B7370" s="125">
        <v>44238</v>
      </c>
      <c r="C7370" s="125" t="s">
        <v>1252</v>
      </c>
      <c r="D7370" s="126">
        <f>VLOOKUP(Pag_Inicio_Corr_mas_casos[[#This Row],[Corregimiento]],Hoja3!$A$2:$D$676,4,0)</f>
        <v>60101</v>
      </c>
      <c r="E7370" s="125">
        <v>8</v>
      </c>
    </row>
    <row r="7371" spans="1:5" x14ac:dyDescent="0.25">
      <c r="A7371" s="124">
        <v>44238</v>
      </c>
      <c r="B7371" s="125">
        <v>44238</v>
      </c>
      <c r="C7371" s="125" t="s">
        <v>1253</v>
      </c>
      <c r="D7371" s="126">
        <f>VLOOKUP(Pag_Inicio_Corr_mas_casos[[#This Row],[Corregimiento]],Hoja3!$A$2:$D$676,4,0)</f>
        <v>10201</v>
      </c>
      <c r="E7371" s="125">
        <v>7</v>
      </c>
    </row>
    <row r="7372" spans="1:5" x14ac:dyDescent="0.25">
      <c r="A7372" s="124">
        <v>44238</v>
      </c>
      <c r="B7372" s="125">
        <v>44238</v>
      </c>
      <c r="C7372" s="125" t="s">
        <v>1254</v>
      </c>
      <c r="D7372" s="126">
        <f>VLOOKUP(Pag_Inicio_Corr_mas_casos[[#This Row],[Corregimiento]],Hoja3!$A$2:$D$676,4,0)</f>
        <v>40606</v>
      </c>
      <c r="E7372" s="125">
        <v>7</v>
      </c>
    </row>
    <row r="7373" spans="1:5" x14ac:dyDescent="0.25">
      <c r="A7373" s="124">
        <v>44238</v>
      </c>
      <c r="B7373" s="125">
        <v>44238</v>
      </c>
      <c r="C7373" s="125" t="s">
        <v>1255</v>
      </c>
      <c r="D7373" s="126">
        <f>VLOOKUP(Pag_Inicio_Corr_mas_casos[[#This Row],[Corregimiento]],Hoja3!$A$2:$D$676,4,0)</f>
        <v>81008</v>
      </c>
      <c r="E7373" s="125">
        <v>7</v>
      </c>
    </row>
    <row r="7374" spans="1:5" x14ac:dyDescent="0.25">
      <c r="A7374" s="124">
        <v>44238</v>
      </c>
      <c r="B7374" s="125">
        <v>44238</v>
      </c>
      <c r="C7374" s="125" t="s">
        <v>923</v>
      </c>
      <c r="D7374" s="126">
        <f>VLOOKUP(Pag_Inicio_Corr_mas_casos[[#This Row],[Corregimiento]],Hoja3!$A$2:$D$676,4,0)</f>
        <v>40514</v>
      </c>
      <c r="E7374" s="125">
        <v>7</v>
      </c>
    </row>
    <row r="7375" spans="1:5" x14ac:dyDescent="0.25">
      <c r="A7375" s="53">
        <v>44239</v>
      </c>
      <c r="B7375" s="54">
        <v>44239</v>
      </c>
      <c r="C7375" s="54" t="s">
        <v>1074</v>
      </c>
      <c r="D7375" s="55">
        <f>VLOOKUP(Pag_Inicio_Corr_mas_casos[[#This Row],[Corregimiento]],Hoja3!$A$2:$D$676,4,0)</f>
        <v>81002</v>
      </c>
      <c r="E7375" s="54">
        <v>49</v>
      </c>
    </row>
    <row r="7376" spans="1:5" x14ac:dyDescent="0.25">
      <c r="A7376" s="53">
        <v>44239</v>
      </c>
      <c r="B7376" s="54">
        <v>44239</v>
      </c>
      <c r="C7376" s="54" t="s">
        <v>1155</v>
      </c>
      <c r="D7376" s="55">
        <f>VLOOKUP(Pag_Inicio_Corr_mas_casos[[#This Row],[Corregimiento]],Hoja3!$A$2:$D$676,4,0)</f>
        <v>40601</v>
      </c>
      <c r="E7376" s="54">
        <v>34</v>
      </c>
    </row>
    <row r="7377" spans="1:5" x14ac:dyDescent="0.25">
      <c r="A7377" s="53">
        <v>44239</v>
      </c>
      <c r="B7377" s="54">
        <v>44239</v>
      </c>
      <c r="C7377" s="54" t="s">
        <v>1117</v>
      </c>
      <c r="D7377" s="55">
        <f>VLOOKUP(Pag_Inicio_Corr_mas_casos[[#This Row],[Corregimiento]],Hoja3!$A$2:$D$676,4,0)</f>
        <v>91001</v>
      </c>
      <c r="E7377" s="54">
        <v>24</v>
      </c>
    </row>
    <row r="7378" spans="1:5" x14ac:dyDescent="0.25">
      <c r="A7378" s="53">
        <v>44239</v>
      </c>
      <c r="B7378" s="54">
        <v>44239</v>
      </c>
      <c r="C7378" s="54" t="s">
        <v>786</v>
      </c>
      <c r="D7378" s="55">
        <f>VLOOKUP(Pag_Inicio_Corr_mas_casos[[#This Row],[Corregimiento]],Hoja3!$A$2:$D$676,4,0)</f>
        <v>80819</v>
      </c>
      <c r="E7378" s="54">
        <v>22</v>
      </c>
    </row>
    <row r="7379" spans="1:5" x14ac:dyDescent="0.25">
      <c r="A7379" s="53">
        <v>44239</v>
      </c>
      <c r="B7379" s="54">
        <v>44239</v>
      </c>
      <c r="C7379" s="54" t="s">
        <v>1110</v>
      </c>
      <c r="D7379" s="55">
        <f>VLOOKUP(Pag_Inicio_Corr_mas_casos[[#This Row],[Corregimiento]],Hoja3!$A$2:$D$676,4,0)</f>
        <v>130702</v>
      </c>
      <c r="E7379" s="54">
        <v>22</v>
      </c>
    </row>
    <row r="7380" spans="1:5" x14ac:dyDescent="0.25">
      <c r="A7380" s="53">
        <v>44239</v>
      </c>
      <c r="B7380" s="54">
        <v>44239</v>
      </c>
      <c r="C7380" s="54" t="s">
        <v>1057</v>
      </c>
      <c r="D7380" s="55">
        <f>VLOOKUP(Pag_Inicio_Corr_mas_casos[[#This Row],[Corregimiento]],Hoja3!$A$2:$D$676,4,0)</f>
        <v>81006</v>
      </c>
      <c r="E7380" s="54">
        <v>18</v>
      </c>
    </row>
    <row r="7381" spans="1:5" x14ac:dyDescent="0.25">
      <c r="A7381" s="53">
        <v>44239</v>
      </c>
      <c r="B7381" s="54">
        <v>44239</v>
      </c>
      <c r="C7381" s="54" t="s">
        <v>1116</v>
      </c>
      <c r="D7381" s="55">
        <f>VLOOKUP(Pag_Inicio_Corr_mas_casos[[#This Row],[Corregimiento]],Hoja3!$A$2:$D$676,4,0)</f>
        <v>81003</v>
      </c>
      <c r="E7381" s="54">
        <v>14</v>
      </c>
    </row>
    <row r="7382" spans="1:5" x14ac:dyDescent="0.25">
      <c r="A7382" s="53">
        <v>44239</v>
      </c>
      <c r="B7382" s="54">
        <v>44239</v>
      </c>
      <c r="C7382" s="54" t="s">
        <v>1114</v>
      </c>
      <c r="D7382" s="55">
        <f>VLOOKUP(Pag_Inicio_Corr_mas_casos[[#This Row],[Corregimiento]],Hoja3!$A$2:$D$676,4,0)</f>
        <v>81001</v>
      </c>
      <c r="E7382" s="54">
        <v>14</v>
      </c>
    </row>
    <row r="7383" spans="1:5" x14ac:dyDescent="0.25">
      <c r="A7383" s="53">
        <v>44239</v>
      </c>
      <c r="B7383" s="54">
        <v>44239</v>
      </c>
      <c r="C7383" s="54" t="s">
        <v>1102</v>
      </c>
      <c r="D7383" s="55">
        <f>VLOOKUP(Pag_Inicio_Corr_mas_casos[[#This Row],[Corregimiento]],Hoja3!$A$2:$D$676,4,0)</f>
        <v>40612</v>
      </c>
      <c r="E7383" s="54">
        <v>14</v>
      </c>
    </row>
    <row r="7384" spans="1:5" x14ac:dyDescent="0.25">
      <c r="A7384" s="53">
        <v>44239</v>
      </c>
      <c r="B7384" s="54">
        <v>44239</v>
      </c>
      <c r="C7384" s="54" t="s">
        <v>1163</v>
      </c>
      <c r="D7384" s="55">
        <f>VLOOKUP(Pag_Inicio_Corr_mas_casos[[#This Row],[Corregimiento]],Hoja3!$A$2:$D$676,4,0)</f>
        <v>130101</v>
      </c>
      <c r="E7384" s="54">
        <v>13</v>
      </c>
    </row>
    <row r="7385" spans="1:5" x14ac:dyDescent="0.25">
      <c r="A7385" s="53">
        <v>44239</v>
      </c>
      <c r="B7385" s="54">
        <v>44239</v>
      </c>
      <c r="C7385" s="54" t="s">
        <v>867</v>
      </c>
      <c r="D7385" s="55">
        <f>VLOOKUP(Pag_Inicio_Corr_mas_casos[[#This Row],[Corregimiento]],Hoja3!$A$2:$D$676,4,0)</f>
        <v>80821</v>
      </c>
      <c r="E7385" s="54">
        <v>13</v>
      </c>
    </row>
    <row r="7386" spans="1:5" x14ac:dyDescent="0.25">
      <c r="A7386" s="53">
        <v>44239</v>
      </c>
      <c r="B7386" s="54">
        <v>44239</v>
      </c>
      <c r="C7386" s="54" t="s">
        <v>1098</v>
      </c>
      <c r="D7386" s="55">
        <f>VLOOKUP(Pag_Inicio_Corr_mas_casos[[#This Row],[Corregimiento]],Hoja3!$A$2:$D$676,4,0)</f>
        <v>40611</v>
      </c>
      <c r="E7386" s="54">
        <v>12</v>
      </c>
    </row>
    <row r="7387" spans="1:5" x14ac:dyDescent="0.25">
      <c r="A7387" s="53">
        <v>44239</v>
      </c>
      <c r="B7387" s="54">
        <v>44239</v>
      </c>
      <c r="C7387" s="54" t="s">
        <v>1036</v>
      </c>
      <c r="D7387" s="55">
        <f>VLOOKUP(Pag_Inicio_Corr_mas_casos[[#This Row],[Corregimiento]],Hoja3!$A$2:$D$676,4,0)</f>
        <v>80823</v>
      </c>
      <c r="E7387" s="54">
        <v>11</v>
      </c>
    </row>
    <row r="7388" spans="1:5" x14ac:dyDescent="0.25">
      <c r="A7388" s="53">
        <v>44239</v>
      </c>
      <c r="B7388" s="54">
        <v>44239</v>
      </c>
      <c r="C7388" s="54" t="s">
        <v>1035</v>
      </c>
      <c r="D7388" s="55">
        <f>VLOOKUP(Pag_Inicio_Corr_mas_casos[[#This Row],[Corregimiento]],Hoja3!$A$2:$D$676,4,0)</f>
        <v>80806</v>
      </c>
      <c r="E7388" s="54">
        <v>11</v>
      </c>
    </row>
    <row r="7389" spans="1:5" x14ac:dyDescent="0.25">
      <c r="A7389" s="53">
        <v>44239</v>
      </c>
      <c r="B7389" s="54">
        <v>44239</v>
      </c>
      <c r="C7389" s="54" t="s">
        <v>1113</v>
      </c>
      <c r="D7389" s="55">
        <f>VLOOKUP(Pag_Inicio_Corr_mas_casos[[#This Row],[Corregimiento]],Hoja3!$A$2:$D$676,4,0)</f>
        <v>81008</v>
      </c>
      <c r="E7389" s="54">
        <v>10</v>
      </c>
    </row>
    <row r="7390" spans="1:5" x14ac:dyDescent="0.25">
      <c r="A7390" s="53">
        <v>44239</v>
      </c>
      <c r="B7390" s="54">
        <v>44239</v>
      </c>
      <c r="C7390" s="54" t="s">
        <v>1146</v>
      </c>
      <c r="D7390" s="55">
        <f>VLOOKUP(Pag_Inicio_Corr_mas_casos[[#This Row],[Corregimiento]],Hoja3!$A$2:$D$676,4,0)</f>
        <v>20105</v>
      </c>
      <c r="E7390" s="54">
        <v>10</v>
      </c>
    </row>
    <row r="7391" spans="1:5" x14ac:dyDescent="0.25">
      <c r="A7391" s="53">
        <v>44239</v>
      </c>
      <c r="B7391" s="54">
        <v>44239</v>
      </c>
      <c r="C7391" s="54" t="s">
        <v>1153</v>
      </c>
      <c r="D7391" s="55">
        <f>VLOOKUP(Pag_Inicio_Corr_mas_casos[[#This Row],[Corregimiento]],Hoja3!$A$2:$D$676,4,0)</f>
        <v>40501</v>
      </c>
      <c r="E7391" s="54">
        <v>10</v>
      </c>
    </row>
    <row r="7392" spans="1:5" x14ac:dyDescent="0.25">
      <c r="A7392" s="53">
        <v>44239</v>
      </c>
      <c r="B7392" s="54">
        <v>44239</v>
      </c>
      <c r="C7392" s="54" t="s">
        <v>1256</v>
      </c>
      <c r="D7392" s="55">
        <f>VLOOKUP(Pag_Inicio_Corr_mas_casos[[#This Row],[Corregimiento]],Hoja3!$A$2:$D$676,4,0)</f>
        <v>10214</v>
      </c>
      <c r="E7392" s="54">
        <v>9</v>
      </c>
    </row>
    <row r="7393" spans="1:5" x14ac:dyDescent="0.25">
      <c r="A7393" s="53">
        <v>44239</v>
      </c>
      <c r="B7393" s="54">
        <v>44239</v>
      </c>
      <c r="C7393" s="54" t="s">
        <v>1037</v>
      </c>
      <c r="D7393" s="55">
        <f>VLOOKUP(Pag_Inicio_Corr_mas_casos[[#This Row],[Corregimiento]],Hoja3!$A$2:$D$676,4,0)</f>
        <v>80807</v>
      </c>
      <c r="E7393" s="54">
        <v>9</v>
      </c>
    </row>
    <row r="7394" spans="1:5" x14ac:dyDescent="0.25">
      <c r="A7394" s="53">
        <v>44239</v>
      </c>
      <c r="B7394" s="54">
        <v>44239</v>
      </c>
      <c r="C7394" s="54" t="s">
        <v>1040</v>
      </c>
      <c r="D7394" s="55">
        <f>VLOOKUP(Pag_Inicio_Corr_mas_casos[[#This Row],[Corregimiento]],Hoja3!$A$2:$D$676,4,0)</f>
        <v>81007</v>
      </c>
      <c r="E7394" s="54">
        <v>9</v>
      </c>
    </row>
    <row r="7395" spans="1:5" x14ac:dyDescent="0.25">
      <c r="A7395" s="59">
        <v>44240</v>
      </c>
      <c r="B7395" s="60">
        <v>44240</v>
      </c>
      <c r="C7395" s="60" t="s">
        <v>988</v>
      </c>
      <c r="D7395" s="61">
        <f>VLOOKUP(Pag_Inicio_Corr_mas_casos[[#This Row],[Corregimiento]],Hoja3!$A$2:$D$676,4,0)</f>
        <v>91001</v>
      </c>
      <c r="E7395" s="60">
        <v>20</v>
      </c>
    </row>
    <row r="7396" spans="1:5" x14ac:dyDescent="0.25">
      <c r="A7396" s="59">
        <v>44240</v>
      </c>
      <c r="B7396" s="60">
        <v>44240</v>
      </c>
      <c r="C7396" s="60" t="s">
        <v>1257</v>
      </c>
      <c r="D7396" s="61">
        <f>VLOOKUP(Pag_Inicio_Corr_mas_casos[[#This Row],[Corregimiento]],Hoja3!$A$2:$D$676,4,0)</f>
        <v>40601</v>
      </c>
      <c r="E7396" s="60">
        <v>19</v>
      </c>
    </row>
    <row r="7397" spans="1:5" x14ac:dyDescent="0.25">
      <c r="A7397" s="59">
        <v>44240</v>
      </c>
      <c r="B7397" s="60">
        <v>44240</v>
      </c>
      <c r="C7397" s="60" t="s">
        <v>867</v>
      </c>
      <c r="D7397" s="61">
        <f>VLOOKUP(Pag_Inicio_Corr_mas_casos[[#This Row],[Corregimiento]],Hoja3!$A$2:$D$676,4,0)</f>
        <v>80821</v>
      </c>
      <c r="E7397" s="60">
        <v>15</v>
      </c>
    </row>
    <row r="7398" spans="1:5" x14ac:dyDescent="0.25">
      <c r="A7398" s="59">
        <v>44240</v>
      </c>
      <c r="B7398" s="60">
        <v>44240</v>
      </c>
      <c r="C7398" s="60" t="s">
        <v>786</v>
      </c>
      <c r="D7398" s="61">
        <f>VLOOKUP(Pag_Inicio_Corr_mas_casos[[#This Row],[Corregimiento]],Hoja3!$A$2:$D$676,4,0)</f>
        <v>80819</v>
      </c>
      <c r="E7398" s="60">
        <v>14</v>
      </c>
    </row>
    <row r="7399" spans="1:5" x14ac:dyDescent="0.25">
      <c r="A7399" s="59">
        <v>44240</v>
      </c>
      <c r="B7399" s="60">
        <v>44240</v>
      </c>
      <c r="C7399" s="60" t="s">
        <v>782</v>
      </c>
      <c r="D7399" s="61">
        <f>VLOOKUP(Pag_Inicio_Corr_mas_casos[[#This Row],[Corregimiento]],Hoja3!$A$2:$D$676,4,0)</f>
        <v>80817</v>
      </c>
      <c r="E7399" s="60">
        <v>14</v>
      </c>
    </row>
    <row r="7400" spans="1:5" x14ac:dyDescent="0.25">
      <c r="A7400" s="59">
        <v>44240</v>
      </c>
      <c r="B7400" s="60">
        <v>44240</v>
      </c>
      <c r="C7400" s="60" t="s">
        <v>1258</v>
      </c>
      <c r="D7400" s="61">
        <f>VLOOKUP(Pag_Inicio_Corr_mas_casos[[#This Row],[Corregimiento]],Hoja3!$A$2:$D$676,4,0)</f>
        <v>90301</v>
      </c>
      <c r="E7400" s="60">
        <v>14</v>
      </c>
    </row>
    <row r="7401" spans="1:5" x14ac:dyDescent="0.25">
      <c r="A7401" s="59">
        <v>44240</v>
      </c>
      <c r="B7401" s="60">
        <v>44240</v>
      </c>
      <c r="C7401" s="60" t="s">
        <v>799</v>
      </c>
      <c r="D7401" s="61">
        <f>VLOOKUP(Pag_Inicio_Corr_mas_casos[[#This Row],[Corregimiento]],Hoja3!$A$2:$D$676,4,0)</f>
        <v>80813</v>
      </c>
      <c r="E7401" s="60">
        <v>12</v>
      </c>
    </row>
    <row r="7402" spans="1:5" x14ac:dyDescent="0.25">
      <c r="A7402" s="59">
        <v>44240</v>
      </c>
      <c r="B7402" s="60">
        <v>44240</v>
      </c>
      <c r="C7402" s="60" t="s">
        <v>1259</v>
      </c>
      <c r="D7402" s="61">
        <f>VLOOKUP(Pag_Inicio_Corr_mas_casos[[#This Row],[Corregimiento]],Hoja3!$A$2:$D$676,4,0)</f>
        <v>91109</v>
      </c>
      <c r="E7402" s="60">
        <v>11</v>
      </c>
    </row>
    <row r="7403" spans="1:5" x14ac:dyDescent="0.25">
      <c r="A7403" s="59">
        <v>44240</v>
      </c>
      <c r="B7403" s="60">
        <v>44240</v>
      </c>
      <c r="C7403" s="60" t="s">
        <v>1260</v>
      </c>
      <c r="D7403" s="61">
        <f>VLOOKUP(Pag_Inicio_Corr_mas_casos[[#This Row],[Corregimiento]],Hoja3!$A$2:$D$676,4,0)</f>
        <v>40201</v>
      </c>
      <c r="E7403" s="60">
        <v>10</v>
      </c>
    </row>
    <row r="7404" spans="1:5" x14ac:dyDescent="0.25">
      <c r="A7404" s="59">
        <v>44240</v>
      </c>
      <c r="B7404" s="60">
        <v>44240</v>
      </c>
      <c r="C7404" s="60" t="s">
        <v>1261</v>
      </c>
      <c r="D7404" s="61">
        <f>VLOOKUP(Pag_Inicio_Corr_mas_casos[[#This Row],[Corregimiento]],Hoja3!$A$2:$D$676,4,0)</f>
        <v>40205</v>
      </c>
      <c r="E7404" s="60">
        <v>10</v>
      </c>
    </row>
    <row r="7405" spans="1:5" x14ac:dyDescent="0.25">
      <c r="A7405" s="59">
        <v>44240</v>
      </c>
      <c r="B7405" s="60">
        <v>44240</v>
      </c>
      <c r="C7405" s="60" t="s">
        <v>1248</v>
      </c>
      <c r="D7405" s="61">
        <f>VLOOKUP(Pag_Inicio_Corr_mas_casos[[#This Row],[Corregimiento]],Hoja3!$A$2:$D$676,4,0)</f>
        <v>20601</v>
      </c>
      <c r="E7405" s="60">
        <v>9</v>
      </c>
    </row>
    <row r="7406" spans="1:5" x14ac:dyDescent="0.25">
      <c r="A7406" s="59">
        <v>44240</v>
      </c>
      <c r="B7406" s="60">
        <v>44240</v>
      </c>
      <c r="C7406" s="60" t="s">
        <v>843</v>
      </c>
      <c r="D7406" s="61">
        <f>VLOOKUP(Pag_Inicio_Corr_mas_casos[[#This Row],[Corregimiento]],Hoja3!$A$2:$D$676,4,0)</f>
        <v>40503</v>
      </c>
      <c r="E7406" s="60">
        <v>9</v>
      </c>
    </row>
    <row r="7407" spans="1:5" x14ac:dyDescent="0.25">
      <c r="A7407" s="59">
        <v>44240</v>
      </c>
      <c r="B7407" s="60">
        <v>44240</v>
      </c>
      <c r="C7407" s="60" t="s">
        <v>804</v>
      </c>
      <c r="D7407" s="61">
        <f>VLOOKUP(Pag_Inicio_Corr_mas_casos[[#This Row],[Corregimiento]],Hoja3!$A$2:$D$676,4,0)</f>
        <v>80815</v>
      </c>
      <c r="E7407" s="60">
        <v>9</v>
      </c>
    </row>
    <row r="7408" spans="1:5" x14ac:dyDescent="0.25">
      <c r="A7408" s="59">
        <v>44240</v>
      </c>
      <c r="B7408" s="60">
        <v>44240</v>
      </c>
      <c r="C7408" s="60" t="s">
        <v>1230</v>
      </c>
      <c r="D7408" s="61">
        <f>VLOOKUP(Pag_Inicio_Corr_mas_casos[[#This Row],[Corregimiento]],Hoja3!$A$2:$D$676,4,0)</f>
        <v>130101</v>
      </c>
      <c r="E7408" s="60">
        <v>9</v>
      </c>
    </row>
    <row r="7409" spans="1:5" x14ac:dyDescent="0.25">
      <c r="A7409" s="59">
        <v>44240</v>
      </c>
      <c r="B7409" s="60">
        <v>44240</v>
      </c>
      <c r="C7409" s="60" t="s">
        <v>918</v>
      </c>
      <c r="D7409" s="61">
        <f>VLOOKUP(Pag_Inicio_Corr_mas_casos[[#This Row],[Corregimiento]],Hoja3!$A$2:$D$676,4,0)</f>
        <v>130310</v>
      </c>
      <c r="E7409" s="60">
        <v>9</v>
      </c>
    </row>
    <row r="7410" spans="1:5" x14ac:dyDescent="0.25">
      <c r="A7410" s="59">
        <v>44240</v>
      </c>
      <c r="B7410" s="60">
        <v>44240</v>
      </c>
      <c r="C7410" s="60" t="s">
        <v>852</v>
      </c>
      <c r="D7410" s="61">
        <f>VLOOKUP(Pag_Inicio_Corr_mas_casos[[#This Row],[Corregimiento]],Hoja3!$A$2:$D$676,4,0)</f>
        <v>40611</v>
      </c>
      <c r="E7410" s="60">
        <v>9</v>
      </c>
    </row>
    <row r="7411" spans="1:5" x14ac:dyDescent="0.25">
      <c r="A7411" s="59">
        <v>44240</v>
      </c>
      <c r="B7411" s="60">
        <v>44240</v>
      </c>
      <c r="C7411" s="60" t="s">
        <v>795</v>
      </c>
      <c r="D7411" s="61">
        <f>VLOOKUP(Pag_Inicio_Corr_mas_casos[[#This Row],[Corregimiento]],Hoja3!$A$2:$D$676,4,0)</f>
        <v>30107</v>
      </c>
      <c r="E7411" s="60">
        <v>8</v>
      </c>
    </row>
    <row r="7412" spans="1:5" x14ac:dyDescent="0.25">
      <c r="A7412" s="59">
        <v>44240</v>
      </c>
      <c r="B7412" s="60">
        <v>44240</v>
      </c>
      <c r="C7412" s="60" t="s">
        <v>1080</v>
      </c>
      <c r="D7412" s="61">
        <f>VLOOKUP(Pag_Inicio_Corr_mas_casos[[#This Row],[Corregimiento]],Hoja3!$A$2:$D$676,4,0)</f>
        <v>80822</v>
      </c>
      <c r="E7412" s="60">
        <v>8</v>
      </c>
    </row>
    <row r="7413" spans="1:5" x14ac:dyDescent="0.25">
      <c r="A7413" s="59">
        <v>44240</v>
      </c>
      <c r="B7413" s="60">
        <v>44240</v>
      </c>
      <c r="C7413" s="60" t="s">
        <v>792</v>
      </c>
      <c r="D7413" s="61">
        <f>VLOOKUP(Pag_Inicio_Corr_mas_casos[[#This Row],[Corregimiento]],Hoja3!$A$2:$D$676,4,0)</f>
        <v>80806</v>
      </c>
      <c r="E7413" s="60">
        <v>8</v>
      </c>
    </row>
    <row r="7414" spans="1:5" x14ac:dyDescent="0.25">
      <c r="A7414" s="59">
        <v>44240</v>
      </c>
      <c r="B7414" s="60">
        <v>44240</v>
      </c>
      <c r="C7414" s="60" t="s">
        <v>777</v>
      </c>
      <c r="D7414" s="61">
        <f>VLOOKUP(Pag_Inicio_Corr_mas_casos[[#This Row],[Corregimiento]],Hoja3!$A$2:$D$676,4,0)</f>
        <v>130102</v>
      </c>
      <c r="E7414" s="60">
        <v>8</v>
      </c>
    </row>
    <row r="7415" spans="1:5" x14ac:dyDescent="0.25">
      <c r="A7415" s="105">
        <v>44241</v>
      </c>
      <c r="B7415" s="106">
        <v>44241</v>
      </c>
      <c r="C7415" s="106" t="s">
        <v>1155</v>
      </c>
      <c r="D7415" s="107">
        <f>VLOOKUP(Pag_Inicio_Corr_mas_casos[[#This Row],[Corregimiento]],Hoja3!$A$2:$D$676,4,0)</f>
        <v>40601</v>
      </c>
      <c r="E7415" s="106">
        <v>20</v>
      </c>
    </row>
    <row r="7416" spans="1:5" x14ac:dyDescent="0.25">
      <c r="A7416" s="105">
        <v>44241</v>
      </c>
      <c r="B7416" s="106">
        <v>44241</v>
      </c>
      <c r="C7416" s="106" t="s">
        <v>1115</v>
      </c>
      <c r="D7416" s="107">
        <f>VLOOKUP(Pag_Inicio_Corr_mas_casos[[#This Row],[Corregimiento]],Hoja3!$A$2:$D$676,4,0)</f>
        <v>81002</v>
      </c>
      <c r="E7416" s="106">
        <v>15</v>
      </c>
    </row>
    <row r="7417" spans="1:5" x14ac:dyDescent="0.25">
      <c r="A7417" s="105">
        <v>44241</v>
      </c>
      <c r="B7417" s="106">
        <v>44241</v>
      </c>
      <c r="C7417" s="106" t="s">
        <v>1033</v>
      </c>
      <c r="D7417" s="107">
        <f>VLOOKUP(Pag_Inicio_Corr_mas_casos[[#This Row],[Corregimiento]],Hoja3!$A$2:$D$676,4,0)</f>
        <v>130717</v>
      </c>
      <c r="E7417" s="106">
        <v>14</v>
      </c>
    </row>
    <row r="7418" spans="1:5" x14ac:dyDescent="0.25">
      <c r="A7418" s="105">
        <v>44241</v>
      </c>
      <c r="B7418" s="106">
        <v>44241</v>
      </c>
      <c r="C7418" s="106" t="s">
        <v>1128</v>
      </c>
      <c r="D7418" s="107">
        <f>VLOOKUP(Pag_Inicio_Corr_mas_casos[[#This Row],[Corregimiento]],Hoja3!$A$2:$D$676,4,0)</f>
        <v>91008</v>
      </c>
      <c r="E7418" s="106">
        <v>12</v>
      </c>
    </row>
    <row r="7419" spans="1:5" x14ac:dyDescent="0.25">
      <c r="A7419" s="105">
        <v>44241</v>
      </c>
      <c r="B7419" s="106">
        <v>44241</v>
      </c>
      <c r="C7419" s="106" t="s">
        <v>867</v>
      </c>
      <c r="D7419" s="107">
        <f>VLOOKUP(Pag_Inicio_Corr_mas_casos[[#This Row],[Corregimiento]],Hoja3!$A$2:$D$676,4,0)</f>
        <v>80821</v>
      </c>
      <c r="E7419" s="106">
        <v>12</v>
      </c>
    </row>
    <row r="7420" spans="1:5" x14ac:dyDescent="0.25">
      <c r="A7420" s="105">
        <v>44241</v>
      </c>
      <c r="B7420" s="106">
        <v>44241</v>
      </c>
      <c r="C7420" s="106" t="s">
        <v>1124</v>
      </c>
      <c r="D7420" s="107">
        <f>VLOOKUP(Pag_Inicio_Corr_mas_casos[[#This Row],[Corregimiento]],Hoja3!$A$2:$D$676,4,0)</f>
        <v>20609</v>
      </c>
      <c r="E7420" s="106">
        <v>11</v>
      </c>
    </row>
    <row r="7421" spans="1:5" x14ac:dyDescent="0.25">
      <c r="A7421" s="105">
        <v>44241</v>
      </c>
      <c r="B7421" s="106">
        <v>44241</v>
      </c>
      <c r="C7421" s="106" t="s">
        <v>1046</v>
      </c>
      <c r="D7421" s="107">
        <f>VLOOKUP(Pag_Inicio_Corr_mas_casos[[#This Row],[Corregimiento]],Hoja3!$A$2:$D$676,4,0)</f>
        <v>80813</v>
      </c>
      <c r="E7421" s="106">
        <v>10</v>
      </c>
    </row>
    <row r="7422" spans="1:5" x14ac:dyDescent="0.25">
      <c r="A7422" s="105">
        <v>44241</v>
      </c>
      <c r="B7422" s="106">
        <v>44241</v>
      </c>
      <c r="C7422" s="106" t="s">
        <v>1098</v>
      </c>
      <c r="D7422" s="107">
        <f>VLOOKUP(Pag_Inicio_Corr_mas_casos[[#This Row],[Corregimiento]],Hoja3!$A$2:$D$676,4,0)</f>
        <v>40611</v>
      </c>
      <c r="E7422" s="106">
        <v>10</v>
      </c>
    </row>
    <row r="7423" spans="1:5" x14ac:dyDescent="0.25">
      <c r="A7423" s="105">
        <v>44241</v>
      </c>
      <c r="B7423" s="106">
        <v>44241</v>
      </c>
      <c r="C7423" s="106" t="s">
        <v>1107</v>
      </c>
      <c r="D7423" s="107">
        <f>VLOOKUP(Pag_Inicio_Corr_mas_casos[[#This Row],[Corregimiento]],Hoja3!$A$2:$D$676,4,0)</f>
        <v>80819</v>
      </c>
      <c r="E7423" s="106">
        <v>9</v>
      </c>
    </row>
    <row r="7424" spans="1:5" x14ac:dyDescent="0.25">
      <c r="A7424" s="105">
        <v>44241</v>
      </c>
      <c r="B7424" s="106">
        <v>44241</v>
      </c>
      <c r="C7424" s="106" t="s">
        <v>1040</v>
      </c>
      <c r="D7424" s="107">
        <f>VLOOKUP(Pag_Inicio_Corr_mas_casos[[#This Row],[Corregimiento]],Hoja3!$A$2:$D$676,4,0)</f>
        <v>81007</v>
      </c>
      <c r="E7424" s="106">
        <v>8</v>
      </c>
    </row>
    <row r="7425" spans="1:5" x14ac:dyDescent="0.25">
      <c r="A7425" s="105">
        <v>44241</v>
      </c>
      <c r="B7425" s="106">
        <v>44241</v>
      </c>
      <c r="C7425" s="106" t="s">
        <v>1113</v>
      </c>
      <c r="D7425" s="107">
        <f>VLOOKUP(Pag_Inicio_Corr_mas_casos[[#This Row],[Corregimiento]],Hoja3!$A$2:$D$676,4,0)</f>
        <v>81008</v>
      </c>
      <c r="E7425" s="106">
        <v>8</v>
      </c>
    </row>
    <row r="7426" spans="1:5" x14ac:dyDescent="0.25">
      <c r="A7426" s="105">
        <v>44241</v>
      </c>
      <c r="B7426" s="106">
        <v>44241</v>
      </c>
      <c r="C7426" s="106" t="s">
        <v>1147</v>
      </c>
      <c r="D7426" s="107">
        <f>VLOOKUP(Pag_Inicio_Corr_mas_casos[[#This Row],[Corregimiento]],Hoja3!$A$2:$D$676,4,0)</f>
        <v>40201</v>
      </c>
      <c r="E7426" s="106">
        <v>7</v>
      </c>
    </row>
    <row r="7427" spans="1:5" x14ac:dyDescent="0.25">
      <c r="A7427" s="105">
        <v>44241</v>
      </c>
      <c r="B7427" s="106">
        <v>44241</v>
      </c>
      <c r="C7427" s="106" t="s">
        <v>1086</v>
      </c>
      <c r="D7427" s="107">
        <f>VLOOKUP(Pag_Inicio_Corr_mas_casos[[#This Row],[Corregimiento]],Hoja3!$A$2:$D$676,4,0)</f>
        <v>130706</v>
      </c>
      <c r="E7427" s="106">
        <v>7</v>
      </c>
    </row>
    <row r="7428" spans="1:5" x14ac:dyDescent="0.25">
      <c r="A7428" s="105">
        <v>44241</v>
      </c>
      <c r="B7428" s="106">
        <v>44241</v>
      </c>
      <c r="C7428" s="106" t="s">
        <v>1056</v>
      </c>
      <c r="D7428" s="107">
        <f>VLOOKUP(Pag_Inicio_Corr_mas_casos[[#This Row],[Corregimiento]],Hoja3!$A$2:$D$676,4,0)</f>
        <v>20601</v>
      </c>
      <c r="E7428" s="106">
        <v>7</v>
      </c>
    </row>
    <row r="7429" spans="1:5" x14ac:dyDescent="0.25">
      <c r="A7429" s="105">
        <v>44241</v>
      </c>
      <c r="B7429" s="106">
        <v>44241</v>
      </c>
      <c r="C7429" s="106" t="s">
        <v>1036</v>
      </c>
      <c r="D7429" s="107">
        <f>VLOOKUP(Pag_Inicio_Corr_mas_casos[[#This Row],[Corregimiento]],Hoja3!$A$2:$D$676,4,0)</f>
        <v>80823</v>
      </c>
      <c r="E7429" s="106">
        <v>7</v>
      </c>
    </row>
    <row r="7430" spans="1:5" x14ac:dyDescent="0.25">
      <c r="A7430" s="105">
        <v>44241</v>
      </c>
      <c r="B7430" s="106">
        <v>44241</v>
      </c>
      <c r="C7430" s="106" t="s">
        <v>1193</v>
      </c>
      <c r="D7430" s="107">
        <f>VLOOKUP(Pag_Inicio_Corr_mas_casos[[#This Row],[Corregimiento]],Hoja3!$A$2:$D$676,4,0)</f>
        <v>40205</v>
      </c>
      <c r="E7430" s="106">
        <v>7</v>
      </c>
    </row>
    <row r="7431" spans="1:5" x14ac:dyDescent="0.25">
      <c r="A7431" s="105">
        <v>44241</v>
      </c>
      <c r="B7431" s="106">
        <v>44241</v>
      </c>
      <c r="C7431" s="106" t="s">
        <v>1237</v>
      </c>
      <c r="D7431" s="107">
        <f>VLOOKUP(Pag_Inicio_Corr_mas_casos[[#This Row],[Corregimiento]],Hoja3!$A$2:$D$676,4,0)</f>
        <v>40104</v>
      </c>
      <c r="E7431" s="106">
        <v>7</v>
      </c>
    </row>
    <row r="7432" spans="1:5" x14ac:dyDescent="0.25">
      <c r="A7432" s="105">
        <v>44241</v>
      </c>
      <c r="B7432" s="106">
        <v>44241</v>
      </c>
      <c r="C7432" s="106" t="s">
        <v>1038</v>
      </c>
      <c r="D7432" s="107">
        <f>VLOOKUP(Pag_Inicio_Corr_mas_casos[[#This Row],[Corregimiento]],Hoja3!$A$2:$D$676,4,0)</f>
        <v>80816</v>
      </c>
      <c r="E7432" s="106">
        <v>7</v>
      </c>
    </row>
    <row r="7433" spans="1:5" x14ac:dyDescent="0.25">
      <c r="A7433" s="105">
        <v>44241</v>
      </c>
      <c r="B7433" s="106">
        <v>44241</v>
      </c>
      <c r="C7433" s="106" t="s">
        <v>1043</v>
      </c>
      <c r="D7433" s="107">
        <f>VLOOKUP(Pag_Inicio_Corr_mas_casos[[#This Row],[Corregimiento]],Hoja3!$A$2:$D$676,4,0)</f>
        <v>80811</v>
      </c>
      <c r="E7433" s="106">
        <v>6</v>
      </c>
    </row>
    <row r="7434" spans="1:5" x14ac:dyDescent="0.25">
      <c r="A7434" s="105">
        <v>44241</v>
      </c>
      <c r="B7434" s="106">
        <v>44241</v>
      </c>
      <c r="C7434" s="106" t="s">
        <v>1042</v>
      </c>
      <c r="D7434" s="107">
        <f>VLOOKUP(Pag_Inicio_Corr_mas_casos[[#This Row],[Corregimiento]],Hoja3!$A$2:$D$676,4,0)</f>
        <v>80826</v>
      </c>
      <c r="E7434" s="106">
        <v>6</v>
      </c>
    </row>
    <row r="7435" spans="1:5" x14ac:dyDescent="0.25">
      <c r="A7435" s="50">
        <v>44242</v>
      </c>
      <c r="B7435" s="51">
        <v>44242</v>
      </c>
      <c r="C7435" s="51" t="s">
        <v>1155</v>
      </c>
      <c r="D7435" s="52">
        <f>VLOOKUP(Pag_Inicio_Corr_mas_casos[[#This Row],[Corregimiento]],Hoja3!$A$2:$D$676,4,0)</f>
        <v>40601</v>
      </c>
      <c r="E7435" s="51">
        <v>19</v>
      </c>
    </row>
    <row r="7436" spans="1:5" x14ac:dyDescent="0.25">
      <c r="A7436" s="50">
        <v>44242</v>
      </c>
      <c r="B7436" s="51">
        <v>44242</v>
      </c>
      <c r="C7436" s="51" t="s">
        <v>1150</v>
      </c>
      <c r="D7436" s="52">
        <f>VLOOKUP(Pag_Inicio_Corr_mas_casos[[#This Row],[Corregimiento]],Hoja3!$A$2:$D$676,4,0)</f>
        <v>90301</v>
      </c>
      <c r="E7436" s="51">
        <v>15</v>
      </c>
    </row>
    <row r="7437" spans="1:5" x14ac:dyDescent="0.25">
      <c r="A7437" s="50">
        <v>44242</v>
      </c>
      <c r="B7437" s="51">
        <v>44242</v>
      </c>
      <c r="C7437" s="51" t="s">
        <v>1102</v>
      </c>
      <c r="D7437" s="52">
        <f>VLOOKUP(Pag_Inicio_Corr_mas_casos[[#This Row],[Corregimiento]],Hoja3!$A$2:$D$676,4,0)</f>
        <v>40612</v>
      </c>
      <c r="E7437" s="51">
        <v>12</v>
      </c>
    </row>
    <row r="7438" spans="1:5" x14ac:dyDescent="0.25">
      <c r="A7438" s="50">
        <v>44242</v>
      </c>
      <c r="B7438" s="51">
        <v>44242</v>
      </c>
      <c r="C7438" s="51" t="s">
        <v>1098</v>
      </c>
      <c r="D7438" s="52">
        <f>VLOOKUP(Pag_Inicio_Corr_mas_casos[[#This Row],[Corregimiento]],Hoja3!$A$2:$D$676,4,0)</f>
        <v>40611</v>
      </c>
      <c r="E7438" s="51">
        <v>12</v>
      </c>
    </row>
    <row r="7439" spans="1:5" x14ac:dyDescent="0.25">
      <c r="A7439" s="50">
        <v>44242</v>
      </c>
      <c r="B7439" s="51">
        <v>44242</v>
      </c>
      <c r="C7439" s="51" t="s">
        <v>1036</v>
      </c>
      <c r="D7439" s="52">
        <f>VLOOKUP(Pag_Inicio_Corr_mas_casos[[#This Row],[Corregimiento]],Hoja3!$A$2:$D$676,4,0)</f>
        <v>80823</v>
      </c>
      <c r="E7439" s="51">
        <v>11</v>
      </c>
    </row>
    <row r="7440" spans="1:5" x14ac:dyDescent="0.25">
      <c r="A7440" s="50">
        <v>44242</v>
      </c>
      <c r="B7440" s="51">
        <v>44242</v>
      </c>
      <c r="C7440" s="51" t="s">
        <v>1043</v>
      </c>
      <c r="D7440" s="52">
        <f>VLOOKUP(Pag_Inicio_Corr_mas_casos[[#This Row],[Corregimiento]],Hoja3!$A$2:$D$676,4,0)</f>
        <v>80811</v>
      </c>
      <c r="E7440" s="51">
        <v>11</v>
      </c>
    </row>
    <row r="7441" spans="1:5" x14ac:dyDescent="0.25">
      <c r="A7441" s="50">
        <v>44242</v>
      </c>
      <c r="B7441" s="51">
        <v>44242</v>
      </c>
      <c r="C7441" s="51" t="s">
        <v>1117</v>
      </c>
      <c r="D7441" s="52">
        <f>VLOOKUP(Pag_Inicio_Corr_mas_casos[[#This Row],[Corregimiento]],Hoja3!$A$2:$D$676,4,0)</f>
        <v>91001</v>
      </c>
      <c r="E7441" s="51">
        <v>10</v>
      </c>
    </row>
    <row r="7442" spans="1:5" x14ac:dyDescent="0.25">
      <c r="A7442" s="50">
        <v>44242</v>
      </c>
      <c r="B7442" s="51">
        <v>44242</v>
      </c>
      <c r="C7442" s="51" t="s">
        <v>1147</v>
      </c>
      <c r="D7442" s="52">
        <f>VLOOKUP(Pag_Inicio_Corr_mas_casos[[#This Row],[Corregimiento]],Hoja3!$A$2:$D$676,4,0)</f>
        <v>40201</v>
      </c>
      <c r="E7442" s="51">
        <v>9</v>
      </c>
    </row>
    <row r="7443" spans="1:5" x14ac:dyDescent="0.25">
      <c r="A7443" s="50">
        <v>44242</v>
      </c>
      <c r="B7443" s="51">
        <v>44242</v>
      </c>
      <c r="C7443" s="51" t="s">
        <v>1069</v>
      </c>
      <c r="D7443" s="52">
        <f>VLOOKUP(Pag_Inicio_Corr_mas_casos[[#This Row],[Corregimiento]],Hoja3!$A$2:$D$676,4,0)</f>
        <v>40203</v>
      </c>
      <c r="E7443" s="51">
        <v>8</v>
      </c>
    </row>
    <row r="7444" spans="1:5" x14ac:dyDescent="0.25">
      <c r="A7444" s="50">
        <v>44242</v>
      </c>
      <c r="B7444" s="51">
        <v>44242</v>
      </c>
      <c r="C7444" s="51" t="s">
        <v>1046</v>
      </c>
      <c r="D7444" s="52">
        <f>VLOOKUP(Pag_Inicio_Corr_mas_casos[[#This Row],[Corregimiento]],Hoja3!$A$2:$D$676,4,0)</f>
        <v>80813</v>
      </c>
      <c r="E7444" s="51">
        <v>8</v>
      </c>
    </row>
    <row r="7445" spans="1:5" x14ac:dyDescent="0.25">
      <c r="A7445" s="50">
        <v>44242</v>
      </c>
      <c r="B7445" s="51">
        <v>44242</v>
      </c>
      <c r="C7445" s="51" t="s">
        <v>1086</v>
      </c>
      <c r="D7445" s="52">
        <f>VLOOKUP(Pag_Inicio_Corr_mas_casos[[#This Row],[Corregimiento]],Hoja3!$A$2:$D$676,4,0)</f>
        <v>130706</v>
      </c>
      <c r="E7445" s="51">
        <v>8</v>
      </c>
    </row>
    <row r="7446" spans="1:5" x14ac:dyDescent="0.25">
      <c r="A7446" s="50">
        <v>44242</v>
      </c>
      <c r="B7446" s="51">
        <v>44242</v>
      </c>
      <c r="C7446" s="51" t="s">
        <v>1062</v>
      </c>
      <c r="D7446" s="52">
        <f>VLOOKUP(Pag_Inicio_Corr_mas_casos[[#This Row],[Corregimiento]],Hoja3!$A$2:$D$676,4,0)</f>
        <v>30107</v>
      </c>
      <c r="E7446" s="51">
        <v>8</v>
      </c>
    </row>
    <row r="7447" spans="1:5" x14ac:dyDescent="0.25">
      <c r="A7447" s="50">
        <v>44242</v>
      </c>
      <c r="B7447" s="51">
        <v>44242</v>
      </c>
      <c r="C7447" s="51" t="s">
        <v>1059</v>
      </c>
      <c r="D7447" s="52">
        <f>VLOOKUP(Pag_Inicio_Corr_mas_casos[[#This Row],[Corregimiento]],Hoja3!$A$2:$D$676,4,0)</f>
        <v>30113</v>
      </c>
      <c r="E7447" s="51">
        <v>7</v>
      </c>
    </row>
    <row r="7448" spans="1:5" x14ac:dyDescent="0.25">
      <c r="A7448" s="50">
        <v>44242</v>
      </c>
      <c r="B7448" s="51">
        <v>44242</v>
      </c>
      <c r="C7448" s="51" t="s">
        <v>1163</v>
      </c>
      <c r="D7448" s="52">
        <f>VLOOKUP(Pag_Inicio_Corr_mas_casos[[#This Row],[Corregimiento]],Hoja3!$A$2:$D$676,4,0)</f>
        <v>130101</v>
      </c>
      <c r="E7448" s="51">
        <v>7</v>
      </c>
    </row>
    <row r="7449" spans="1:5" x14ac:dyDescent="0.25">
      <c r="A7449" s="50">
        <v>44242</v>
      </c>
      <c r="B7449" s="51">
        <v>44242</v>
      </c>
      <c r="C7449" s="51" t="s">
        <v>1128</v>
      </c>
      <c r="D7449" s="52">
        <f>VLOOKUP(Pag_Inicio_Corr_mas_casos[[#This Row],[Corregimiento]],Hoja3!$A$2:$D$676,4,0)</f>
        <v>91008</v>
      </c>
      <c r="E7449" s="51">
        <v>7</v>
      </c>
    </row>
    <row r="7450" spans="1:5" x14ac:dyDescent="0.25">
      <c r="A7450" s="50">
        <v>44242</v>
      </c>
      <c r="B7450" s="51">
        <v>44242</v>
      </c>
      <c r="C7450" s="51" t="s">
        <v>1042</v>
      </c>
      <c r="D7450" s="52">
        <f>VLOOKUP(Pag_Inicio_Corr_mas_casos[[#This Row],[Corregimiento]],Hoja3!$A$2:$D$676,4,0)</f>
        <v>80826</v>
      </c>
      <c r="E7450" s="51">
        <v>7</v>
      </c>
    </row>
    <row r="7451" spans="1:5" x14ac:dyDescent="0.25">
      <c r="A7451" s="50">
        <v>44242</v>
      </c>
      <c r="B7451" s="51">
        <v>44242</v>
      </c>
      <c r="C7451" s="51" t="s">
        <v>1051</v>
      </c>
      <c r="D7451" s="52">
        <f>VLOOKUP(Pag_Inicio_Corr_mas_casos[[#This Row],[Corregimiento]],Hoja3!$A$2:$D$676,4,0)</f>
        <v>80815</v>
      </c>
      <c r="E7451" s="51">
        <v>7</v>
      </c>
    </row>
    <row r="7452" spans="1:5" x14ac:dyDescent="0.25">
      <c r="A7452" s="50">
        <v>44242</v>
      </c>
      <c r="B7452" s="51">
        <v>44242</v>
      </c>
      <c r="C7452" s="51" t="s">
        <v>1174</v>
      </c>
      <c r="D7452" s="52">
        <f>VLOOKUP(Pag_Inicio_Corr_mas_casos[[#This Row],[Corregimiento]],Hoja3!$A$2:$D$676,4,0)</f>
        <v>91101</v>
      </c>
      <c r="E7452" s="51">
        <v>7</v>
      </c>
    </row>
    <row r="7453" spans="1:5" x14ac:dyDescent="0.25">
      <c r="A7453" s="50">
        <v>44242</v>
      </c>
      <c r="B7453" s="51">
        <v>44242</v>
      </c>
      <c r="C7453" s="51" t="s">
        <v>1032</v>
      </c>
      <c r="D7453" s="52">
        <f>VLOOKUP(Pag_Inicio_Corr_mas_casos[[#This Row],[Corregimiento]],Hoja3!$A$2:$D$676,4,0)</f>
        <v>80810</v>
      </c>
      <c r="E7453" s="51">
        <v>6</v>
      </c>
    </row>
    <row r="7454" spans="1:5" x14ac:dyDescent="0.25">
      <c r="A7454" s="50">
        <v>44242</v>
      </c>
      <c r="B7454" s="51">
        <v>44242</v>
      </c>
      <c r="C7454" s="51" t="s">
        <v>1213</v>
      </c>
      <c r="D7454" s="52">
        <f>VLOOKUP(Pag_Inicio_Corr_mas_casos[[#This Row],[Corregimiento]],Hoja3!$A$2:$D$676,4,0)</f>
        <v>30401</v>
      </c>
      <c r="E7454" s="51">
        <v>6</v>
      </c>
    </row>
    <row r="7455" spans="1:5" x14ac:dyDescent="0.25">
      <c r="A7455" s="53">
        <v>44243</v>
      </c>
      <c r="B7455" s="54">
        <v>44243</v>
      </c>
      <c r="C7455" s="54" t="s">
        <v>1155</v>
      </c>
      <c r="D7455" s="55">
        <f>VLOOKUP(Pag_Inicio_Corr_mas_casos[[#This Row],[Corregimiento]],Hoja3!$A$2:$D$676,4,0)</f>
        <v>40601</v>
      </c>
      <c r="E7455" s="54">
        <v>33</v>
      </c>
    </row>
    <row r="7456" spans="1:5" x14ac:dyDescent="0.25">
      <c r="A7456" s="53">
        <v>44243</v>
      </c>
      <c r="B7456" s="54">
        <v>44243</v>
      </c>
      <c r="C7456" s="54" t="s">
        <v>1107</v>
      </c>
      <c r="D7456" s="55">
        <f>VLOOKUP(Pag_Inicio_Corr_mas_casos[[#This Row],[Corregimiento]],Hoja3!$A$2:$D$676,4,0)</f>
        <v>80819</v>
      </c>
      <c r="E7456" s="54">
        <v>15</v>
      </c>
    </row>
    <row r="7457" spans="1:6" x14ac:dyDescent="0.25">
      <c r="A7457" s="53">
        <v>44243</v>
      </c>
      <c r="B7457" s="54">
        <v>44243</v>
      </c>
      <c r="C7457" s="54" t="s">
        <v>1046</v>
      </c>
      <c r="D7457" s="55">
        <f>VLOOKUP(Pag_Inicio_Corr_mas_casos[[#This Row],[Corregimiento]],Hoja3!$A$2:$D$676,4,0)</f>
        <v>80813</v>
      </c>
      <c r="E7457" s="54">
        <v>12</v>
      </c>
    </row>
    <row r="7458" spans="1:6" x14ac:dyDescent="0.25">
      <c r="A7458" s="53">
        <v>44243</v>
      </c>
      <c r="B7458" s="54">
        <v>44243</v>
      </c>
      <c r="C7458" s="54" t="s">
        <v>1117</v>
      </c>
      <c r="D7458" s="55">
        <f>VLOOKUP(Pag_Inicio_Corr_mas_casos[[#This Row],[Corregimiento]],Hoja3!$A$2:$D$676,4,0)</f>
        <v>91001</v>
      </c>
      <c r="E7458" s="54">
        <v>12</v>
      </c>
    </row>
    <row r="7459" spans="1:6" x14ac:dyDescent="0.25">
      <c r="A7459" s="53">
        <v>44243</v>
      </c>
      <c r="B7459" s="54">
        <v>44243</v>
      </c>
      <c r="C7459" s="54" t="s">
        <v>1102</v>
      </c>
      <c r="D7459" s="55">
        <f>VLOOKUP(Pag_Inicio_Corr_mas_casos[[#This Row],[Corregimiento]],Hoja3!$A$2:$D$676,4,0)</f>
        <v>40612</v>
      </c>
      <c r="E7459" s="54">
        <v>11</v>
      </c>
    </row>
    <row r="7460" spans="1:6" x14ac:dyDescent="0.25">
      <c r="A7460" s="53">
        <v>44243</v>
      </c>
      <c r="B7460" s="54">
        <v>44243</v>
      </c>
      <c r="C7460" s="54" t="s">
        <v>1048</v>
      </c>
      <c r="D7460" s="55">
        <f>VLOOKUP(Pag_Inicio_Corr_mas_casos[[#This Row],[Corregimiento]],Hoja3!$A$2:$D$676,4,0)</f>
        <v>80817</v>
      </c>
      <c r="E7460" s="54">
        <v>10</v>
      </c>
    </row>
    <row r="7461" spans="1:6" x14ac:dyDescent="0.25">
      <c r="A7461" s="53">
        <v>44243</v>
      </c>
      <c r="B7461" s="54">
        <v>44243</v>
      </c>
      <c r="C7461" s="54" t="s">
        <v>1153</v>
      </c>
      <c r="D7461" s="55">
        <f>VLOOKUP(Pag_Inicio_Corr_mas_casos[[#This Row],[Corregimiento]],Hoja3!$A$2:$D$676,4,0)</f>
        <v>40501</v>
      </c>
      <c r="E7461" s="54">
        <v>10</v>
      </c>
    </row>
    <row r="7462" spans="1:6" x14ac:dyDescent="0.25">
      <c r="A7462" s="53">
        <v>44243</v>
      </c>
      <c r="B7462" s="54">
        <v>44243</v>
      </c>
      <c r="C7462" s="54" t="s">
        <v>1033</v>
      </c>
      <c r="D7462" s="55">
        <f>VLOOKUP(Pag_Inicio_Corr_mas_casos[[#This Row],[Corregimiento]],Hoja3!$A$2:$D$676,4,0)</f>
        <v>130717</v>
      </c>
      <c r="E7462" s="54">
        <v>10</v>
      </c>
    </row>
    <row r="7463" spans="1:6" x14ac:dyDescent="0.25">
      <c r="A7463" s="53">
        <v>44243</v>
      </c>
      <c r="B7463" s="54">
        <v>44243</v>
      </c>
      <c r="C7463" s="54" t="s">
        <v>1048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 x14ac:dyDescent="0.25">
      <c r="A7464" s="53">
        <v>44243</v>
      </c>
      <c r="B7464" s="54">
        <v>44243</v>
      </c>
      <c r="C7464" s="54" t="s">
        <v>867</v>
      </c>
      <c r="D7464" s="55">
        <f>VLOOKUP(Pag_Inicio_Corr_mas_casos[[#This Row],[Corregimiento]],Hoja3!$A$2:$D$676,4,0)</f>
        <v>80821</v>
      </c>
      <c r="E7464" s="54">
        <v>9</v>
      </c>
    </row>
    <row r="7465" spans="1:6" x14ac:dyDescent="0.25">
      <c r="A7465" s="53">
        <v>44243</v>
      </c>
      <c r="B7465" s="54">
        <v>44243</v>
      </c>
      <c r="C7465" s="54" t="s">
        <v>1049</v>
      </c>
      <c r="D7465" s="55">
        <f>VLOOKUP(Pag_Inicio_Corr_mas_casos[[#This Row],[Corregimiento]],Hoja3!$A$2:$D$676,4,0)</f>
        <v>80822</v>
      </c>
      <c r="E7465" s="54">
        <v>9</v>
      </c>
    </row>
    <row r="7466" spans="1:6" x14ac:dyDescent="0.25">
      <c r="A7466" s="53">
        <v>44243</v>
      </c>
      <c r="B7466" s="54">
        <v>44243</v>
      </c>
      <c r="C7466" s="54" t="s">
        <v>1114</v>
      </c>
      <c r="D7466" s="55">
        <f>VLOOKUP(Pag_Inicio_Corr_mas_casos[[#This Row],[Corregimiento]],Hoja3!$A$2:$D$676,4,0)</f>
        <v>81001</v>
      </c>
      <c r="E7466" s="54">
        <v>7</v>
      </c>
    </row>
    <row r="7467" spans="1:6" x14ac:dyDescent="0.25">
      <c r="A7467" s="53">
        <v>44243</v>
      </c>
      <c r="B7467" s="54">
        <v>44243</v>
      </c>
      <c r="C7467" s="54" t="s">
        <v>1065</v>
      </c>
      <c r="D7467" s="55">
        <f>VLOOKUP(Pag_Inicio_Corr_mas_casos[[#This Row],[Corregimiento]],Hoja3!$A$2:$D$676,4,0)</f>
        <v>40606</v>
      </c>
      <c r="E7467" s="54">
        <v>7</v>
      </c>
    </row>
    <row r="7468" spans="1:6" x14ac:dyDescent="0.25">
      <c r="A7468" s="53">
        <v>44243</v>
      </c>
      <c r="B7468" s="54">
        <v>44243</v>
      </c>
      <c r="C7468" s="54" t="s">
        <v>1062</v>
      </c>
      <c r="D7468" s="55">
        <f>VLOOKUP(Pag_Inicio_Corr_mas_casos[[#This Row],[Corregimiento]],Hoja3!$A$2:$D$676,4,0)</f>
        <v>30107</v>
      </c>
      <c r="E7468" s="54">
        <v>7</v>
      </c>
    </row>
    <row r="7469" spans="1:6" x14ac:dyDescent="0.25">
      <c r="A7469" s="53">
        <v>44243</v>
      </c>
      <c r="B7469" s="54">
        <v>44243</v>
      </c>
      <c r="C7469" s="54" t="s">
        <v>1193</v>
      </c>
      <c r="D7469" s="55">
        <f>VLOOKUP(Pag_Inicio_Corr_mas_casos[[#This Row],[Corregimiento]],Hoja3!$A$2:$D$676,4,0)</f>
        <v>40205</v>
      </c>
      <c r="E7469" s="54">
        <v>7</v>
      </c>
    </row>
    <row r="7470" spans="1:6" x14ac:dyDescent="0.25">
      <c r="A7470" s="53">
        <v>44243</v>
      </c>
      <c r="B7470" s="54">
        <v>44243</v>
      </c>
      <c r="C7470" s="54" t="s">
        <v>1152</v>
      </c>
      <c r="D7470" s="55">
        <f>VLOOKUP(Pag_Inicio_Corr_mas_casos[[#This Row],[Corregimiento]],Hoja3!$A$2:$D$676,4,0)</f>
        <v>20101</v>
      </c>
      <c r="E7470" s="54">
        <v>7</v>
      </c>
    </row>
    <row r="7471" spans="1:6" x14ac:dyDescent="0.25">
      <c r="A7471" s="53">
        <v>44243</v>
      </c>
      <c r="B7471" s="54">
        <v>44243</v>
      </c>
      <c r="C7471" s="54" t="s">
        <v>1035</v>
      </c>
      <c r="D7471" s="55">
        <f>VLOOKUP(Pag_Inicio_Corr_mas_casos[[#This Row],[Corregimiento]],Hoja3!$A$2:$D$676,4,0)</f>
        <v>80806</v>
      </c>
      <c r="E7471" s="54">
        <v>7</v>
      </c>
    </row>
    <row r="7472" spans="1:6" x14ac:dyDescent="0.25">
      <c r="A7472" s="53">
        <v>44243</v>
      </c>
      <c r="B7472" s="54">
        <v>44243</v>
      </c>
      <c r="C7472" s="54" t="s">
        <v>1037</v>
      </c>
      <c r="D7472" s="55">
        <f>VLOOKUP(Pag_Inicio_Corr_mas_casos[[#This Row],[Corregimiento]],Hoja3!$A$2:$D$676,4,0)</f>
        <v>80807</v>
      </c>
      <c r="E7472" s="54">
        <v>7</v>
      </c>
    </row>
    <row r="7473" spans="1:5" x14ac:dyDescent="0.25">
      <c r="A7473" s="53">
        <v>44243</v>
      </c>
      <c r="B7473" s="54">
        <v>44243</v>
      </c>
      <c r="C7473" s="54" t="s">
        <v>1262</v>
      </c>
      <c r="D7473" s="55">
        <f>VLOOKUP(Pag_Inicio_Corr_mas_casos[[#This Row],[Corregimiento]],Hoja3!$A$2:$D$676,4,0)</f>
        <v>10201</v>
      </c>
      <c r="E7473" s="54">
        <v>7</v>
      </c>
    </row>
    <row r="7474" spans="1:5" x14ac:dyDescent="0.25">
      <c r="A7474" s="53">
        <v>44243</v>
      </c>
      <c r="B7474" s="54">
        <v>44243</v>
      </c>
      <c r="C7474" s="54" t="s">
        <v>1041</v>
      </c>
      <c r="D7474" s="55">
        <f>VLOOKUP(Pag_Inicio_Corr_mas_casos[[#This Row],[Corregimiento]],Hoja3!$A$2:$D$676,4,0)</f>
        <v>80814</v>
      </c>
      <c r="E7474" s="54">
        <v>7</v>
      </c>
    </row>
    <row r="7475" spans="1:5" x14ac:dyDescent="0.25">
      <c r="A7475" s="62">
        <v>44244</v>
      </c>
      <c r="B7475" s="63">
        <v>44244</v>
      </c>
      <c r="C7475" s="63" t="s">
        <v>1179</v>
      </c>
      <c r="D7475" s="64">
        <f>VLOOKUP(Pag_Inicio_Corr_mas_casos[[#This Row],[Corregimiento]],Hoja3!$A$2:$D$676,4,0)</f>
        <v>130104</v>
      </c>
      <c r="E7475" s="63">
        <v>53</v>
      </c>
    </row>
    <row r="7476" spans="1:5" x14ac:dyDescent="0.25">
      <c r="A7476" s="62">
        <v>44244</v>
      </c>
      <c r="B7476" s="63">
        <v>44244</v>
      </c>
      <c r="C7476" s="63" t="s">
        <v>1155</v>
      </c>
      <c r="D7476" s="64">
        <f>VLOOKUP(Pag_Inicio_Corr_mas_casos[[#This Row],[Corregimiento]],Hoja3!$A$2:$D$676,4,0)</f>
        <v>40601</v>
      </c>
      <c r="E7476" s="63">
        <v>21</v>
      </c>
    </row>
    <row r="7477" spans="1:5" x14ac:dyDescent="0.25">
      <c r="A7477" s="62">
        <v>44244</v>
      </c>
      <c r="B7477" s="63">
        <v>44244</v>
      </c>
      <c r="C7477" s="63" t="s">
        <v>1207</v>
      </c>
      <c r="D7477" s="64">
        <f>VLOOKUP(Pag_Inicio_Corr_mas_casos[[#This Row],[Corregimiento]],Hoja3!$A$2:$D$676,4,0)</f>
        <v>40801</v>
      </c>
      <c r="E7477" s="63">
        <v>14</v>
      </c>
    </row>
    <row r="7478" spans="1:5" x14ac:dyDescent="0.25">
      <c r="A7478" s="62">
        <v>44244</v>
      </c>
      <c r="B7478" s="63">
        <v>44244</v>
      </c>
      <c r="C7478" s="63" t="s">
        <v>1069</v>
      </c>
      <c r="D7478" s="64">
        <f>VLOOKUP(Pag_Inicio_Corr_mas_casos[[#This Row],[Corregimiento]],Hoja3!$A$2:$D$676,4,0)</f>
        <v>40203</v>
      </c>
      <c r="E7478" s="63">
        <v>13</v>
      </c>
    </row>
    <row r="7479" spans="1:5" x14ac:dyDescent="0.25">
      <c r="A7479" s="62">
        <v>44244</v>
      </c>
      <c r="B7479" s="63">
        <v>44244</v>
      </c>
      <c r="C7479" s="63" t="s">
        <v>1174</v>
      </c>
      <c r="D7479" s="64">
        <f>VLOOKUP(Pag_Inicio_Corr_mas_casos[[#This Row],[Corregimiento]],Hoja3!$A$2:$D$676,4,0)</f>
        <v>91101</v>
      </c>
      <c r="E7479" s="63">
        <v>13</v>
      </c>
    </row>
    <row r="7480" spans="1:5" x14ac:dyDescent="0.25">
      <c r="A7480" s="62">
        <v>44244</v>
      </c>
      <c r="B7480" s="63">
        <v>44244</v>
      </c>
      <c r="C7480" s="63" t="s">
        <v>1102</v>
      </c>
      <c r="D7480" s="64">
        <f>VLOOKUP(Pag_Inicio_Corr_mas_casos[[#This Row],[Corregimiento]],Hoja3!$A$2:$D$676,4,0)</f>
        <v>40612</v>
      </c>
      <c r="E7480" s="63">
        <v>13</v>
      </c>
    </row>
    <row r="7481" spans="1:5" x14ac:dyDescent="0.25">
      <c r="A7481" s="62">
        <v>44244</v>
      </c>
      <c r="B7481" s="63">
        <v>44244</v>
      </c>
      <c r="C7481" s="63" t="s">
        <v>1098</v>
      </c>
      <c r="D7481" s="64">
        <f>VLOOKUP(Pag_Inicio_Corr_mas_casos[[#This Row],[Corregimiento]],Hoja3!$A$2:$D$676,4,0)</f>
        <v>40611</v>
      </c>
      <c r="E7481" s="63">
        <v>9</v>
      </c>
    </row>
    <row r="7482" spans="1:5" x14ac:dyDescent="0.25">
      <c r="A7482" s="62">
        <v>44244</v>
      </c>
      <c r="B7482" s="63">
        <v>44244</v>
      </c>
      <c r="C7482" s="63" t="s">
        <v>1043</v>
      </c>
      <c r="D7482" s="64">
        <f>VLOOKUP(Pag_Inicio_Corr_mas_casos[[#This Row],[Corregimiento]],Hoja3!$A$2:$D$676,4,0)</f>
        <v>80811</v>
      </c>
      <c r="E7482" s="63">
        <v>9</v>
      </c>
    </row>
    <row r="7483" spans="1:5" x14ac:dyDescent="0.25">
      <c r="A7483" s="62">
        <v>44244</v>
      </c>
      <c r="B7483" s="63">
        <v>44244</v>
      </c>
      <c r="C7483" s="63" t="s">
        <v>1036</v>
      </c>
      <c r="D7483" s="64">
        <f>VLOOKUP(Pag_Inicio_Corr_mas_casos[[#This Row],[Corregimiento]],Hoja3!$A$2:$D$676,4,0)</f>
        <v>80823</v>
      </c>
      <c r="E7483" s="63">
        <v>9</v>
      </c>
    </row>
    <row r="7484" spans="1:5" x14ac:dyDescent="0.25">
      <c r="A7484" s="62">
        <v>44244</v>
      </c>
      <c r="B7484" s="63">
        <v>44244</v>
      </c>
      <c r="C7484" s="63" t="s">
        <v>1089</v>
      </c>
      <c r="D7484" s="64">
        <f>VLOOKUP(Pag_Inicio_Corr_mas_casos[[#This Row],[Corregimiento]],Hoja3!$A$2:$D$676,4,0)</f>
        <v>130105</v>
      </c>
      <c r="E7484" s="63">
        <v>8</v>
      </c>
    </row>
    <row r="7485" spans="1:5" x14ac:dyDescent="0.25">
      <c r="A7485" s="62">
        <v>44244</v>
      </c>
      <c r="B7485" s="63">
        <v>44244</v>
      </c>
      <c r="C7485" s="63" t="s">
        <v>1114</v>
      </c>
      <c r="D7485" s="64">
        <f>VLOOKUP(Pag_Inicio_Corr_mas_casos[[#This Row],[Corregimiento]],Hoja3!$A$2:$D$676,4,0)</f>
        <v>81001</v>
      </c>
      <c r="E7485" s="63">
        <v>8</v>
      </c>
    </row>
    <row r="7486" spans="1:5" x14ac:dyDescent="0.25">
      <c r="A7486" s="62">
        <v>44244</v>
      </c>
      <c r="B7486" s="63">
        <v>44244</v>
      </c>
      <c r="C7486" s="63" t="s">
        <v>1204</v>
      </c>
      <c r="D7486" s="64">
        <f>VLOOKUP(Pag_Inicio_Corr_mas_casos[[#This Row],[Corregimiento]],Hoja3!$A$2:$D$676,4,0)</f>
        <v>40301</v>
      </c>
      <c r="E7486" s="63">
        <v>8</v>
      </c>
    </row>
    <row r="7487" spans="1:5" x14ac:dyDescent="0.25">
      <c r="A7487" s="62">
        <v>44244</v>
      </c>
      <c r="B7487" s="63">
        <v>44244</v>
      </c>
      <c r="C7487" s="63" t="s">
        <v>1188</v>
      </c>
      <c r="D7487" s="64">
        <f>VLOOKUP(Pag_Inicio_Corr_mas_casos[[#This Row],[Corregimiento]],Hoja3!$A$2:$D$676,4,0)</f>
        <v>90601</v>
      </c>
      <c r="E7487" s="63">
        <v>7</v>
      </c>
    </row>
    <row r="7488" spans="1:5" x14ac:dyDescent="0.25">
      <c r="A7488" s="62">
        <v>44244</v>
      </c>
      <c r="B7488" s="63">
        <v>44244</v>
      </c>
      <c r="C7488" s="63" t="s">
        <v>1065</v>
      </c>
      <c r="D7488" s="64">
        <f>VLOOKUP(Pag_Inicio_Corr_mas_casos[[#This Row],[Corregimiento]],Hoja3!$A$2:$D$676,4,0)</f>
        <v>40606</v>
      </c>
      <c r="E7488" s="63">
        <v>7</v>
      </c>
    </row>
    <row r="7489" spans="1:5" x14ac:dyDescent="0.25">
      <c r="A7489" s="62">
        <v>44244</v>
      </c>
      <c r="B7489" s="63">
        <v>44244</v>
      </c>
      <c r="C7489" s="63" t="s">
        <v>1153</v>
      </c>
      <c r="D7489" s="64">
        <f>VLOOKUP(Pag_Inicio_Corr_mas_casos[[#This Row],[Corregimiento]],Hoja3!$A$2:$D$676,4,0)</f>
        <v>40501</v>
      </c>
      <c r="E7489" s="63">
        <v>7</v>
      </c>
    </row>
    <row r="7490" spans="1:5" x14ac:dyDescent="0.25">
      <c r="A7490" s="62">
        <v>44244</v>
      </c>
      <c r="B7490" s="63">
        <v>44244</v>
      </c>
      <c r="C7490" s="63" t="s">
        <v>1262</v>
      </c>
      <c r="D7490" s="64">
        <f>VLOOKUP(Pag_Inicio_Corr_mas_casos[[#This Row],[Corregimiento]],Hoja3!$A$2:$D$676,4,0)</f>
        <v>10201</v>
      </c>
      <c r="E7490" s="63">
        <v>7</v>
      </c>
    </row>
    <row r="7491" spans="1:5" x14ac:dyDescent="0.25">
      <c r="A7491" s="62">
        <v>44244</v>
      </c>
      <c r="B7491" s="63">
        <v>44244</v>
      </c>
      <c r="C7491" s="63" t="s">
        <v>1263</v>
      </c>
      <c r="D7491" s="64">
        <f>VLOOKUP(Pag_Inicio_Corr_mas_casos[[#This Row],[Corregimiento]],Hoja3!$A$2:$D$676,4,0)</f>
        <v>70707</v>
      </c>
      <c r="E7491" s="63">
        <v>7</v>
      </c>
    </row>
    <row r="7492" spans="1:5" x14ac:dyDescent="0.25">
      <c r="A7492" s="62">
        <v>44244</v>
      </c>
      <c r="B7492" s="63">
        <v>44244</v>
      </c>
      <c r="C7492" s="63" t="s">
        <v>1048</v>
      </c>
      <c r="D7492" s="64">
        <f>VLOOKUP(Pag_Inicio_Corr_mas_casos[[#This Row],[Corregimiento]],Hoja3!$A$2:$D$676,4,0)</f>
        <v>80817</v>
      </c>
      <c r="E7492" s="63">
        <v>6</v>
      </c>
    </row>
    <row r="7493" spans="1:5" x14ac:dyDescent="0.25">
      <c r="A7493" s="62">
        <v>44244</v>
      </c>
      <c r="B7493" s="63">
        <v>44244</v>
      </c>
      <c r="C7493" s="63" t="s">
        <v>867</v>
      </c>
      <c r="D7493" s="64">
        <f>VLOOKUP(Pag_Inicio_Corr_mas_casos[[#This Row],[Corregimiento]],Hoja3!$A$2:$D$676,4,0)</f>
        <v>80821</v>
      </c>
      <c r="E7493" s="63">
        <v>6</v>
      </c>
    </row>
    <row r="7494" spans="1:5" x14ac:dyDescent="0.25">
      <c r="A7494" s="62">
        <v>44244</v>
      </c>
      <c r="B7494" s="63">
        <v>44244</v>
      </c>
      <c r="C7494" s="63" t="s">
        <v>1117</v>
      </c>
      <c r="D7494" s="64">
        <f>VLOOKUP(Pag_Inicio_Corr_mas_casos[[#This Row],[Corregimiento]],Hoja3!$A$2:$D$676,4,0)</f>
        <v>91001</v>
      </c>
      <c r="E7494" s="63">
        <v>6</v>
      </c>
    </row>
    <row r="7495" spans="1:5" x14ac:dyDescent="0.25">
      <c r="A7495" s="59">
        <v>44245</v>
      </c>
      <c r="B7495" s="60">
        <v>44245</v>
      </c>
      <c r="C7495" s="60" t="s">
        <v>1155</v>
      </c>
      <c r="D7495" s="61">
        <f>VLOOKUP(Pag_Inicio_Corr_mas_casos[[#This Row],[Corregimiento]],Hoja3!$A$2:$D$676,4,0)</f>
        <v>40601</v>
      </c>
      <c r="E7495" s="60">
        <v>34</v>
      </c>
    </row>
    <row r="7496" spans="1:5" x14ac:dyDescent="0.25">
      <c r="A7496" s="59">
        <v>44245</v>
      </c>
      <c r="B7496" s="60">
        <v>44245</v>
      </c>
      <c r="C7496" s="60" t="s">
        <v>1153</v>
      </c>
      <c r="D7496" s="61">
        <f>VLOOKUP(Pag_Inicio_Corr_mas_casos[[#This Row],[Corregimiento]],Hoja3!$A$2:$D$676,4,0)</f>
        <v>40501</v>
      </c>
      <c r="E7496" s="60">
        <v>24</v>
      </c>
    </row>
    <row r="7497" spans="1:5" x14ac:dyDescent="0.25">
      <c r="A7497" s="59">
        <v>44245</v>
      </c>
      <c r="B7497" s="60">
        <v>44245</v>
      </c>
      <c r="C7497" s="60" t="s">
        <v>1117</v>
      </c>
      <c r="D7497" s="61">
        <f>VLOOKUP(Pag_Inicio_Corr_mas_casos[[#This Row],[Corregimiento]],Hoja3!$A$2:$D$676,4,0)</f>
        <v>91001</v>
      </c>
      <c r="E7497" s="60">
        <v>21</v>
      </c>
    </row>
    <row r="7498" spans="1:5" x14ac:dyDescent="0.25">
      <c r="A7498" s="59">
        <v>44245</v>
      </c>
      <c r="B7498" s="60">
        <v>44245</v>
      </c>
      <c r="C7498" s="60" t="s">
        <v>1173</v>
      </c>
      <c r="D7498" s="61">
        <f>VLOOKUP(Pag_Inicio_Corr_mas_casos[[#This Row],[Corregimiento]],Hoja3!$A$2:$D$676,4,0)</f>
        <v>40503</v>
      </c>
      <c r="E7498" s="60">
        <v>21</v>
      </c>
    </row>
    <row r="7499" spans="1:5" x14ac:dyDescent="0.25">
      <c r="A7499" s="59">
        <v>44245</v>
      </c>
      <c r="B7499" s="60">
        <v>44245</v>
      </c>
      <c r="C7499" s="60" t="s">
        <v>1098</v>
      </c>
      <c r="D7499" s="61">
        <f>VLOOKUP(Pag_Inicio_Corr_mas_casos[[#This Row],[Corregimiento]],Hoja3!$A$2:$D$676,4,0)</f>
        <v>40611</v>
      </c>
      <c r="E7499" s="60">
        <v>20</v>
      </c>
    </row>
    <row r="7500" spans="1:5" x14ac:dyDescent="0.25">
      <c r="A7500" s="59">
        <v>44245</v>
      </c>
      <c r="B7500" s="60">
        <v>44245</v>
      </c>
      <c r="C7500" s="60" t="s">
        <v>1264</v>
      </c>
      <c r="D7500" s="61">
        <f>VLOOKUP(Pag_Inicio_Corr_mas_casos[[#This Row],[Corregimiento]],Hoja3!$A$2:$D$676,4,0)</f>
        <v>100101</v>
      </c>
      <c r="E7500" s="60">
        <v>15</v>
      </c>
    </row>
    <row r="7501" spans="1:5" x14ac:dyDescent="0.25">
      <c r="A7501" s="59">
        <v>44245</v>
      </c>
      <c r="B7501" s="60">
        <v>44245</v>
      </c>
      <c r="C7501" s="60" t="s">
        <v>1141</v>
      </c>
      <c r="D7501" s="61">
        <f>VLOOKUP(Pag_Inicio_Corr_mas_casos[[#This Row],[Corregimiento]],Hoja3!$A$2:$D$676,4,0)</f>
        <v>80812</v>
      </c>
      <c r="E7501" s="60">
        <v>13</v>
      </c>
    </row>
    <row r="7502" spans="1:5" x14ac:dyDescent="0.25">
      <c r="A7502" s="59">
        <v>44245</v>
      </c>
      <c r="B7502" s="60">
        <v>44245</v>
      </c>
      <c r="C7502" s="60" t="s">
        <v>1193</v>
      </c>
      <c r="D7502" s="61">
        <f>VLOOKUP(Pag_Inicio_Corr_mas_casos[[#This Row],[Corregimiento]],Hoja3!$A$2:$D$676,4,0)</f>
        <v>40205</v>
      </c>
      <c r="E7502" s="60">
        <v>12</v>
      </c>
    </row>
    <row r="7503" spans="1:5" x14ac:dyDescent="0.25">
      <c r="A7503" s="59">
        <v>44245</v>
      </c>
      <c r="B7503" s="60">
        <v>44245</v>
      </c>
      <c r="C7503" s="60" t="s">
        <v>1056</v>
      </c>
      <c r="D7503" s="61">
        <f>VLOOKUP(Pag_Inicio_Corr_mas_casos[[#This Row],[Corregimiento]],Hoja3!$A$2:$D$676,4,0)</f>
        <v>20601</v>
      </c>
      <c r="E7503" s="60">
        <v>12</v>
      </c>
    </row>
    <row r="7504" spans="1:5" x14ac:dyDescent="0.25">
      <c r="A7504" s="59">
        <v>44245</v>
      </c>
      <c r="B7504" s="60">
        <v>44245</v>
      </c>
      <c r="C7504" s="60" t="s">
        <v>1265</v>
      </c>
      <c r="D7504" s="61">
        <f>VLOOKUP(Pag_Inicio_Corr_mas_casos[[#This Row],[Corregimiento]],Hoja3!$A$2:$D$676,4,0)</f>
        <v>90405</v>
      </c>
      <c r="E7504" s="60">
        <v>12</v>
      </c>
    </row>
    <row r="7505" spans="1:5" x14ac:dyDescent="0.25">
      <c r="A7505" s="59">
        <v>44245</v>
      </c>
      <c r="B7505" s="60">
        <v>44245</v>
      </c>
      <c r="C7505" s="60" t="s">
        <v>1147</v>
      </c>
      <c r="D7505" s="61">
        <f>VLOOKUP(Pag_Inicio_Corr_mas_casos[[#This Row],[Corregimiento]],Hoja3!$A$2:$D$676,4,0)</f>
        <v>40201</v>
      </c>
      <c r="E7505" s="60">
        <v>11</v>
      </c>
    </row>
    <row r="7506" spans="1:5" x14ac:dyDescent="0.25">
      <c r="A7506" s="59">
        <v>44245</v>
      </c>
      <c r="B7506" s="60">
        <v>44245</v>
      </c>
      <c r="C7506" s="60" t="s">
        <v>1204</v>
      </c>
      <c r="D7506" s="61">
        <f>VLOOKUP(Pag_Inicio_Corr_mas_casos[[#This Row],[Corregimiento]],Hoja3!$A$2:$D$676,4,0)</f>
        <v>40301</v>
      </c>
      <c r="E7506" s="60">
        <v>11</v>
      </c>
    </row>
    <row r="7507" spans="1:5" x14ac:dyDescent="0.25">
      <c r="A7507" s="59">
        <v>44245</v>
      </c>
      <c r="B7507" s="60">
        <v>44245</v>
      </c>
      <c r="C7507" s="60" t="s">
        <v>1110</v>
      </c>
      <c r="D7507" s="61">
        <f>VLOOKUP(Pag_Inicio_Corr_mas_casos[[#This Row],[Corregimiento]],Hoja3!$A$2:$D$676,4,0)</f>
        <v>130702</v>
      </c>
      <c r="E7507" s="60">
        <v>11</v>
      </c>
    </row>
    <row r="7508" spans="1:5" x14ac:dyDescent="0.25">
      <c r="A7508" s="59">
        <v>44245</v>
      </c>
      <c r="B7508" s="60">
        <v>44245</v>
      </c>
      <c r="C7508" s="60" t="s">
        <v>1065</v>
      </c>
      <c r="D7508" s="61">
        <f>VLOOKUP(Pag_Inicio_Corr_mas_casos[[#This Row],[Corregimiento]],Hoja3!$A$2:$D$676,4,0)</f>
        <v>40606</v>
      </c>
      <c r="E7508" s="60">
        <v>10</v>
      </c>
    </row>
    <row r="7509" spans="1:5" x14ac:dyDescent="0.25">
      <c r="A7509" s="59">
        <v>44245</v>
      </c>
      <c r="B7509" s="60">
        <v>44245</v>
      </c>
      <c r="C7509" s="60" t="s">
        <v>1046</v>
      </c>
      <c r="D7509" s="61">
        <f>VLOOKUP(Pag_Inicio_Corr_mas_casos[[#This Row],[Corregimiento]],Hoja3!$A$2:$D$676,4,0)</f>
        <v>80813</v>
      </c>
      <c r="E7509" s="60">
        <v>9</v>
      </c>
    </row>
    <row r="7510" spans="1:5" x14ac:dyDescent="0.25">
      <c r="A7510" s="59">
        <v>44245</v>
      </c>
      <c r="B7510" s="60">
        <v>44245</v>
      </c>
      <c r="C7510" s="60" t="s">
        <v>1245</v>
      </c>
      <c r="D7510" s="61">
        <f>VLOOKUP(Pag_Inicio_Corr_mas_casos[[#This Row],[Corregimiento]],Hoja3!$A$2:$D$676,4,0)</f>
        <v>10206</v>
      </c>
      <c r="E7510" s="60">
        <v>9</v>
      </c>
    </row>
    <row r="7511" spans="1:5" x14ac:dyDescent="0.25">
      <c r="A7511" s="59">
        <v>44245</v>
      </c>
      <c r="B7511" s="60">
        <v>44245</v>
      </c>
      <c r="C7511" s="60" t="s">
        <v>1174</v>
      </c>
      <c r="D7511" s="61">
        <f>VLOOKUP(Pag_Inicio_Corr_mas_casos[[#This Row],[Corregimiento]],Hoja3!$A$2:$D$676,4,0)</f>
        <v>91101</v>
      </c>
      <c r="E7511" s="60">
        <v>9</v>
      </c>
    </row>
    <row r="7512" spans="1:5" x14ac:dyDescent="0.25">
      <c r="A7512" s="59">
        <v>44245</v>
      </c>
      <c r="B7512" s="60">
        <v>44245</v>
      </c>
      <c r="C7512" s="60" t="s">
        <v>1266</v>
      </c>
      <c r="D7512" s="61">
        <f>VLOOKUP(Pag_Inicio_Corr_mas_casos[[#This Row],[Corregimiento]],Hoja3!$A$2:$D$676,4,0)</f>
        <v>10215</v>
      </c>
      <c r="E7512" s="60">
        <v>9</v>
      </c>
    </row>
    <row r="7513" spans="1:5" x14ac:dyDescent="0.25">
      <c r="A7513" s="59">
        <v>44245</v>
      </c>
      <c r="B7513" s="60">
        <v>44245</v>
      </c>
      <c r="C7513" s="60" t="s">
        <v>1165</v>
      </c>
      <c r="D7513" s="61">
        <f>VLOOKUP(Pag_Inicio_Corr_mas_casos[[#This Row],[Corregimiento]],Hoja3!$A$2:$D$676,4,0)</f>
        <v>91011</v>
      </c>
      <c r="E7513" s="60">
        <v>8</v>
      </c>
    </row>
    <row r="7514" spans="1:5" x14ac:dyDescent="0.25">
      <c r="A7514" s="59">
        <v>44245</v>
      </c>
      <c r="B7514" s="60">
        <v>44245</v>
      </c>
      <c r="C7514" s="60" t="s">
        <v>1107</v>
      </c>
      <c r="D7514" s="61">
        <f>VLOOKUP(Pag_Inicio_Corr_mas_casos[[#This Row],[Corregimiento]],Hoja3!$A$2:$D$676,4,0)</f>
        <v>80819</v>
      </c>
      <c r="E7514" s="60">
        <v>8</v>
      </c>
    </row>
    <row r="7515" spans="1:5" x14ac:dyDescent="0.25">
      <c r="A7515" s="105">
        <v>44246</v>
      </c>
      <c r="B7515" s="106">
        <v>44246</v>
      </c>
      <c r="C7515" s="106" t="s">
        <v>1046</v>
      </c>
      <c r="D7515" s="107">
        <f>VLOOKUP(Pag_Inicio_Corr_mas_casos[[#This Row],[Corregimiento]],Hoja3!$A$2:$D$676,4,0)</f>
        <v>80813</v>
      </c>
      <c r="E7515" s="106">
        <v>41</v>
      </c>
    </row>
    <row r="7516" spans="1:5" x14ac:dyDescent="0.25">
      <c r="A7516" s="105">
        <v>44246</v>
      </c>
      <c r="B7516" s="106">
        <v>44246</v>
      </c>
      <c r="C7516" s="106" t="s">
        <v>1155</v>
      </c>
      <c r="D7516" s="107">
        <f>VLOOKUP(Pag_Inicio_Corr_mas_casos[[#This Row],[Corregimiento]],Hoja3!$A$2:$D$676,4,0)</f>
        <v>40601</v>
      </c>
      <c r="E7516" s="106">
        <v>32</v>
      </c>
    </row>
    <row r="7517" spans="1:5" x14ac:dyDescent="0.25">
      <c r="A7517" s="105">
        <v>44246</v>
      </c>
      <c r="B7517" s="106">
        <v>44246</v>
      </c>
      <c r="C7517" s="106" t="s">
        <v>1117</v>
      </c>
      <c r="D7517" s="107">
        <f>VLOOKUP(Pag_Inicio_Corr_mas_casos[[#This Row],[Corregimiento]],Hoja3!$A$2:$D$676,4,0)</f>
        <v>91001</v>
      </c>
      <c r="E7517" s="106">
        <v>24</v>
      </c>
    </row>
    <row r="7518" spans="1:5" x14ac:dyDescent="0.25">
      <c r="A7518" s="105">
        <v>44246</v>
      </c>
      <c r="B7518" s="106">
        <v>44246</v>
      </c>
      <c r="C7518" s="106" t="s">
        <v>1174</v>
      </c>
      <c r="D7518" s="107">
        <f>VLOOKUP(Pag_Inicio_Corr_mas_casos[[#This Row],[Corregimiento]],Hoja3!$A$2:$D$676,4,0)</f>
        <v>91101</v>
      </c>
      <c r="E7518" s="106">
        <v>20</v>
      </c>
    </row>
    <row r="7519" spans="1:5" x14ac:dyDescent="0.25">
      <c r="A7519" s="105">
        <v>44246</v>
      </c>
      <c r="B7519" s="106">
        <v>44246</v>
      </c>
      <c r="C7519" s="106" t="s">
        <v>1098</v>
      </c>
      <c r="D7519" s="107">
        <f>VLOOKUP(Pag_Inicio_Corr_mas_casos[[#This Row],[Corregimiento]],Hoja3!$A$2:$D$676,4,0)</f>
        <v>40611</v>
      </c>
      <c r="E7519" s="106">
        <v>16</v>
      </c>
    </row>
    <row r="7520" spans="1:5" x14ac:dyDescent="0.25">
      <c r="A7520" s="105">
        <v>44246</v>
      </c>
      <c r="B7520" s="106">
        <v>44246</v>
      </c>
      <c r="C7520" s="106" t="s">
        <v>1102</v>
      </c>
      <c r="D7520" s="107">
        <f>VLOOKUP(Pag_Inicio_Corr_mas_casos[[#This Row],[Corregimiento]],Hoja3!$A$2:$D$676,4,0)</f>
        <v>40612</v>
      </c>
      <c r="E7520" s="106">
        <v>15</v>
      </c>
    </row>
    <row r="7521" spans="1:5" x14ac:dyDescent="0.25">
      <c r="A7521" s="105">
        <v>44246</v>
      </c>
      <c r="B7521" s="106">
        <v>44246</v>
      </c>
      <c r="C7521" s="106" t="s">
        <v>1131</v>
      </c>
      <c r="D7521" s="107">
        <f>VLOOKUP(Pag_Inicio_Corr_mas_casos[[#This Row],[Corregimiento]],Hoja3!$A$2:$D$676,4,0)</f>
        <v>130106</v>
      </c>
      <c r="E7521" s="106">
        <v>14</v>
      </c>
    </row>
    <row r="7522" spans="1:5" x14ac:dyDescent="0.25">
      <c r="A7522" s="105">
        <v>44246</v>
      </c>
      <c r="B7522" s="106">
        <v>44246</v>
      </c>
      <c r="C7522" s="106" t="s">
        <v>1245</v>
      </c>
      <c r="D7522" s="107">
        <f>VLOOKUP(Pag_Inicio_Corr_mas_casos[[#This Row],[Corregimiento]],Hoja3!$A$2:$D$676,4,0)</f>
        <v>10206</v>
      </c>
      <c r="E7522" s="106">
        <v>14</v>
      </c>
    </row>
    <row r="7523" spans="1:5" x14ac:dyDescent="0.25">
      <c r="A7523" s="105">
        <v>44246</v>
      </c>
      <c r="B7523" s="106">
        <v>44246</v>
      </c>
      <c r="C7523" s="106" t="s">
        <v>1267</v>
      </c>
      <c r="D7523" s="107">
        <f>VLOOKUP(Pag_Inicio_Corr_mas_casos[[#This Row],[Corregimiento]],Hoja3!$A$2:$D$676,4,0)</f>
        <v>41301</v>
      </c>
      <c r="E7523" s="106">
        <v>13</v>
      </c>
    </row>
    <row r="7524" spans="1:5" x14ac:dyDescent="0.25">
      <c r="A7524" s="105">
        <v>44246</v>
      </c>
      <c r="B7524" s="106">
        <v>44246</v>
      </c>
      <c r="C7524" s="106" t="s">
        <v>1041</v>
      </c>
      <c r="D7524" s="107">
        <f>VLOOKUP(Pag_Inicio_Corr_mas_casos[[#This Row],[Corregimiento]],Hoja3!$A$2:$D$676,4,0)</f>
        <v>80814</v>
      </c>
      <c r="E7524" s="106">
        <v>13</v>
      </c>
    </row>
    <row r="7525" spans="1:5" x14ac:dyDescent="0.25">
      <c r="A7525" s="105">
        <v>44246</v>
      </c>
      <c r="B7525" s="106">
        <v>44246</v>
      </c>
      <c r="C7525" s="106" t="s">
        <v>1149</v>
      </c>
      <c r="D7525" s="107">
        <f>VLOOKUP(Pag_Inicio_Corr_mas_casos[[#This Row],[Corregimiento]],Hoja3!$A$2:$D$676,4,0)</f>
        <v>130102</v>
      </c>
      <c r="E7525" s="106">
        <v>13</v>
      </c>
    </row>
    <row r="7526" spans="1:5" x14ac:dyDescent="0.25">
      <c r="A7526" s="105">
        <v>44246</v>
      </c>
      <c r="B7526" s="106">
        <v>44246</v>
      </c>
      <c r="C7526" s="106" t="s">
        <v>789</v>
      </c>
      <c r="D7526" s="107">
        <f>VLOOKUP(Pag_Inicio_Corr_mas_casos[[#This Row],[Corregimiento]],Hoja3!$A$2:$D$676,4,0)</f>
        <v>80812</v>
      </c>
      <c r="E7526" s="106">
        <v>13</v>
      </c>
    </row>
    <row r="7527" spans="1:5" x14ac:dyDescent="0.25">
      <c r="A7527" s="105">
        <v>44246</v>
      </c>
      <c r="B7527" s="106">
        <v>44246</v>
      </c>
      <c r="C7527" s="106" t="s">
        <v>1048</v>
      </c>
      <c r="D7527" s="107">
        <f>VLOOKUP(Pag_Inicio_Corr_mas_casos[[#This Row],[Corregimiento]],Hoja3!$A$2:$D$676,4,0)</f>
        <v>80817</v>
      </c>
      <c r="E7527" s="106">
        <v>12</v>
      </c>
    </row>
    <row r="7528" spans="1:5" x14ac:dyDescent="0.25">
      <c r="A7528" s="105">
        <v>44246</v>
      </c>
      <c r="B7528" s="106">
        <v>44246</v>
      </c>
      <c r="C7528" s="106" t="s">
        <v>1110</v>
      </c>
      <c r="D7528" s="107">
        <f>VLOOKUP(Pag_Inicio_Corr_mas_casos[[#This Row],[Corregimiento]],Hoja3!$A$2:$D$676,4,0)</f>
        <v>130702</v>
      </c>
      <c r="E7528" s="106">
        <v>12</v>
      </c>
    </row>
    <row r="7529" spans="1:5" x14ac:dyDescent="0.25">
      <c r="A7529" s="105">
        <v>44246</v>
      </c>
      <c r="B7529" s="106">
        <v>44246</v>
      </c>
      <c r="C7529" s="106" t="s">
        <v>1262</v>
      </c>
      <c r="D7529" s="107">
        <f>VLOOKUP(Pag_Inicio_Corr_mas_casos[[#This Row],[Corregimiento]],Hoja3!$A$2:$D$676,4,0)</f>
        <v>10201</v>
      </c>
      <c r="E7529" s="106">
        <v>11</v>
      </c>
    </row>
    <row r="7530" spans="1:5" x14ac:dyDescent="0.25">
      <c r="A7530" s="105">
        <v>44246</v>
      </c>
      <c r="B7530" s="106">
        <v>44246</v>
      </c>
      <c r="C7530" s="106" t="s">
        <v>1039</v>
      </c>
      <c r="D7530" s="107">
        <f>VLOOKUP(Pag_Inicio_Corr_mas_casos[[#This Row],[Corregimiento]],Hoja3!$A$2:$D$676,4,0)</f>
        <v>130708</v>
      </c>
      <c r="E7530" s="106">
        <v>11</v>
      </c>
    </row>
    <row r="7531" spans="1:5" x14ac:dyDescent="0.25">
      <c r="A7531" s="105">
        <v>44246</v>
      </c>
      <c r="B7531" s="106">
        <v>44246</v>
      </c>
      <c r="C7531" s="106" t="s">
        <v>1263</v>
      </c>
      <c r="D7531" s="107">
        <f>VLOOKUP(Pag_Inicio_Corr_mas_casos[[#This Row],[Corregimiento]],Hoja3!$A$2:$D$676,4,0)</f>
        <v>70707</v>
      </c>
      <c r="E7531" s="106">
        <v>11</v>
      </c>
    </row>
    <row r="7532" spans="1:5" x14ac:dyDescent="0.25">
      <c r="A7532" s="105">
        <v>44246</v>
      </c>
      <c r="B7532" s="106">
        <v>44246</v>
      </c>
      <c r="C7532" s="106" t="s">
        <v>1163</v>
      </c>
      <c r="D7532" s="107">
        <f>VLOOKUP(Pag_Inicio_Corr_mas_casos[[#This Row],[Corregimiento]],Hoja3!$A$2:$D$676,4,0)</f>
        <v>130101</v>
      </c>
      <c r="E7532" s="106">
        <v>10</v>
      </c>
    </row>
    <row r="7533" spans="1:5" x14ac:dyDescent="0.25">
      <c r="A7533" s="105">
        <v>44246</v>
      </c>
      <c r="B7533" s="106">
        <v>44246</v>
      </c>
      <c r="C7533" s="106" t="s">
        <v>1266</v>
      </c>
      <c r="D7533" s="107">
        <f>VLOOKUP(Pag_Inicio_Corr_mas_casos[[#This Row],[Corregimiento]],Hoja3!$A$2:$D$676,4,0)</f>
        <v>10215</v>
      </c>
      <c r="E7533" s="106">
        <v>10</v>
      </c>
    </row>
    <row r="7534" spans="1:5" x14ac:dyDescent="0.25">
      <c r="A7534" s="105">
        <v>44246</v>
      </c>
      <c r="B7534" s="106">
        <v>44246</v>
      </c>
      <c r="C7534" s="106" t="s">
        <v>1062</v>
      </c>
      <c r="D7534" s="107">
        <f>VLOOKUP(Pag_Inicio_Corr_mas_casos[[#This Row],[Corregimiento]],Hoja3!$A$2:$D$676,4,0)</f>
        <v>30107</v>
      </c>
      <c r="E7534" s="106">
        <v>10</v>
      </c>
    </row>
    <row r="7535" spans="1:5" x14ac:dyDescent="0.25">
      <c r="A7535" s="56">
        <v>44247</v>
      </c>
      <c r="B7535" s="57">
        <v>44247</v>
      </c>
      <c r="C7535" s="57" t="s">
        <v>1153</v>
      </c>
      <c r="D7535" s="58">
        <f>VLOOKUP(Pag_Inicio_Corr_mas_casos[[#This Row],[Corregimiento]],Hoja3!$A$2:$D$676,4,0)</f>
        <v>40501</v>
      </c>
      <c r="E7535" s="57">
        <v>17</v>
      </c>
    </row>
    <row r="7536" spans="1:5" x14ac:dyDescent="0.25">
      <c r="A7536" s="56">
        <v>44247</v>
      </c>
      <c r="B7536" s="57">
        <v>44247</v>
      </c>
      <c r="C7536" s="57" t="s">
        <v>1117</v>
      </c>
      <c r="D7536" s="58">
        <f>VLOOKUP(Pag_Inicio_Corr_mas_casos[[#This Row],[Corregimiento]],Hoja3!$A$2:$D$676,4,0)</f>
        <v>91001</v>
      </c>
      <c r="E7536" s="57">
        <v>16</v>
      </c>
    </row>
    <row r="7537" spans="1:5" x14ac:dyDescent="0.25">
      <c r="A7537" s="56">
        <v>44247</v>
      </c>
      <c r="B7537" s="57">
        <v>44247</v>
      </c>
      <c r="C7537" s="57" t="s">
        <v>1131</v>
      </c>
      <c r="D7537" s="58">
        <f>VLOOKUP(Pag_Inicio_Corr_mas_casos[[#This Row],[Corregimiento]],Hoja3!$A$2:$D$676,4,0)</f>
        <v>130106</v>
      </c>
      <c r="E7537" s="57">
        <v>16</v>
      </c>
    </row>
    <row r="7538" spans="1:5" x14ac:dyDescent="0.25">
      <c r="A7538" s="56">
        <v>44247</v>
      </c>
      <c r="B7538" s="57">
        <v>44247</v>
      </c>
      <c r="C7538" s="57" t="s">
        <v>1155</v>
      </c>
      <c r="D7538" s="58">
        <f>VLOOKUP(Pag_Inicio_Corr_mas_casos[[#This Row],[Corregimiento]],Hoja3!$A$2:$D$676,4,0)</f>
        <v>40601</v>
      </c>
      <c r="E7538" s="57">
        <v>16</v>
      </c>
    </row>
    <row r="7539" spans="1:5" x14ac:dyDescent="0.25">
      <c r="A7539" s="56">
        <v>44247</v>
      </c>
      <c r="B7539" s="57">
        <v>44247</v>
      </c>
      <c r="C7539" s="57" t="s">
        <v>1102</v>
      </c>
      <c r="D7539" s="58">
        <f>VLOOKUP(Pag_Inicio_Corr_mas_casos[[#This Row],[Corregimiento]],Hoja3!$A$2:$D$676,4,0)</f>
        <v>40612</v>
      </c>
      <c r="E7539" s="57">
        <v>15</v>
      </c>
    </row>
    <row r="7540" spans="1:5" x14ac:dyDescent="0.25">
      <c r="A7540" s="56">
        <v>44247</v>
      </c>
      <c r="B7540" s="57">
        <v>44247</v>
      </c>
      <c r="C7540" s="57" t="s">
        <v>1150</v>
      </c>
      <c r="D7540" s="58">
        <f>VLOOKUP(Pag_Inicio_Corr_mas_casos[[#This Row],[Corregimiento]],Hoja3!$A$2:$D$676,4,0)</f>
        <v>90301</v>
      </c>
      <c r="E7540" s="57">
        <v>15</v>
      </c>
    </row>
    <row r="7541" spans="1:5" x14ac:dyDescent="0.25">
      <c r="A7541" s="56">
        <v>44247</v>
      </c>
      <c r="B7541" s="57">
        <v>44247</v>
      </c>
      <c r="C7541" s="57" t="s">
        <v>1245</v>
      </c>
      <c r="D7541" s="58">
        <f>VLOOKUP(Pag_Inicio_Corr_mas_casos[[#This Row],[Corregimiento]],Hoja3!$A$2:$D$676,4,0)</f>
        <v>10206</v>
      </c>
      <c r="E7541" s="57">
        <v>14</v>
      </c>
    </row>
    <row r="7542" spans="1:5" x14ac:dyDescent="0.25">
      <c r="A7542" s="56">
        <v>44247</v>
      </c>
      <c r="B7542" s="57">
        <v>44247</v>
      </c>
      <c r="C7542" s="57" t="s">
        <v>1218</v>
      </c>
      <c r="D7542" s="58">
        <f>VLOOKUP(Pag_Inicio_Corr_mas_casos[[#This Row],[Corregimiento]],Hoja3!$A$2:$D$676,4,0)</f>
        <v>20604</v>
      </c>
      <c r="E7542" s="57">
        <v>12</v>
      </c>
    </row>
    <row r="7543" spans="1:5" x14ac:dyDescent="0.25">
      <c r="A7543" s="56">
        <v>44247</v>
      </c>
      <c r="B7543" s="57">
        <v>44247</v>
      </c>
      <c r="C7543" s="57" t="s">
        <v>1104</v>
      </c>
      <c r="D7543" s="58">
        <f>VLOOKUP(Pag_Inicio_Corr_mas_casos[[#This Row],[Corregimiento]],Hoja3!$A$2:$D$676,4,0)</f>
        <v>40608</v>
      </c>
      <c r="E7543" s="57">
        <v>11</v>
      </c>
    </row>
    <row r="7544" spans="1:5" x14ac:dyDescent="0.25">
      <c r="A7544" s="56">
        <v>44247</v>
      </c>
      <c r="B7544" s="57">
        <v>44247</v>
      </c>
      <c r="C7544" s="57" t="s">
        <v>1034</v>
      </c>
      <c r="D7544" s="58">
        <f>VLOOKUP(Pag_Inicio_Corr_mas_casos[[#This Row],[Corregimiento]],Hoja3!$A$2:$D$676,4,0)</f>
        <v>81009</v>
      </c>
      <c r="E7544" s="57">
        <v>11</v>
      </c>
    </row>
    <row r="7545" spans="1:5" x14ac:dyDescent="0.25">
      <c r="A7545" s="56">
        <v>44247</v>
      </c>
      <c r="B7545" s="57">
        <v>44247</v>
      </c>
      <c r="C7545" s="57" t="s">
        <v>1262</v>
      </c>
      <c r="D7545" s="58">
        <f>VLOOKUP(Pag_Inicio_Corr_mas_casos[[#This Row],[Corregimiento]],Hoja3!$A$2:$D$676,4,0)</f>
        <v>10201</v>
      </c>
      <c r="E7545" s="57">
        <v>10</v>
      </c>
    </row>
    <row r="7546" spans="1:5" x14ac:dyDescent="0.25">
      <c r="A7546" s="56">
        <v>44247</v>
      </c>
      <c r="B7546" s="57">
        <v>44247</v>
      </c>
      <c r="C7546" s="57" t="s">
        <v>1149</v>
      </c>
      <c r="D7546" s="58">
        <f>VLOOKUP(Pag_Inicio_Corr_mas_casos[[#This Row],[Corregimiento]],Hoja3!$A$2:$D$676,4,0)</f>
        <v>130102</v>
      </c>
      <c r="E7546" s="57">
        <v>10</v>
      </c>
    </row>
    <row r="7547" spans="1:5" x14ac:dyDescent="0.25">
      <c r="A7547" s="56">
        <v>44247</v>
      </c>
      <c r="B7547" s="57">
        <v>44247</v>
      </c>
      <c r="C7547" s="57" t="s">
        <v>867</v>
      </c>
      <c r="D7547" s="58">
        <f>VLOOKUP(Pag_Inicio_Corr_mas_casos[[#This Row],[Corregimiento]],Hoja3!$A$2:$D$676,4,0)</f>
        <v>80821</v>
      </c>
      <c r="E7547" s="57">
        <v>10</v>
      </c>
    </row>
    <row r="7548" spans="1:5" x14ac:dyDescent="0.25">
      <c r="A7548" s="56">
        <v>44247</v>
      </c>
      <c r="B7548" s="57">
        <v>44247</v>
      </c>
      <c r="C7548" s="57" t="s">
        <v>1128</v>
      </c>
      <c r="D7548" s="58">
        <f>VLOOKUP(Pag_Inicio_Corr_mas_casos[[#This Row],[Corregimiento]],Hoja3!$A$2:$D$676,4,0)</f>
        <v>91008</v>
      </c>
      <c r="E7548" s="57">
        <v>9</v>
      </c>
    </row>
    <row r="7549" spans="1:5" x14ac:dyDescent="0.25">
      <c r="A7549" s="56">
        <v>44247</v>
      </c>
      <c r="B7549" s="57">
        <v>44247</v>
      </c>
      <c r="C7549" s="57" t="s">
        <v>1048</v>
      </c>
      <c r="D7549" s="58">
        <f>VLOOKUP(Pag_Inicio_Corr_mas_casos[[#This Row],[Corregimiento]],Hoja3!$A$2:$D$676,4,0)</f>
        <v>80817</v>
      </c>
      <c r="E7549" s="57">
        <v>9</v>
      </c>
    </row>
    <row r="7550" spans="1:5" x14ac:dyDescent="0.25">
      <c r="A7550" s="56">
        <v>44247</v>
      </c>
      <c r="B7550" s="57">
        <v>44247</v>
      </c>
      <c r="C7550" s="57" t="s">
        <v>1056</v>
      </c>
      <c r="D7550" s="58">
        <f>VLOOKUP(Pag_Inicio_Corr_mas_casos[[#This Row],[Corregimiento]],Hoja3!$A$2:$D$676,4,0)</f>
        <v>20601</v>
      </c>
      <c r="E7550" s="57">
        <v>9</v>
      </c>
    </row>
    <row r="7551" spans="1:5" x14ac:dyDescent="0.25">
      <c r="A7551" s="56">
        <v>44247</v>
      </c>
      <c r="B7551" s="57">
        <v>44247</v>
      </c>
      <c r="C7551" s="57" t="s">
        <v>1114</v>
      </c>
      <c r="D7551" s="58">
        <f>VLOOKUP(Pag_Inicio_Corr_mas_casos[[#This Row],[Corregimiento]],Hoja3!$A$2:$D$676,4,0)</f>
        <v>81001</v>
      </c>
      <c r="E7551" s="57">
        <v>9</v>
      </c>
    </row>
    <row r="7552" spans="1:5" x14ac:dyDescent="0.25">
      <c r="A7552" s="56">
        <v>44247</v>
      </c>
      <c r="B7552" s="57">
        <v>44247</v>
      </c>
      <c r="C7552" s="57" t="s">
        <v>1089</v>
      </c>
      <c r="D7552" s="58">
        <f>VLOOKUP(Pag_Inicio_Corr_mas_casos[[#This Row],[Corregimiento]],Hoja3!$A$2:$D$676,4,0)</f>
        <v>130105</v>
      </c>
      <c r="E7552" s="57">
        <v>9</v>
      </c>
    </row>
    <row r="7553" spans="1:5" x14ac:dyDescent="0.25">
      <c r="A7553" s="56">
        <v>44247</v>
      </c>
      <c r="B7553" s="57">
        <v>44247</v>
      </c>
      <c r="C7553" s="57" t="s">
        <v>1204</v>
      </c>
      <c r="D7553" s="58">
        <f>VLOOKUP(Pag_Inicio_Corr_mas_casos[[#This Row],[Corregimiento]],Hoja3!$A$2:$D$676,4,0)</f>
        <v>40301</v>
      </c>
      <c r="E7553" s="57">
        <v>8</v>
      </c>
    </row>
    <row r="7554" spans="1:5" x14ac:dyDescent="0.25">
      <c r="A7554" s="56">
        <v>44247</v>
      </c>
      <c r="B7554" s="57">
        <v>44247</v>
      </c>
      <c r="C7554" s="57" t="s">
        <v>1098</v>
      </c>
      <c r="D7554" s="58">
        <f>VLOOKUP(Pag_Inicio_Corr_mas_casos[[#This Row],[Corregimiento]],Hoja3!$A$2:$D$676,4,0)</f>
        <v>40611</v>
      </c>
      <c r="E7554" s="57">
        <v>8</v>
      </c>
    </row>
    <row r="7555" spans="1:5" x14ac:dyDescent="0.25">
      <c r="A7555" s="53">
        <v>44248</v>
      </c>
      <c r="B7555" s="54">
        <v>44248</v>
      </c>
      <c r="C7555" s="54" t="s">
        <v>1268</v>
      </c>
      <c r="D7555" s="55">
        <f>VLOOKUP(Pag_Inicio_Corr_mas_casos[[#This Row],[Corregimiento]],Hoja3!$A$2:$D$676,4,0)</f>
        <v>100101</v>
      </c>
      <c r="E7555" s="54">
        <v>49</v>
      </c>
    </row>
    <row r="7556" spans="1:5" x14ac:dyDescent="0.25">
      <c r="A7556" s="53">
        <v>44248</v>
      </c>
      <c r="B7556" s="54">
        <v>44248</v>
      </c>
      <c r="C7556" s="54" t="s">
        <v>1155</v>
      </c>
      <c r="D7556" s="55">
        <f>VLOOKUP(Pag_Inicio_Corr_mas_casos[[#This Row],[Corregimiento]],Hoja3!$A$2:$D$676,4,0)</f>
        <v>40601</v>
      </c>
      <c r="E7556" s="54">
        <v>27</v>
      </c>
    </row>
    <row r="7557" spans="1:5" x14ac:dyDescent="0.25">
      <c r="A7557" s="53">
        <v>44248</v>
      </c>
      <c r="B7557" s="54">
        <v>44248</v>
      </c>
      <c r="C7557" s="54" t="s">
        <v>1098</v>
      </c>
      <c r="D7557" s="55">
        <f>VLOOKUP(Pag_Inicio_Corr_mas_casos[[#This Row],[Corregimiento]],Hoja3!$A$2:$D$676,4,0)</f>
        <v>40611</v>
      </c>
      <c r="E7557" s="54">
        <v>14</v>
      </c>
    </row>
    <row r="7558" spans="1:5" x14ac:dyDescent="0.25">
      <c r="A7558" s="53">
        <v>44248</v>
      </c>
      <c r="B7558" s="54">
        <v>44248</v>
      </c>
      <c r="C7558" s="54" t="s">
        <v>1102</v>
      </c>
      <c r="D7558" s="55">
        <f>VLOOKUP(Pag_Inicio_Corr_mas_casos[[#This Row],[Corregimiento]],Hoja3!$A$2:$D$676,4,0)</f>
        <v>40612</v>
      </c>
      <c r="E7558" s="54">
        <v>13</v>
      </c>
    </row>
    <row r="7559" spans="1:5" x14ac:dyDescent="0.25">
      <c r="A7559" s="53">
        <v>44248</v>
      </c>
      <c r="B7559" s="54">
        <v>44248</v>
      </c>
      <c r="C7559" s="54" t="s">
        <v>1149</v>
      </c>
      <c r="D7559" s="55">
        <f>VLOOKUP(Pag_Inicio_Corr_mas_casos[[#This Row],[Corregimiento]],Hoja3!$A$2:$D$676,4,0)</f>
        <v>130102</v>
      </c>
      <c r="E7559" s="54">
        <v>9</v>
      </c>
    </row>
    <row r="7560" spans="1:5" x14ac:dyDescent="0.25">
      <c r="A7560" s="53">
        <v>44248</v>
      </c>
      <c r="B7560" s="54">
        <v>44248</v>
      </c>
      <c r="C7560" s="54" t="s">
        <v>1033</v>
      </c>
      <c r="D7560" s="55">
        <f>VLOOKUP(Pag_Inicio_Corr_mas_casos[[#This Row],[Corregimiento]],Hoja3!$A$2:$D$676,4,0)</f>
        <v>130717</v>
      </c>
      <c r="E7560" s="54">
        <v>8</v>
      </c>
    </row>
    <row r="7561" spans="1:5" x14ac:dyDescent="0.25">
      <c r="A7561" s="53">
        <v>44248</v>
      </c>
      <c r="B7561" s="54">
        <v>44248</v>
      </c>
      <c r="C7561" s="54" t="s">
        <v>1048</v>
      </c>
      <c r="D7561" s="55">
        <f>VLOOKUP(Pag_Inicio_Corr_mas_casos[[#This Row],[Corregimiento]],Hoja3!$A$2:$D$676,4,0)</f>
        <v>80817</v>
      </c>
      <c r="E7561" s="54">
        <v>8</v>
      </c>
    </row>
    <row r="7562" spans="1:5" x14ac:dyDescent="0.25">
      <c r="A7562" s="53">
        <v>44248</v>
      </c>
      <c r="B7562" s="54">
        <v>44248</v>
      </c>
      <c r="C7562" s="54" t="s">
        <v>1099</v>
      </c>
      <c r="D7562" s="55">
        <f>VLOOKUP(Pag_Inicio_Corr_mas_casos[[#This Row],[Corregimiento]],Hoja3!$A$2:$D$676,4,0)</f>
        <v>130310</v>
      </c>
      <c r="E7562" s="54">
        <v>8</v>
      </c>
    </row>
    <row r="7563" spans="1:5" x14ac:dyDescent="0.25">
      <c r="A7563" s="53">
        <v>44248</v>
      </c>
      <c r="B7563" s="54">
        <v>44248</v>
      </c>
      <c r="C7563" s="54" t="s">
        <v>1174</v>
      </c>
      <c r="D7563" s="55">
        <f>VLOOKUP(Pag_Inicio_Corr_mas_casos[[#This Row],[Corregimiento]],Hoja3!$A$2:$D$676,4,0)</f>
        <v>91101</v>
      </c>
      <c r="E7563" s="54">
        <v>8</v>
      </c>
    </row>
    <row r="7564" spans="1:5" x14ac:dyDescent="0.25">
      <c r="A7564" s="53">
        <v>44248</v>
      </c>
      <c r="B7564" s="54">
        <v>44248</v>
      </c>
      <c r="C7564" s="54" t="s">
        <v>867</v>
      </c>
      <c r="D7564" s="55">
        <f>VLOOKUP(Pag_Inicio_Corr_mas_casos[[#This Row],[Corregimiento]],Hoja3!$A$2:$D$676,4,0)</f>
        <v>80821</v>
      </c>
      <c r="E7564" s="54">
        <v>8</v>
      </c>
    </row>
    <row r="7565" spans="1:5" x14ac:dyDescent="0.25">
      <c r="A7565" s="53">
        <v>44248</v>
      </c>
      <c r="B7565" s="54">
        <v>44248</v>
      </c>
      <c r="C7565" s="54" t="s">
        <v>1070</v>
      </c>
      <c r="D7565" s="55">
        <f>VLOOKUP(Pag_Inicio_Corr_mas_casos[[#This Row],[Corregimiento]],Hoja3!$A$2:$D$676,4,0)</f>
        <v>20207</v>
      </c>
      <c r="E7565" s="54">
        <v>7</v>
      </c>
    </row>
    <row r="7566" spans="1:5" x14ac:dyDescent="0.25">
      <c r="A7566" s="53">
        <v>44248</v>
      </c>
      <c r="B7566" s="54">
        <v>44248</v>
      </c>
      <c r="C7566" s="54" t="s">
        <v>1107</v>
      </c>
      <c r="D7566" s="55">
        <f>VLOOKUP(Pag_Inicio_Corr_mas_casos[[#This Row],[Corregimiento]],Hoja3!$A$2:$D$676,4,0)</f>
        <v>80819</v>
      </c>
      <c r="E7566" s="54">
        <v>7</v>
      </c>
    </row>
    <row r="7567" spans="1:5" x14ac:dyDescent="0.25">
      <c r="A7567" s="53">
        <v>44248</v>
      </c>
      <c r="B7567" s="54">
        <v>44248</v>
      </c>
      <c r="C7567" s="54" t="s">
        <v>1263</v>
      </c>
      <c r="D7567" s="55">
        <f>VLOOKUP(Pag_Inicio_Corr_mas_casos[[#This Row],[Corregimiento]],Hoja3!$A$2:$D$676,4,0)</f>
        <v>70707</v>
      </c>
      <c r="E7567" s="54">
        <v>7</v>
      </c>
    </row>
    <row r="7568" spans="1:5" x14ac:dyDescent="0.25">
      <c r="A7568" s="53">
        <v>44248</v>
      </c>
      <c r="B7568" s="54">
        <v>44248</v>
      </c>
      <c r="C7568" s="54" t="s">
        <v>1269</v>
      </c>
      <c r="D7568" s="55">
        <f>VLOOKUP(Pag_Inicio_Corr_mas_casos[[#This Row],[Corregimiento]],Hoja3!$A$2:$D$676,4,0)</f>
        <v>90608</v>
      </c>
      <c r="E7568" s="54">
        <v>7</v>
      </c>
    </row>
    <row r="7569" spans="1:5" x14ac:dyDescent="0.25">
      <c r="A7569" s="53">
        <v>44248</v>
      </c>
      <c r="B7569" s="54">
        <v>44248</v>
      </c>
      <c r="C7569" s="54" t="s">
        <v>1262</v>
      </c>
      <c r="D7569" s="55">
        <f>VLOOKUP(Pag_Inicio_Corr_mas_casos[[#This Row],[Corregimiento]],Hoja3!$A$2:$D$676,4,0)</f>
        <v>10201</v>
      </c>
      <c r="E7569" s="54">
        <v>6</v>
      </c>
    </row>
    <row r="7570" spans="1:5" x14ac:dyDescent="0.25">
      <c r="A7570" s="53">
        <v>44248</v>
      </c>
      <c r="B7570" s="54">
        <v>44248</v>
      </c>
      <c r="C7570" s="54" t="s">
        <v>1170</v>
      </c>
      <c r="D7570" s="55">
        <f>VLOOKUP(Pag_Inicio_Corr_mas_casos[[#This Row],[Corregimiento]],Hoja3!$A$2:$D$676,4,0)</f>
        <v>20205</v>
      </c>
      <c r="E7570" s="54">
        <v>6</v>
      </c>
    </row>
    <row r="7571" spans="1:5" x14ac:dyDescent="0.25">
      <c r="A7571" s="53">
        <v>44248</v>
      </c>
      <c r="B7571" s="54">
        <v>44248</v>
      </c>
      <c r="C7571" s="54" t="s">
        <v>1270</v>
      </c>
      <c r="D7571" s="55">
        <f>VLOOKUP(Pag_Inicio_Corr_mas_casos[[#This Row],[Corregimiento]],Hoja3!$A$2:$D$676,4,0)</f>
        <v>40701</v>
      </c>
      <c r="E7571" s="54">
        <v>6</v>
      </c>
    </row>
    <row r="7572" spans="1:5" x14ac:dyDescent="0.25">
      <c r="A7572" s="53">
        <v>44248</v>
      </c>
      <c r="B7572" s="54">
        <v>44248</v>
      </c>
      <c r="C7572" s="54" t="s">
        <v>1271</v>
      </c>
      <c r="D7572" s="55">
        <f>VLOOKUP(Pag_Inicio_Corr_mas_casos[[#This Row],[Corregimiento]],Hoja3!$A$2:$D$676,4,0)</f>
        <v>10203</v>
      </c>
      <c r="E7572" s="54">
        <v>5</v>
      </c>
    </row>
    <row r="7573" spans="1:5" x14ac:dyDescent="0.25">
      <c r="A7573" s="53">
        <v>44248</v>
      </c>
      <c r="B7573" s="54">
        <v>44248</v>
      </c>
      <c r="C7573" s="54" t="s">
        <v>1193</v>
      </c>
      <c r="D7573" s="55">
        <f>VLOOKUP(Pag_Inicio_Corr_mas_casos[[#This Row],[Corregimiento]],Hoja3!$A$2:$D$676,4,0)</f>
        <v>40205</v>
      </c>
      <c r="E7573" s="54">
        <v>5</v>
      </c>
    </row>
    <row r="7574" spans="1:5" x14ac:dyDescent="0.25">
      <c r="A7574" s="53">
        <v>44248</v>
      </c>
      <c r="B7574" s="54">
        <v>44248</v>
      </c>
      <c r="C7574" s="54" t="s">
        <v>1059</v>
      </c>
      <c r="D7574" s="55">
        <f>VLOOKUP(Pag_Inicio_Corr_mas_casos[[#This Row],[Corregimiento]],Hoja3!$A$2:$D$676,4,0)</f>
        <v>30113</v>
      </c>
      <c r="E7574" s="54">
        <v>5</v>
      </c>
    </row>
    <row r="7575" spans="1:5" x14ac:dyDescent="0.25">
      <c r="A7575" s="35">
        <v>44249</v>
      </c>
      <c r="B7575" s="36">
        <v>44249</v>
      </c>
      <c r="C7575" s="36" t="s">
        <v>833</v>
      </c>
      <c r="D7575" s="37">
        <f>VLOOKUP(Pag_Inicio_Corr_mas_casos[[#This Row],[Corregimiento]],Hoja3!$A$2:$D$676,4,0)</f>
        <v>100101</v>
      </c>
      <c r="E7575" s="36">
        <v>59</v>
      </c>
    </row>
    <row r="7576" spans="1:5" x14ac:dyDescent="0.25">
      <c r="A7576" s="35">
        <v>44249</v>
      </c>
      <c r="B7576" s="36">
        <v>44249</v>
      </c>
      <c r="C7576" s="36" t="s">
        <v>1257</v>
      </c>
      <c r="D7576" s="37">
        <f>VLOOKUP(Pag_Inicio_Corr_mas_casos[[#This Row],[Corregimiento]],Hoja3!$A$2:$D$676,4,0)</f>
        <v>40601</v>
      </c>
      <c r="E7576" s="36">
        <v>23</v>
      </c>
    </row>
    <row r="7577" spans="1:5" x14ac:dyDescent="0.25">
      <c r="A7577" s="35">
        <v>44249</v>
      </c>
      <c r="B7577" s="36">
        <v>44249</v>
      </c>
      <c r="C7577" s="36" t="s">
        <v>892</v>
      </c>
      <c r="D7577" s="37">
        <f>VLOOKUP(Pag_Inicio_Corr_mas_casos[[#This Row],[Corregimiento]],Hoja3!$A$2:$D$676,4,0)</f>
        <v>40612</v>
      </c>
      <c r="E7577" s="36">
        <v>14</v>
      </c>
    </row>
    <row r="7578" spans="1:5" x14ac:dyDescent="0.25">
      <c r="A7578" s="35">
        <v>44249</v>
      </c>
      <c r="B7578" s="36">
        <v>44249</v>
      </c>
      <c r="C7578" s="36" t="s">
        <v>815</v>
      </c>
      <c r="D7578" s="37">
        <f>VLOOKUP(Pag_Inicio_Corr_mas_casos[[#This Row],[Corregimiento]],Hoja3!$A$2:$D$676,4,0)</f>
        <v>40201</v>
      </c>
      <c r="E7578" s="36">
        <v>13</v>
      </c>
    </row>
    <row r="7579" spans="1:5" x14ac:dyDescent="0.25">
      <c r="A7579" s="35">
        <v>44249</v>
      </c>
      <c r="B7579" s="36">
        <v>44249</v>
      </c>
      <c r="C7579" s="36" t="s">
        <v>883</v>
      </c>
      <c r="D7579" s="37">
        <f>VLOOKUP(Pag_Inicio_Corr_mas_casos[[#This Row],[Corregimiento]],Hoja3!$A$2:$D$676,4,0)</f>
        <v>91008</v>
      </c>
      <c r="E7579" s="36">
        <v>12</v>
      </c>
    </row>
    <row r="7580" spans="1:5" x14ac:dyDescent="0.25">
      <c r="A7580" s="35">
        <v>44249</v>
      </c>
      <c r="B7580" s="36">
        <v>44249</v>
      </c>
      <c r="C7580" s="36" t="s">
        <v>1272</v>
      </c>
      <c r="D7580" s="37">
        <f>VLOOKUP(Pag_Inicio_Corr_mas_casos[[#This Row],[Corregimiento]],Hoja3!$A$2:$D$676,4,0)</f>
        <v>40501</v>
      </c>
      <c r="E7580" s="36">
        <v>11</v>
      </c>
    </row>
    <row r="7581" spans="1:5" x14ac:dyDescent="0.25">
      <c r="A7581" s="35">
        <v>44249</v>
      </c>
      <c r="B7581" s="36">
        <v>44249</v>
      </c>
      <c r="C7581" s="36" t="s">
        <v>804</v>
      </c>
      <c r="D7581" s="37">
        <f>VLOOKUP(Pag_Inicio_Corr_mas_casos[[#This Row],[Corregimiento]],Hoja3!$A$2:$D$676,4,0)</f>
        <v>80815</v>
      </c>
      <c r="E7581" s="36">
        <v>10</v>
      </c>
    </row>
    <row r="7582" spans="1:5" x14ac:dyDescent="0.25">
      <c r="A7582" s="35">
        <v>44249</v>
      </c>
      <c r="B7582" s="36">
        <v>44249</v>
      </c>
      <c r="C7582" s="36" t="s">
        <v>852</v>
      </c>
      <c r="D7582" s="37">
        <f>VLOOKUP(Pag_Inicio_Corr_mas_casos[[#This Row],[Corregimiento]],Hoja3!$A$2:$D$676,4,0)</f>
        <v>40611</v>
      </c>
      <c r="E7582" s="36">
        <v>10</v>
      </c>
    </row>
    <row r="7583" spans="1:5" x14ac:dyDescent="0.25">
      <c r="A7583" s="35">
        <v>44249</v>
      </c>
      <c r="B7583" s="36">
        <v>44249</v>
      </c>
      <c r="C7583" s="36" t="s">
        <v>1191</v>
      </c>
      <c r="D7583" s="37">
        <f>VLOOKUP(Pag_Inicio_Corr_mas_casos[[#This Row],[Corregimiento]],Hoja3!$A$2:$D$676,4,0)</f>
        <v>130106</v>
      </c>
      <c r="E7583" s="36">
        <v>10</v>
      </c>
    </row>
    <row r="7584" spans="1:5" x14ac:dyDescent="0.25">
      <c r="A7584" s="35">
        <v>44249</v>
      </c>
      <c r="B7584" s="36">
        <v>44249</v>
      </c>
      <c r="C7584" s="36" t="s">
        <v>1248</v>
      </c>
      <c r="D7584" s="37">
        <f>VLOOKUP(Pag_Inicio_Corr_mas_casos[[#This Row],[Corregimiento]],Hoja3!$A$2:$D$676,4,0)</f>
        <v>20601</v>
      </c>
      <c r="E7584" s="36">
        <v>9</v>
      </c>
    </row>
    <row r="7585" spans="1:5" x14ac:dyDescent="0.25">
      <c r="A7585" s="35">
        <v>44249</v>
      </c>
      <c r="B7585" s="36">
        <v>44249</v>
      </c>
      <c r="C7585" s="36" t="s">
        <v>866</v>
      </c>
      <c r="D7585" s="37">
        <f>VLOOKUP(Pag_Inicio_Corr_mas_casos[[#This Row],[Corregimiento]],Hoja3!$A$2:$D$676,4,0)</f>
        <v>40801</v>
      </c>
      <c r="E7585" s="36">
        <v>8</v>
      </c>
    </row>
    <row r="7586" spans="1:5" x14ac:dyDescent="0.25">
      <c r="A7586" s="35">
        <v>44249</v>
      </c>
      <c r="B7586" s="36">
        <v>44249</v>
      </c>
      <c r="C7586" s="36" t="s">
        <v>985</v>
      </c>
      <c r="D7586" s="37">
        <f>VLOOKUP(Pag_Inicio_Corr_mas_casos[[#This Row],[Corregimiento]],Hoja3!$A$2:$D$676,4,0)</f>
        <v>130402</v>
      </c>
      <c r="E7586" s="36">
        <v>8</v>
      </c>
    </row>
    <row r="7587" spans="1:5" x14ac:dyDescent="0.25">
      <c r="A7587" s="35">
        <v>44249</v>
      </c>
      <c r="B7587" s="36">
        <v>44249</v>
      </c>
      <c r="C7587" s="36" t="s">
        <v>843</v>
      </c>
      <c r="D7587" s="37">
        <f>VLOOKUP(Pag_Inicio_Corr_mas_casos[[#This Row],[Corregimiento]],Hoja3!$A$2:$D$676,4,0)</f>
        <v>40503</v>
      </c>
      <c r="E7587" s="36">
        <v>8</v>
      </c>
    </row>
    <row r="7588" spans="1:5" x14ac:dyDescent="0.25">
      <c r="A7588" s="35">
        <v>44249</v>
      </c>
      <c r="B7588" s="36">
        <v>44249</v>
      </c>
      <c r="C7588" s="36" t="s">
        <v>988</v>
      </c>
      <c r="D7588" s="37">
        <f>VLOOKUP(Pag_Inicio_Corr_mas_casos[[#This Row],[Corregimiento]],Hoja3!$A$2:$D$676,4,0)</f>
        <v>91001</v>
      </c>
      <c r="E7588" s="36">
        <v>8</v>
      </c>
    </row>
    <row r="7589" spans="1:5" x14ac:dyDescent="0.25">
      <c r="A7589" s="35">
        <v>44249</v>
      </c>
      <c r="B7589" s="36">
        <v>44249</v>
      </c>
      <c r="C7589" s="36" t="s">
        <v>1273</v>
      </c>
      <c r="D7589" s="37">
        <f>VLOOKUP(Pag_Inicio_Corr_mas_casos[[#This Row],[Corregimiento]],Hoja3!$A$2:$D$676,4,0)</f>
        <v>130102</v>
      </c>
      <c r="E7589" s="36">
        <v>8</v>
      </c>
    </row>
    <row r="7590" spans="1:5" x14ac:dyDescent="0.25">
      <c r="A7590" s="35">
        <v>44249</v>
      </c>
      <c r="B7590" s="36">
        <v>44249</v>
      </c>
      <c r="C7590" s="36" t="s">
        <v>876</v>
      </c>
      <c r="D7590" s="37">
        <f>VLOOKUP(Pag_Inicio_Corr_mas_casos[[#This Row],[Corregimiento]],Hoja3!$A$2:$D$676,4,0)</f>
        <v>40606</v>
      </c>
      <c r="E7590" s="36">
        <v>7</v>
      </c>
    </row>
    <row r="7591" spans="1:5" x14ac:dyDescent="0.25">
      <c r="A7591" s="35">
        <v>44249</v>
      </c>
      <c r="B7591" s="36">
        <v>44249</v>
      </c>
      <c r="C7591" s="36" t="s">
        <v>1274</v>
      </c>
      <c r="D7591" s="37">
        <f>VLOOKUP(Pag_Inicio_Corr_mas_casos[[#This Row],[Corregimiento]],Hoja3!$A$2:$D$676,4,0)</f>
        <v>91013</v>
      </c>
      <c r="E7591" s="36">
        <v>6</v>
      </c>
    </row>
    <row r="7592" spans="1:5" x14ac:dyDescent="0.25">
      <c r="A7592" s="35">
        <v>44249</v>
      </c>
      <c r="B7592" s="36">
        <v>44249</v>
      </c>
      <c r="C7592" s="36" t="s">
        <v>1261</v>
      </c>
      <c r="D7592" s="37">
        <f>VLOOKUP(Pag_Inicio_Corr_mas_casos[[#This Row],[Corregimiento]],Hoja3!$A$2:$D$676,4,0)</f>
        <v>40205</v>
      </c>
      <c r="E7592" s="36">
        <v>6</v>
      </c>
    </row>
    <row r="7593" spans="1:5" x14ac:dyDescent="0.25">
      <c r="A7593" s="35">
        <v>44249</v>
      </c>
      <c r="B7593" s="36">
        <v>44249</v>
      </c>
      <c r="C7593" s="36" t="s">
        <v>1275</v>
      </c>
      <c r="D7593" s="37">
        <f>VLOOKUP(Pag_Inicio_Corr_mas_casos[[#This Row],[Corregimiento]],Hoja3!$A$2:$D$676,4,0)</f>
        <v>41401</v>
      </c>
      <c r="E7593" s="36">
        <v>6</v>
      </c>
    </row>
    <row r="7594" spans="1:5" x14ac:dyDescent="0.25">
      <c r="A7594" s="35">
        <v>44249</v>
      </c>
      <c r="B7594" s="36">
        <v>44249</v>
      </c>
      <c r="C7594" s="36" t="s">
        <v>768</v>
      </c>
      <c r="D7594" s="37">
        <f>VLOOKUP(Pag_Inicio_Corr_mas_casos[[#This Row],[Corregimiento]],Hoja3!$A$2:$D$676,4,0)</f>
        <v>40604</v>
      </c>
      <c r="E7594" s="36">
        <v>6</v>
      </c>
    </row>
    <row r="7595" spans="1:5" x14ac:dyDescent="0.25">
      <c r="A7595" s="59">
        <v>44250</v>
      </c>
      <c r="B7595" s="60">
        <v>44250</v>
      </c>
      <c r="C7595" s="60" t="s">
        <v>1257</v>
      </c>
      <c r="D7595" s="61">
        <f>VLOOKUP(Pag_Inicio_Corr_mas_casos[[#This Row],[Corregimiento]],Hoja3!$A$2:$D$676,4,0)</f>
        <v>40601</v>
      </c>
      <c r="E7595" s="60">
        <v>31</v>
      </c>
    </row>
    <row r="7596" spans="1:5" x14ac:dyDescent="0.25">
      <c r="A7596" s="59">
        <v>44250</v>
      </c>
      <c r="B7596" s="60">
        <v>44250</v>
      </c>
      <c r="C7596" s="60" t="s">
        <v>775</v>
      </c>
      <c r="D7596" s="61">
        <f>VLOOKUP(Pag_Inicio_Corr_mas_casos[[#This Row],[Corregimiento]],Hoja3!$A$2:$D$676,4,0)</f>
        <v>130106</v>
      </c>
      <c r="E7596" s="60">
        <v>27</v>
      </c>
    </row>
    <row r="7597" spans="1:5" x14ac:dyDescent="0.25">
      <c r="A7597" s="59">
        <v>44250</v>
      </c>
      <c r="B7597" s="60">
        <v>44250</v>
      </c>
      <c r="C7597" s="60" t="s">
        <v>1249</v>
      </c>
      <c r="D7597" s="61">
        <f>VLOOKUP(Pag_Inicio_Corr_mas_casos[[#This Row],[Corregimiento]],Hoja3!$A$2:$D$676,4,0)</f>
        <v>40612</v>
      </c>
      <c r="E7597" s="60">
        <v>21</v>
      </c>
    </row>
    <row r="7598" spans="1:5" x14ac:dyDescent="0.25">
      <c r="A7598" s="59">
        <v>44250</v>
      </c>
      <c r="B7598" s="60">
        <v>44250</v>
      </c>
      <c r="C7598" s="60" t="s">
        <v>768</v>
      </c>
      <c r="D7598" s="61">
        <f>VLOOKUP(Pag_Inicio_Corr_mas_casos[[#This Row],[Corregimiento]],Hoja3!$A$2:$D$676,4,0)</f>
        <v>40604</v>
      </c>
      <c r="E7598" s="60">
        <v>18</v>
      </c>
    </row>
    <row r="7599" spans="1:5" x14ac:dyDescent="0.25">
      <c r="A7599" s="59">
        <v>44250</v>
      </c>
      <c r="B7599" s="60">
        <v>44250</v>
      </c>
      <c r="C7599" s="60" t="s">
        <v>816</v>
      </c>
      <c r="D7599" s="61">
        <f>VLOOKUP(Pag_Inicio_Corr_mas_casos[[#This Row],[Corregimiento]],Hoja3!$A$2:$D$676,4,0)</f>
        <v>80805</v>
      </c>
      <c r="E7599" s="60">
        <v>15</v>
      </c>
    </row>
    <row r="7600" spans="1:5" x14ac:dyDescent="0.25">
      <c r="A7600" s="59">
        <v>44250</v>
      </c>
      <c r="B7600" s="60">
        <v>44250</v>
      </c>
      <c r="C7600" s="60" t="s">
        <v>1276</v>
      </c>
      <c r="D7600" s="61">
        <f>VLOOKUP(Pag_Inicio_Corr_mas_casos[[#This Row],[Corregimiento]],Hoja3!$A$2:$D$676,4,0)</f>
        <v>20207</v>
      </c>
      <c r="E7600" s="60">
        <v>14</v>
      </c>
    </row>
    <row r="7601" spans="1:5" x14ac:dyDescent="0.25">
      <c r="A7601" s="59">
        <v>44250</v>
      </c>
      <c r="B7601" s="60">
        <v>44250</v>
      </c>
      <c r="C7601" s="60" t="s">
        <v>1277</v>
      </c>
      <c r="D7601" s="61">
        <f>VLOOKUP(Pag_Inicio_Corr_mas_casos[[#This Row],[Corregimiento]],Hoja3!$A$2:$D$676,4,0)</f>
        <v>70301</v>
      </c>
      <c r="E7601" s="60">
        <v>14</v>
      </c>
    </row>
    <row r="7602" spans="1:5" x14ac:dyDescent="0.25">
      <c r="A7602" s="59">
        <v>44250</v>
      </c>
      <c r="B7602" s="60">
        <v>44250</v>
      </c>
      <c r="C7602" s="60" t="s">
        <v>786</v>
      </c>
      <c r="D7602" s="61">
        <f>VLOOKUP(Pag_Inicio_Corr_mas_casos[[#This Row],[Corregimiento]],Hoja3!$A$2:$D$676,4,0)</f>
        <v>80819</v>
      </c>
      <c r="E7602" s="60">
        <v>13</v>
      </c>
    </row>
    <row r="7603" spans="1:5" x14ac:dyDescent="0.25">
      <c r="A7603" s="59">
        <v>44250</v>
      </c>
      <c r="B7603" s="60">
        <v>44250</v>
      </c>
      <c r="C7603" s="60" t="s">
        <v>821</v>
      </c>
      <c r="D7603" s="61">
        <f>VLOOKUP(Pag_Inicio_Corr_mas_casos[[#This Row],[Corregimiento]],Hoja3!$A$2:$D$676,4,0)</f>
        <v>130701</v>
      </c>
      <c r="E7603" s="60">
        <v>12</v>
      </c>
    </row>
    <row r="7604" spans="1:5" x14ac:dyDescent="0.25">
      <c r="A7604" s="59">
        <v>44250</v>
      </c>
      <c r="B7604" s="60">
        <v>44250</v>
      </c>
      <c r="C7604" s="60" t="s">
        <v>1230</v>
      </c>
      <c r="D7604" s="61">
        <f>VLOOKUP(Pag_Inicio_Corr_mas_casos[[#This Row],[Corregimiento]],Hoja3!$A$2:$D$676,4,0)</f>
        <v>130101</v>
      </c>
      <c r="E7604" s="60">
        <v>12</v>
      </c>
    </row>
    <row r="7605" spans="1:5" x14ac:dyDescent="0.25">
      <c r="A7605" s="59">
        <v>44250</v>
      </c>
      <c r="B7605" s="60">
        <v>44250</v>
      </c>
      <c r="C7605" s="60" t="s">
        <v>828</v>
      </c>
      <c r="D7605" s="61">
        <f>VLOOKUP(Pag_Inicio_Corr_mas_casos[[#This Row],[Corregimiento]],Hoja3!$A$2:$D$676,4,0)</f>
        <v>130706</v>
      </c>
      <c r="E7605" s="60">
        <v>11</v>
      </c>
    </row>
    <row r="7606" spans="1:5" x14ac:dyDescent="0.25">
      <c r="A7606" s="59">
        <v>44250</v>
      </c>
      <c r="B7606" s="60">
        <v>44250</v>
      </c>
      <c r="C7606" s="60" t="s">
        <v>1248</v>
      </c>
      <c r="D7606" s="61">
        <f>VLOOKUP(Pag_Inicio_Corr_mas_casos[[#This Row],[Corregimiento]],Hoja3!$A$2:$D$676,4,0)</f>
        <v>20601</v>
      </c>
      <c r="E7606" s="60">
        <v>10</v>
      </c>
    </row>
    <row r="7607" spans="1:5" x14ac:dyDescent="0.25">
      <c r="A7607" s="59">
        <v>44250</v>
      </c>
      <c r="B7607" s="60">
        <v>44250</v>
      </c>
      <c r="C7607" s="60" t="s">
        <v>799</v>
      </c>
      <c r="D7607" s="61">
        <f>VLOOKUP(Pag_Inicio_Corr_mas_casos[[#This Row],[Corregimiento]],Hoja3!$A$2:$D$676,4,0)</f>
        <v>80813</v>
      </c>
      <c r="E7607" s="60">
        <v>10</v>
      </c>
    </row>
    <row r="7608" spans="1:5" x14ac:dyDescent="0.25">
      <c r="A7608" s="59">
        <v>44250</v>
      </c>
      <c r="B7608" s="60">
        <v>44250</v>
      </c>
      <c r="C7608" s="60" t="s">
        <v>988</v>
      </c>
      <c r="D7608" s="61">
        <f>VLOOKUP(Pag_Inicio_Corr_mas_casos[[#This Row],[Corregimiento]],Hoja3!$A$2:$D$676,4,0)</f>
        <v>91001</v>
      </c>
      <c r="E7608" s="60">
        <v>9</v>
      </c>
    </row>
    <row r="7609" spans="1:5" x14ac:dyDescent="0.25">
      <c r="A7609" s="59">
        <v>44250</v>
      </c>
      <c r="B7609" s="60">
        <v>44250</v>
      </c>
      <c r="C7609" s="60" t="s">
        <v>814</v>
      </c>
      <c r="D7609" s="61">
        <f>VLOOKUP(Pag_Inicio_Corr_mas_casos[[#This Row],[Corregimiento]],Hoja3!$A$2:$D$676,4,0)</f>
        <v>80809</v>
      </c>
      <c r="E7609" s="60">
        <v>9</v>
      </c>
    </row>
    <row r="7610" spans="1:5" x14ac:dyDescent="0.25">
      <c r="A7610" s="59">
        <v>44250</v>
      </c>
      <c r="B7610" s="60">
        <v>44250</v>
      </c>
      <c r="C7610" s="60" t="s">
        <v>854</v>
      </c>
      <c r="D7610" s="61">
        <f>VLOOKUP(Pag_Inicio_Corr_mas_casos[[#This Row],[Corregimiento]],Hoja3!$A$2:$D$676,4,0)</f>
        <v>10206</v>
      </c>
      <c r="E7610" s="60">
        <v>9</v>
      </c>
    </row>
    <row r="7611" spans="1:5" x14ac:dyDescent="0.25">
      <c r="A7611" s="59">
        <v>44250</v>
      </c>
      <c r="B7611" s="60">
        <v>44250</v>
      </c>
      <c r="C7611" s="60" t="s">
        <v>790</v>
      </c>
      <c r="D7611" s="61">
        <f>VLOOKUP(Pag_Inicio_Corr_mas_casos[[#This Row],[Corregimiento]],Hoja3!$A$2:$D$676,4,0)</f>
        <v>130702</v>
      </c>
      <c r="E7611" s="60">
        <v>9</v>
      </c>
    </row>
    <row r="7612" spans="1:5" x14ac:dyDescent="0.25">
      <c r="A7612" s="59">
        <v>44250</v>
      </c>
      <c r="B7612" s="60">
        <v>44250</v>
      </c>
      <c r="C7612" s="60" t="s">
        <v>817</v>
      </c>
      <c r="D7612" s="61">
        <f>VLOOKUP(Pag_Inicio_Corr_mas_casos[[#This Row],[Corregimiento]],Hoja3!$A$2:$D$676,4,0)</f>
        <v>130717</v>
      </c>
      <c r="E7612" s="60">
        <v>8</v>
      </c>
    </row>
    <row r="7613" spans="1:5" x14ac:dyDescent="0.25">
      <c r="A7613" s="59">
        <v>44250</v>
      </c>
      <c r="B7613" s="60">
        <v>44250</v>
      </c>
      <c r="C7613" s="60" t="s">
        <v>794</v>
      </c>
      <c r="D7613" s="61">
        <f>VLOOKUP(Pag_Inicio_Corr_mas_casos[[#This Row],[Corregimiento]],Hoja3!$A$2:$D$676,4,0)</f>
        <v>80810</v>
      </c>
      <c r="E7613" s="60">
        <v>8</v>
      </c>
    </row>
    <row r="7614" spans="1:5" x14ac:dyDescent="0.25">
      <c r="A7614" s="59">
        <v>44250</v>
      </c>
      <c r="B7614" s="60">
        <v>44250</v>
      </c>
      <c r="C7614" s="60" t="s">
        <v>957</v>
      </c>
      <c r="D7614" s="61">
        <f>VLOOKUP(Pag_Inicio_Corr_mas_casos[[#This Row],[Corregimiento]],Hoja3!$A$2:$D$676,4,0)</f>
        <v>91007</v>
      </c>
      <c r="E7614" s="60">
        <v>8</v>
      </c>
    </row>
    <row r="7615" spans="1:5" x14ac:dyDescent="0.25">
      <c r="A7615" s="105">
        <v>44251</v>
      </c>
      <c r="B7615" s="106">
        <v>44251</v>
      </c>
      <c r="C7615" s="106" t="s">
        <v>1278</v>
      </c>
      <c r="D7615" s="107">
        <f>VLOOKUP(Pag_Inicio_Corr_mas_casos[[#This Row],[Corregimiento]],Hoja3!$A$2:$D$676,4,0)</f>
        <v>100101</v>
      </c>
      <c r="E7615" s="106">
        <v>115</v>
      </c>
    </row>
    <row r="7616" spans="1:5" x14ac:dyDescent="0.25">
      <c r="A7616" s="105">
        <v>44251</v>
      </c>
      <c r="B7616" s="106">
        <v>44251</v>
      </c>
      <c r="C7616" s="106" t="s">
        <v>791</v>
      </c>
      <c r="D7616" s="107">
        <f>VLOOKUP(Pag_Inicio_Corr_mas_casos[[#This Row],[Corregimiento]],Hoja3!$A$2:$D$676,4,0)</f>
        <v>40601</v>
      </c>
      <c r="E7616" s="106">
        <v>46</v>
      </c>
    </row>
    <row r="7617" spans="1:5" x14ac:dyDescent="0.25">
      <c r="A7617" s="105">
        <v>44251</v>
      </c>
      <c r="B7617" s="106">
        <v>44251</v>
      </c>
      <c r="C7617" s="106" t="s">
        <v>1279</v>
      </c>
      <c r="D7617" s="107">
        <f>VLOOKUP(Pag_Inicio_Corr_mas_casos[[#This Row],[Corregimiento]],Hoja3!$A$2:$D$676,4,0)</f>
        <v>90303</v>
      </c>
      <c r="E7617" s="106">
        <v>20</v>
      </c>
    </row>
    <row r="7618" spans="1:5" x14ac:dyDescent="0.25">
      <c r="A7618" s="105">
        <v>44251</v>
      </c>
      <c r="B7618" s="106">
        <v>44251</v>
      </c>
      <c r="C7618" s="106" t="s">
        <v>892</v>
      </c>
      <c r="D7618" s="107">
        <f>VLOOKUP(Pag_Inicio_Corr_mas_casos[[#This Row],[Corregimiento]],Hoja3!$A$2:$D$676,4,0)</f>
        <v>40612</v>
      </c>
      <c r="E7618" s="106">
        <v>18</v>
      </c>
    </row>
    <row r="7619" spans="1:5" x14ac:dyDescent="0.25">
      <c r="A7619" s="105">
        <v>44251</v>
      </c>
      <c r="B7619" s="106">
        <v>44251</v>
      </c>
      <c r="C7619" s="106" t="s">
        <v>871</v>
      </c>
      <c r="D7619" s="107">
        <f>VLOOKUP(Pag_Inicio_Corr_mas_casos[[#This Row],[Corregimiento]],Hoja3!$A$2:$D$676,4,0)</f>
        <v>10101</v>
      </c>
      <c r="E7619" s="106">
        <v>16</v>
      </c>
    </row>
    <row r="7620" spans="1:5" x14ac:dyDescent="0.25">
      <c r="A7620" s="105">
        <v>44251</v>
      </c>
      <c r="B7620" s="106">
        <v>44251</v>
      </c>
      <c r="C7620" s="106" t="s">
        <v>1276</v>
      </c>
      <c r="D7620" s="107">
        <f>VLOOKUP(Pag_Inicio_Corr_mas_casos[[#This Row],[Corregimiento]],Hoja3!$A$2:$D$676,4,0)</f>
        <v>20207</v>
      </c>
      <c r="E7620" s="106">
        <v>16</v>
      </c>
    </row>
    <row r="7621" spans="1:5" x14ac:dyDescent="0.25">
      <c r="A7621" s="105">
        <v>44251</v>
      </c>
      <c r="B7621" s="106">
        <v>44251</v>
      </c>
      <c r="C7621" s="106" t="s">
        <v>1280</v>
      </c>
      <c r="D7621" s="107">
        <f>VLOOKUP(Pag_Inicio_Corr_mas_casos[[#This Row],[Corregimiento]],Hoja3!$A$2:$D$676,4,0)</f>
        <v>91101</v>
      </c>
      <c r="E7621" s="106">
        <v>16</v>
      </c>
    </row>
    <row r="7622" spans="1:5" x14ac:dyDescent="0.25">
      <c r="A7622" s="105">
        <v>44251</v>
      </c>
      <c r="B7622" s="106">
        <v>44251</v>
      </c>
      <c r="C7622" s="106" t="s">
        <v>797</v>
      </c>
      <c r="D7622" s="107">
        <f>VLOOKUP(Pag_Inicio_Corr_mas_casos[[#This Row],[Corregimiento]],Hoja3!$A$2:$D$676,4,0)</f>
        <v>10201</v>
      </c>
      <c r="E7622" s="106">
        <v>15</v>
      </c>
    </row>
    <row r="7623" spans="1:5" x14ac:dyDescent="0.25">
      <c r="A7623" s="105">
        <v>44251</v>
      </c>
      <c r="B7623" s="106">
        <v>44251</v>
      </c>
      <c r="C7623" s="106" t="s">
        <v>854</v>
      </c>
      <c r="D7623" s="107">
        <f>VLOOKUP(Pag_Inicio_Corr_mas_casos[[#This Row],[Corregimiento]],Hoja3!$A$2:$D$676,4,0)</f>
        <v>10206</v>
      </c>
      <c r="E7623" s="106">
        <v>15</v>
      </c>
    </row>
    <row r="7624" spans="1:5" x14ac:dyDescent="0.25">
      <c r="A7624" s="105">
        <v>44251</v>
      </c>
      <c r="B7624" s="106">
        <v>44251</v>
      </c>
      <c r="C7624" s="106" t="s">
        <v>882</v>
      </c>
      <c r="D7624" s="107">
        <f>VLOOKUP(Pag_Inicio_Corr_mas_casos[[#This Row],[Corregimiento]],Hoja3!$A$2:$D$676,4,0)</f>
        <v>40501</v>
      </c>
      <c r="E7624" s="106">
        <v>14</v>
      </c>
    </row>
    <row r="7625" spans="1:5" x14ac:dyDescent="0.25">
      <c r="A7625" s="105">
        <v>44251</v>
      </c>
      <c r="B7625" s="106">
        <v>44251</v>
      </c>
      <c r="C7625" s="106" t="s">
        <v>775</v>
      </c>
      <c r="D7625" s="107">
        <f>VLOOKUP(Pag_Inicio_Corr_mas_casos[[#This Row],[Corregimiento]],Hoja3!$A$2:$D$676,4,0)</f>
        <v>130106</v>
      </c>
      <c r="E7625" s="106">
        <v>14</v>
      </c>
    </row>
    <row r="7626" spans="1:5" x14ac:dyDescent="0.25">
      <c r="A7626" s="105">
        <v>44251</v>
      </c>
      <c r="B7626" s="106">
        <v>44251</v>
      </c>
      <c r="C7626" s="106" t="s">
        <v>1281</v>
      </c>
      <c r="D7626" s="107">
        <f>VLOOKUP(Pag_Inicio_Corr_mas_casos[[#This Row],[Corregimiento]],Hoja3!$A$2:$D$676,4,0)</f>
        <v>40402</v>
      </c>
      <c r="E7626" s="106">
        <v>12</v>
      </c>
    </row>
    <row r="7627" spans="1:5" x14ac:dyDescent="0.25">
      <c r="A7627" s="105">
        <v>44251</v>
      </c>
      <c r="B7627" s="106">
        <v>44251</v>
      </c>
      <c r="C7627" s="106" t="s">
        <v>1248</v>
      </c>
      <c r="D7627" s="107">
        <f>VLOOKUP(Pag_Inicio_Corr_mas_casos[[#This Row],[Corregimiento]],Hoja3!$A$2:$D$676,4,0)</f>
        <v>20601</v>
      </c>
      <c r="E7627" s="106">
        <v>12</v>
      </c>
    </row>
    <row r="7628" spans="1:5" x14ac:dyDescent="0.25">
      <c r="A7628" s="105">
        <v>44251</v>
      </c>
      <c r="B7628" s="106">
        <v>44251</v>
      </c>
      <c r="C7628" s="106" t="s">
        <v>782</v>
      </c>
      <c r="D7628" s="107">
        <f>VLOOKUP(Pag_Inicio_Corr_mas_casos[[#This Row],[Corregimiento]],Hoja3!$A$2:$D$676,4,0)</f>
        <v>80817</v>
      </c>
      <c r="E7628" s="106">
        <v>12</v>
      </c>
    </row>
    <row r="7629" spans="1:5" x14ac:dyDescent="0.25">
      <c r="A7629" s="105">
        <v>44251</v>
      </c>
      <c r="B7629" s="106">
        <v>44251</v>
      </c>
      <c r="C7629" s="106" t="s">
        <v>1282</v>
      </c>
      <c r="D7629" s="107">
        <f>VLOOKUP(Pag_Inicio_Corr_mas_casos[[#This Row],[Corregimiento]],Hoja3!$A$2:$D$676,4,0)</f>
        <v>80823</v>
      </c>
      <c r="E7629" s="106">
        <v>11</v>
      </c>
    </row>
    <row r="7630" spans="1:5" x14ac:dyDescent="0.25">
      <c r="A7630" s="105">
        <v>44251</v>
      </c>
      <c r="B7630" s="106">
        <v>44251</v>
      </c>
      <c r="C7630" s="106" t="s">
        <v>1283</v>
      </c>
      <c r="D7630" s="107">
        <f>VLOOKUP(Pag_Inicio_Corr_mas_casos[[#This Row],[Corregimiento]],Hoja3!$A$2:$D$676,4,0)</f>
        <v>20405</v>
      </c>
      <c r="E7630" s="106">
        <v>10</v>
      </c>
    </row>
    <row r="7631" spans="1:5" x14ac:dyDescent="0.25">
      <c r="A7631" s="105">
        <v>44251</v>
      </c>
      <c r="B7631" s="106">
        <v>44251</v>
      </c>
      <c r="C7631" s="106" t="s">
        <v>795</v>
      </c>
      <c r="D7631" s="107">
        <f>VLOOKUP(Pag_Inicio_Corr_mas_casos[[#This Row],[Corregimiento]],Hoja3!$A$2:$D$676,4,0)</f>
        <v>30107</v>
      </c>
      <c r="E7631" s="106">
        <v>10</v>
      </c>
    </row>
    <row r="7632" spans="1:5" x14ac:dyDescent="0.25">
      <c r="A7632" s="105">
        <v>44251</v>
      </c>
      <c r="B7632" s="106">
        <v>44251</v>
      </c>
      <c r="C7632" s="106" t="s">
        <v>1284</v>
      </c>
      <c r="D7632" s="107">
        <f>VLOOKUP(Pag_Inicio_Corr_mas_casos[[#This Row],[Corregimiento]],Hoja3!$A$2:$D$676,4,0)</f>
        <v>10215</v>
      </c>
      <c r="E7632" s="106">
        <v>10</v>
      </c>
    </row>
    <row r="7633" spans="1:5" x14ac:dyDescent="0.25">
      <c r="A7633" s="105">
        <v>44251</v>
      </c>
      <c r="B7633" s="106">
        <v>44251</v>
      </c>
      <c r="C7633" s="106" t="s">
        <v>1261</v>
      </c>
      <c r="D7633" s="107">
        <f>VLOOKUP(Pag_Inicio_Corr_mas_casos[[#This Row],[Corregimiento]],Hoja3!$A$2:$D$676,4,0)</f>
        <v>40205</v>
      </c>
      <c r="E7633" s="106">
        <v>9</v>
      </c>
    </row>
    <row r="7634" spans="1:5" x14ac:dyDescent="0.25">
      <c r="A7634" s="105">
        <v>44251</v>
      </c>
      <c r="B7634" s="106">
        <v>44251</v>
      </c>
      <c r="C7634" s="106" t="s">
        <v>781</v>
      </c>
      <c r="D7634" s="107">
        <f>VLOOKUP(Pag_Inicio_Corr_mas_casos[[#This Row],[Corregimiento]],Hoja3!$A$2:$D$676,4,0)</f>
        <v>80816</v>
      </c>
      <c r="E7634" s="106">
        <v>9</v>
      </c>
    </row>
    <row r="7635" spans="1:5" x14ac:dyDescent="0.25">
      <c r="A7635" s="56">
        <v>44252</v>
      </c>
      <c r="B7635" s="57">
        <v>44252</v>
      </c>
      <c r="C7635" s="57" t="s">
        <v>1278</v>
      </c>
      <c r="D7635" s="58">
        <f>VLOOKUP(Pag_Inicio_Corr_mas_casos[[#This Row],[Corregimiento]],Hoja3!$A$2:$D$676,4,0)</f>
        <v>100101</v>
      </c>
      <c r="E7635" s="57">
        <v>67</v>
      </c>
    </row>
    <row r="7636" spans="1:5" x14ac:dyDescent="0.25">
      <c r="A7636" s="56">
        <v>44252</v>
      </c>
      <c r="B7636" s="57">
        <v>44252</v>
      </c>
      <c r="C7636" s="57" t="s">
        <v>1257</v>
      </c>
      <c r="D7636" s="58">
        <f>VLOOKUP(Pag_Inicio_Corr_mas_casos[[#This Row],[Corregimiento]],Hoja3!$A$2:$D$676,4,0)</f>
        <v>40601</v>
      </c>
      <c r="E7636" s="57">
        <v>19</v>
      </c>
    </row>
    <row r="7637" spans="1:5" x14ac:dyDescent="0.25">
      <c r="A7637" s="56">
        <v>44252</v>
      </c>
      <c r="B7637" s="57">
        <v>44252</v>
      </c>
      <c r="C7637" s="57" t="s">
        <v>988</v>
      </c>
      <c r="D7637" s="58">
        <f>VLOOKUP(Pag_Inicio_Corr_mas_casos[[#This Row],[Corregimiento]],Hoja3!$A$2:$D$676,4,0)</f>
        <v>91001</v>
      </c>
      <c r="E7637" s="57">
        <v>15</v>
      </c>
    </row>
    <row r="7638" spans="1:5" x14ac:dyDescent="0.25">
      <c r="A7638" s="56">
        <v>44252</v>
      </c>
      <c r="B7638" s="57">
        <v>44252</v>
      </c>
      <c r="C7638" s="57" t="s">
        <v>1280</v>
      </c>
      <c r="D7638" s="58">
        <f>VLOOKUP(Pag_Inicio_Corr_mas_casos[[#This Row],[Corregimiento]],Hoja3!$A$2:$D$676,4,0)</f>
        <v>91101</v>
      </c>
      <c r="E7638" s="57">
        <v>14</v>
      </c>
    </row>
    <row r="7639" spans="1:5" x14ac:dyDescent="0.25">
      <c r="A7639" s="56">
        <v>44252</v>
      </c>
      <c r="B7639" s="57">
        <v>44252</v>
      </c>
      <c r="C7639" s="57" t="s">
        <v>883</v>
      </c>
      <c r="D7639" s="58">
        <f>VLOOKUP(Pag_Inicio_Corr_mas_casos[[#This Row],[Corregimiento]],Hoja3!$A$2:$D$676,4,0)</f>
        <v>91008</v>
      </c>
      <c r="E7639" s="57">
        <v>13</v>
      </c>
    </row>
    <row r="7640" spans="1:5" x14ac:dyDescent="0.25">
      <c r="A7640" s="56">
        <v>44252</v>
      </c>
      <c r="B7640" s="57">
        <v>44252</v>
      </c>
      <c r="C7640" s="57" t="s">
        <v>854</v>
      </c>
      <c r="D7640" s="58">
        <f>VLOOKUP(Pag_Inicio_Corr_mas_casos[[#This Row],[Corregimiento]],Hoja3!$A$2:$D$676,4,0)</f>
        <v>10206</v>
      </c>
      <c r="E7640" s="57">
        <v>12</v>
      </c>
    </row>
    <row r="7641" spans="1:5" x14ac:dyDescent="0.25">
      <c r="A7641" s="56">
        <v>44252</v>
      </c>
      <c r="B7641" s="57">
        <v>44252</v>
      </c>
      <c r="C7641" s="57" t="s">
        <v>946</v>
      </c>
      <c r="D7641" s="58">
        <f>VLOOKUP(Pag_Inicio_Corr_mas_casos[[#This Row],[Corregimiento]],Hoja3!$A$2:$D$676,4,0)</f>
        <v>91011</v>
      </c>
      <c r="E7641" s="57">
        <v>12</v>
      </c>
    </row>
    <row r="7642" spans="1:5" x14ac:dyDescent="0.25">
      <c r="A7642" s="56">
        <v>44252</v>
      </c>
      <c r="B7642" s="57">
        <v>44252</v>
      </c>
      <c r="C7642" s="57" t="s">
        <v>790</v>
      </c>
      <c r="D7642" s="58">
        <f>VLOOKUP(Pag_Inicio_Corr_mas_casos[[#This Row],[Corregimiento]],Hoja3!$A$2:$D$676,4,0)</f>
        <v>130702</v>
      </c>
      <c r="E7642" s="57">
        <v>11</v>
      </c>
    </row>
    <row r="7643" spans="1:5" x14ac:dyDescent="0.25">
      <c r="A7643" s="56">
        <v>44252</v>
      </c>
      <c r="B7643" s="57">
        <v>44252</v>
      </c>
      <c r="C7643" s="57" t="s">
        <v>1248</v>
      </c>
      <c r="D7643" s="58">
        <f>VLOOKUP(Pag_Inicio_Corr_mas_casos[[#This Row],[Corregimiento]],Hoja3!$A$2:$D$676,4,0)</f>
        <v>20601</v>
      </c>
      <c r="E7643" s="57">
        <v>11</v>
      </c>
    </row>
    <row r="7644" spans="1:5" x14ac:dyDescent="0.25">
      <c r="A7644" s="56">
        <v>44252</v>
      </c>
      <c r="B7644" s="57">
        <v>44252</v>
      </c>
      <c r="C7644" s="57" t="s">
        <v>892</v>
      </c>
      <c r="D7644" s="58">
        <f>VLOOKUP(Pag_Inicio_Corr_mas_casos[[#This Row],[Corregimiento]],Hoja3!$A$2:$D$676,4,0)</f>
        <v>40612</v>
      </c>
      <c r="E7644" s="57">
        <v>11</v>
      </c>
    </row>
    <row r="7645" spans="1:5" x14ac:dyDescent="0.25">
      <c r="A7645" s="56">
        <v>44252</v>
      </c>
      <c r="B7645" s="57">
        <v>44252</v>
      </c>
      <c r="C7645" s="57" t="s">
        <v>775</v>
      </c>
      <c r="D7645" s="58">
        <f>VLOOKUP(Pag_Inicio_Corr_mas_casos[[#This Row],[Corregimiento]],Hoja3!$A$2:$D$676,4,0)</f>
        <v>130106</v>
      </c>
      <c r="E7645" s="57">
        <v>11</v>
      </c>
    </row>
    <row r="7646" spans="1:5" x14ac:dyDescent="0.25">
      <c r="A7646" s="56">
        <v>44252</v>
      </c>
      <c r="B7646" s="57">
        <v>44252</v>
      </c>
      <c r="C7646" s="57" t="s">
        <v>1284</v>
      </c>
      <c r="D7646" s="58">
        <f>VLOOKUP(Pag_Inicio_Corr_mas_casos[[#This Row],[Corregimiento]],Hoja3!$A$2:$D$676,4,0)</f>
        <v>10215</v>
      </c>
      <c r="E7646" s="57">
        <v>11</v>
      </c>
    </row>
    <row r="7647" spans="1:5" x14ac:dyDescent="0.25">
      <c r="A7647" s="56">
        <v>44252</v>
      </c>
      <c r="B7647" s="57">
        <v>44252</v>
      </c>
      <c r="C7647" s="57" t="s">
        <v>786</v>
      </c>
      <c r="D7647" s="58">
        <f>VLOOKUP(Pag_Inicio_Corr_mas_casos[[#This Row],[Corregimiento]],Hoja3!$A$2:$D$676,4,0)</f>
        <v>80819</v>
      </c>
      <c r="E7647" s="57">
        <v>11</v>
      </c>
    </row>
    <row r="7648" spans="1:5" x14ac:dyDescent="0.25">
      <c r="A7648" s="56">
        <v>44252</v>
      </c>
      <c r="B7648" s="57">
        <v>44252</v>
      </c>
      <c r="C7648" s="57" t="s">
        <v>911</v>
      </c>
      <c r="D7648" s="58">
        <f>VLOOKUP(Pag_Inicio_Corr_mas_casos[[#This Row],[Corregimiento]],Hoja3!$A$2:$D$676,4,0)</f>
        <v>40502</v>
      </c>
      <c r="E7648" s="57">
        <v>10</v>
      </c>
    </row>
    <row r="7649" spans="1:5" x14ac:dyDescent="0.25">
      <c r="A7649" s="56">
        <v>44252</v>
      </c>
      <c r="B7649" s="57">
        <v>44252</v>
      </c>
      <c r="C7649" s="57" t="s">
        <v>797</v>
      </c>
      <c r="D7649" s="58">
        <f>VLOOKUP(Pag_Inicio_Corr_mas_casos[[#This Row],[Corregimiento]],Hoja3!$A$2:$D$676,4,0)</f>
        <v>10201</v>
      </c>
      <c r="E7649" s="57">
        <v>10</v>
      </c>
    </row>
    <row r="7650" spans="1:5" x14ac:dyDescent="0.25">
      <c r="A7650" s="56">
        <v>44252</v>
      </c>
      <c r="B7650" s="57">
        <v>44252</v>
      </c>
      <c r="C7650" s="57" t="s">
        <v>778</v>
      </c>
      <c r="D7650" s="58">
        <f>VLOOKUP(Pag_Inicio_Corr_mas_casos[[#This Row],[Corregimiento]],Hoja3!$A$2:$D$676,4,0)</f>
        <v>80821</v>
      </c>
      <c r="E7650" s="57">
        <v>9</v>
      </c>
    </row>
    <row r="7651" spans="1:5" x14ac:dyDescent="0.25">
      <c r="A7651" s="56">
        <v>44252</v>
      </c>
      <c r="B7651" s="57">
        <v>44252</v>
      </c>
      <c r="C7651" s="57" t="s">
        <v>882</v>
      </c>
      <c r="D7651" s="58">
        <f>VLOOKUP(Pag_Inicio_Corr_mas_casos[[#This Row],[Corregimiento]],Hoja3!$A$2:$D$676,4,0)</f>
        <v>40501</v>
      </c>
      <c r="E7651" s="57">
        <v>9</v>
      </c>
    </row>
    <row r="7652" spans="1:5" x14ac:dyDescent="0.25">
      <c r="A7652" s="56">
        <v>44252</v>
      </c>
      <c r="B7652" s="57">
        <v>44252</v>
      </c>
      <c r="C7652" s="57" t="s">
        <v>859</v>
      </c>
      <c r="D7652" s="58">
        <f>VLOOKUP(Pag_Inicio_Corr_mas_casos[[#This Row],[Corregimiento]],Hoja3!$A$2:$D$676,4,0)</f>
        <v>40203</v>
      </c>
      <c r="E7652" s="57">
        <v>9</v>
      </c>
    </row>
    <row r="7653" spans="1:5" x14ac:dyDescent="0.25">
      <c r="A7653" s="56">
        <v>44252</v>
      </c>
      <c r="B7653" s="57">
        <v>44252</v>
      </c>
      <c r="C7653" s="57" t="s">
        <v>1004</v>
      </c>
      <c r="D7653" s="58">
        <f>VLOOKUP(Pag_Inicio_Corr_mas_casos[[#This Row],[Corregimiento]],Hoja3!$A$2:$D$676,4,0)</f>
        <v>20103</v>
      </c>
      <c r="E7653" s="57">
        <v>9</v>
      </c>
    </row>
    <row r="7654" spans="1:5" x14ac:dyDescent="0.25">
      <c r="A7654" s="56">
        <v>44252</v>
      </c>
      <c r="B7654" s="57">
        <v>44252</v>
      </c>
      <c r="C7654" s="57" t="s">
        <v>909</v>
      </c>
      <c r="D7654" s="58">
        <f>VLOOKUP(Pag_Inicio_Corr_mas_casos[[#This Row],[Corregimiento]],Hoja3!$A$2:$D$676,4,0)</f>
        <v>10203</v>
      </c>
      <c r="E7654" s="57">
        <v>9</v>
      </c>
    </row>
    <row r="7655" spans="1:5" x14ac:dyDescent="0.25">
      <c r="A7655" s="53">
        <v>44253</v>
      </c>
      <c r="B7655" s="54">
        <v>44253</v>
      </c>
      <c r="C7655" s="54" t="s">
        <v>1280</v>
      </c>
      <c r="D7655" s="55">
        <f>VLOOKUP(Pag_Inicio_Corr_mas_casos[[#This Row],[Corregimiento]],Hoja3!$A$2:$D$676,4,0)</f>
        <v>91101</v>
      </c>
      <c r="E7655" s="54">
        <v>18</v>
      </c>
    </row>
    <row r="7656" spans="1:5" x14ac:dyDescent="0.25">
      <c r="A7656" s="53">
        <v>44253</v>
      </c>
      <c r="B7656" s="54">
        <v>44253</v>
      </c>
      <c r="C7656" s="54" t="s">
        <v>1257</v>
      </c>
      <c r="D7656" s="55">
        <f>VLOOKUP(Pag_Inicio_Corr_mas_casos[[#This Row],[Corregimiento]],Hoja3!$A$2:$D$676,4,0)</f>
        <v>40601</v>
      </c>
      <c r="E7656" s="54">
        <v>14</v>
      </c>
    </row>
    <row r="7657" spans="1:5" x14ac:dyDescent="0.25">
      <c r="A7657" s="53">
        <v>44253</v>
      </c>
      <c r="B7657" s="54">
        <v>44253</v>
      </c>
      <c r="C7657" s="54" t="s">
        <v>775</v>
      </c>
      <c r="D7657" s="55">
        <f>VLOOKUP(Pag_Inicio_Corr_mas_casos[[#This Row],[Corregimiento]],Hoja3!$A$2:$D$676,4,0)</f>
        <v>130106</v>
      </c>
      <c r="E7657" s="54">
        <v>13</v>
      </c>
    </row>
    <row r="7658" spans="1:5" x14ac:dyDescent="0.25">
      <c r="A7658" s="53">
        <v>44253</v>
      </c>
      <c r="B7658" s="54">
        <v>44253</v>
      </c>
      <c r="C7658" s="54" t="s">
        <v>852</v>
      </c>
      <c r="D7658" s="55">
        <f>VLOOKUP(Pag_Inicio_Corr_mas_casos[[#This Row],[Corregimiento]],Hoja3!$A$2:$D$676,4,0)</f>
        <v>40611</v>
      </c>
      <c r="E7658" s="54">
        <v>11</v>
      </c>
    </row>
    <row r="7659" spans="1:5" x14ac:dyDescent="0.25">
      <c r="A7659" s="53">
        <v>44253</v>
      </c>
      <c r="B7659" s="54">
        <v>44253</v>
      </c>
      <c r="C7659" s="54" t="s">
        <v>892</v>
      </c>
      <c r="D7659" s="55">
        <f>VLOOKUP(Pag_Inicio_Corr_mas_casos[[#This Row],[Corregimiento]],Hoja3!$A$2:$D$676,4,0)</f>
        <v>40612</v>
      </c>
      <c r="E7659" s="54">
        <v>11</v>
      </c>
    </row>
    <row r="7660" spans="1:5" x14ac:dyDescent="0.25">
      <c r="A7660" s="53">
        <v>44253</v>
      </c>
      <c r="B7660" s="54">
        <v>44253</v>
      </c>
      <c r="C7660" s="54" t="s">
        <v>808</v>
      </c>
      <c r="D7660" s="55">
        <f>VLOOKUP(Pag_Inicio_Corr_mas_casos[[#This Row],[Corregimiento]],Hoja3!$A$2:$D$676,4,0)</f>
        <v>130708</v>
      </c>
      <c r="E7660" s="54">
        <v>10</v>
      </c>
    </row>
    <row r="7661" spans="1:5" x14ac:dyDescent="0.25">
      <c r="A7661" s="53">
        <v>44253</v>
      </c>
      <c r="B7661" s="54">
        <v>44253</v>
      </c>
      <c r="C7661" s="54" t="s">
        <v>854</v>
      </c>
      <c r="D7661" s="55">
        <f>VLOOKUP(Pag_Inicio_Corr_mas_casos[[#This Row],[Corregimiento]],Hoja3!$A$2:$D$676,4,0)</f>
        <v>10206</v>
      </c>
      <c r="E7661" s="54">
        <v>9</v>
      </c>
    </row>
    <row r="7662" spans="1:5" x14ac:dyDescent="0.25">
      <c r="A7662" s="53">
        <v>44253</v>
      </c>
      <c r="B7662" s="54">
        <v>44253</v>
      </c>
      <c r="C7662" s="54" t="s">
        <v>780</v>
      </c>
      <c r="D7662" s="55">
        <f>VLOOKUP(Pag_Inicio_Corr_mas_casos[[#This Row],[Corregimiento]],Hoja3!$A$2:$D$676,4,0)</f>
        <v>81008</v>
      </c>
      <c r="E7662" s="54">
        <v>8</v>
      </c>
    </row>
    <row r="7663" spans="1:5" x14ac:dyDescent="0.25">
      <c r="A7663" s="53">
        <v>44253</v>
      </c>
      <c r="B7663" s="54">
        <v>44253</v>
      </c>
      <c r="C7663" s="54" t="s">
        <v>1248</v>
      </c>
      <c r="D7663" s="55">
        <f>VLOOKUP(Pag_Inicio_Corr_mas_casos[[#This Row],[Corregimiento]],Hoja3!$A$2:$D$676,4,0)</f>
        <v>20601</v>
      </c>
      <c r="E7663" s="54">
        <v>8</v>
      </c>
    </row>
    <row r="7664" spans="1:5" x14ac:dyDescent="0.25">
      <c r="A7664" s="53">
        <v>44253</v>
      </c>
      <c r="B7664" s="54">
        <v>44253</v>
      </c>
      <c r="C7664" s="54" t="s">
        <v>871</v>
      </c>
      <c r="D7664" s="55">
        <f>VLOOKUP(Pag_Inicio_Corr_mas_casos[[#This Row],[Corregimiento]],Hoja3!$A$2:$D$676,4,0)</f>
        <v>10101</v>
      </c>
      <c r="E7664" s="54">
        <v>8</v>
      </c>
    </row>
    <row r="7665" spans="1:5" x14ac:dyDescent="0.25">
      <c r="A7665" s="53">
        <v>44253</v>
      </c>
      <c r="B7665" s="54">
        <v>44253</v>
      </c>
      <c r="C7665" s="54" t="s">
        <v>818</v>
      </c>
      <c r="D7665" s="55">
        <f>VLOOKUP(Pag_Inicio_Corr_mas_casos[[#This Row],[Corregimiento]],Hoja3!$A$2:$D$676,4,0)</f>
        <v>81003</v>
      </c>
      <c r="E7665" s="54">
        <v>8</v>
      </c>
    </row>
    <row r="7666" spans="1:5" x14ac:dyDescent="0.25">
      <c r="A7666" s="53">
        <v>44253</v>
      </c>
      <c r="B7666" s="54">
        <v>44253</v>
      </c>
      <c r="C7666" s="54" t="s">
        <v>887</v>
      </c>
      <c r="D7666" s="55">
        <f>VLOOKUP(Pag_Inicio_Corr_mas_casos[[#This Row],[Corregimiento]],Hoja3!$A$2:$D$676,4,0)</f>
        <v>40610</v>
      </c>
      <c r="E7666" s="54">
        <v>7</v>
      </c>
    </row>
    <row r="7667" spans="1:5" x14ac:dyDescent="0.25">
      <c r="A7667" s="53">
        <v>44253</v>
      </c>
      <c r="B7667" s="54">
        <v>44253</v>
      </c>
      <c r="C7667" s="54" t="s">
        <v>799</v>
      </c>
      <c r="D7667" s="55">
        <f>VLOOKUP(Pag_Inicio_Corr_mas_casos[[#This Row],[Corregimiento]],Hoja3!$A$2:$D$676,4,0)</f>
        <v>80813</v>
      </c>
      <c r="E7667" s="54">
        <v>6</v>
      </c>
    </row>
    <row r="7668" spans="1:5" x14ac:dyDescent="0.25">
      <c r="A7668" s="53">
        <v>44253</v>
      </c>
      <c r="B7668" s="54">
        <v>44253</v>
      </c>
      <c r="C7668" s="54" t="s">
        <v>817</v>
      </c>
      <c r="D7668" s="55">
        <f>VLOOKUP(Pag_Inicio_Corr_mas_casos[[#This Row],[Corregimiento]],Hoja3!$A$2:$D$676,4,0)</f>
        <v>130717</v>
      </c>
      <c r="E7668" s="54">
        <v>6</v>
      </c>
    </row>
    <row r="7669" spans="1:5" x14ac:dyDescent="0.25">
      <c r="A7669" s="53">
        <v>44253</v>
      </c>
      <c r="B7669" s="54">
        <v>44253</v>
      </c>
      <c r="C7669" s="54" t="s">
        <v>1260</v>
      </c>
      <c r="D7669" s="55">
        <f>VLOOKUP(Pag_Inicio_Corr_mas_casos[[#This Row],[Corregimiento]],Hoja3!$A$2:$D$676,4,0)</f>
        <v>40201</v>
      </c>
      <c r="E7669" s="54">
        <v>6</v>
      </c>
    </row>
    <row r="7670" spans="1:5" x14ac:dyDescent="0.25">
      <c r="A7670" s="53">
        <v>44253</v>
      </c>
      <c r="B7670" s="54">
        <v>44253</v>
      </c>
      <c r="C7670" s="54" t="s">
        <v>1285</v>
      </c>
      <c r="D7670" s="55">
        <f>VLOOKUP(Pag_Inicio_Corr_mas_casos[[#This Row],[Corregimiento]],Hoja3!$A$2:$D$676,4,0)</f>
        <v>30102</v>
      </c>
      <c r="E7670" s="54">
        <v>5</v>
      </c>
    </row>
    <row r="7671" spans="1:5" x14ac:dyDescent="0.25">
      <c r="A7671" s="53">
        <v>44253</v>
      </c>
      <c r="B7671" s="54">
        <v>44253</v>
      </c>
      <c r="C7671" s="54" t="s">
        <v>1286</v>
      </c>
      <c r="D7671" s="55">
        <f>VLOOKUP(Pag_Inicio_Corr_mas_casos[[#This Row],[Corregimiento]],Hoja3!$A$2:$D$676,4,0)</f>
        <v>60401</v>
      </c>
      <c r="E7671" s="54">
        <v>5</v>
      </c>
    </row>
    <row r="7672" spans="1:5" x14ac:dyDescent="0.25">
      <c r="A7672" s="53">
        <v>44253</v>
      </c>
      <c r="B7672" s="54">
        <v>44253</v>
      </c>
      <c r="C7672" s="54" t="s">
        <v>1284</v>
      </c>
      <c r="D7672" s="55">
        <f>VLOOKUP(Pag_Inicio_Corr_mas_casos[[#This Row],[Corregimiento]],Hoja3!$A$2:$D$676,4,0)</f>
        <v>10215</v>
      </c>
      <c r="E7672" s="54">
        <v>5</v>
      </c>
    </row>
    <row r="7673" spans="1:5" x14ac:dyDescent="0.25">
      <c r="A7673" s="53">
        <v>44253</v>
      </c>
      <c r="B7673" s="54">
        <v>44253</v>
      </c>
      <c r="C7673" s="54" t="s">
        <v>843</v>
      </c>
      <c r="D7673" s="55">
        <f>VLOOKUP(Pag_Inicio_Corr_mas_casos[[#This Row],[Corregimiento]],Hoja3!$A$2:$D$676,4,0)</f>
        <v>40503</v>
      </c>
      <c r="E7673" s="54">
        <v>5</v>
      </c>
    </row>
    <row r="7674" spans="1:5" x14ac:dyDescent="0.25">
      <c r="A7674" s="53">
        <v>44253</v>
      </c>
      <c r="B7674" s="54">
        <v>44253</v>
      </c>
      <c r="C7674" s="54" t="s">
        <v>789</v>
      </c>
      <c r="D7674" s="55">
        <f>VLOOKUP(Pag_Inicio_Corr_mas_casos[[#This Row],[Corregimiento]],Hoja3!$A$2:$D$676,4,0)</f>
        <v>80812</v>
      </c>
      <c r="E7674" s="54">
        <v>5</v>
      </c>
    </row>
    <row r="7675" spans="1:5" x14ac:dyDescent="0.25">
      <c r="A7675" s="62">
        <v>44254</v>
      </c>
      <c r="B7675" s="63">
        <v>44254</v>
      </c>
      <c r="C7675" s="63" t="s">
        <v>1278</v>
      </c>
      <c r="D7675" s="64">
        <f>VLOOKUP(Pag_Inicio_Corr_mas_casos[[#This Row],[Corregimiento]],Hoja3!$A$2:$D$676,4,0)</f>
        <v>100101</v>
      </c>
      <c r="E7675" s="63">
        <v>18</v>
      </c>
    </row>
    <row r="7676" spans="1:5" x14ac:dyDescent="0.25">
      <c r="A7676" s="62">
        <v>44254</v>
      </c>
      <c r="B7676" s="63">
        <v>44254</v>
      </c>
      <c r="C7676" s="63" t="s">
        <v>819</v>
      </c>
      <c r="D7676" s="64">
        <f>VLOOKUP(Pag_Inicio_Corr_mas_casos[[#This Row],[Corregimiento]],Hoja3!$A$2:$D$676,4,0)</f>
        <v>81009</v>
      </c>
      <c r="E7676" s="63">
        <v>16</v>
      </c>
    </row>
    <row r="7677" spans="1:5" x14ac:dyDescent="0.25">
      <c r="A7677" s="62">
        <v>44254</v>
      </c>
      <c r="B7677" s="63">
        <v>44254</v>
      </c>
      <c r="C7677" s="63" t="s">
        <v>1257</v>
      </c>
      <c r="D7677" s="64">
        <f>VLOOKUP(Pag_Inicio_Corr_mas_casos[[#This Row],[Corregimiento]],Hoja3!$A$2:$D$676,4,0)</f>
        <v>40601</v>
      </c>
      <c r="E7677" s="63">
        <v>16</v>
      </c>
    </row>
    <row r="7678" spans="1:5" x14ac:dyDescent="0.25">
      <c r="A7678" s="62">
        <v>44254</v>
      </c>
      <c r="B7678" s="63">
        <v>44254</v>
      </c>
      <c r="C7678" s="63" t="s">
        <v>797</v>
      </c>
      <c r="D7678" s="64">
        <f>VLOOKUP(Pag_Inicio_Corr_mas_casos[[#This Row],[Corregimiento]],Hoja3!$A$2:$D$676,4,0)</f>
        <v>10201</v>
      </c>
      <c r="E7678" s="63">
        <v>15</v>
      </c>
    </row>
    <row r="7679" spans="1:5" x14ac:dyDescent="0.25">
      <c r="A7679" s="62">
        <v>44254</v>
      </c>
      <c r="B7679" s="63">
        <v>44254</v>
      </c>
      <c r="C7679" s="63" t="s">
        <v>852</v>
      </c>
      <c r="D7679" s="64">
        <f>VLOOKUP(Pag_Inicio_Corr_mas_casos[[#This Row],[Corregimiento]],Hoja3!$A$2:$D$676,4,0)</f>
        <v>40611</v>
      </c>
      <c r="E7679" s="63">
        <v>14</v>
      </c>
    </row>
    <row r="7680" spans="1:5" x14ac:dyDescent="0.25">
      <c r="A7680" s="62">
        <v>44254</v>
      </c>
      <c r="B7680" s="63">
        <v>44254</v>
      </c>
      <c r="C7680" s="63" t="s">
        <v>1280</v>
      </c>
      <c r="D7680" s="64">
        <f>VLOOKUP(Pag_Inicio_Corr_mas_casos[[#This Row],[Corregimiento]],Hoja3!$A$2:$D$676,4,0)</f>
        <v>91101</v>
      </c>
      <c r="E7680" s="63">
        <v>13</v>
      </c>
    </row>
    <row r="7681" spans="1:5" x14ac:dyDescent="0.25">
      <c r="A7681" s="62">
        <v>44254</v>
      </c>
      <c r="B7681" s="63">
        <v>44254</v>
      </c>
      <c r="C7681" s="63" t="s">
        <v>778</v>
      </c>
      <c r="D7681" s="64">
        <f>VLOOKUP(Pag_Inicio_Corr_mas_casos[[#This Row],[Corregimiento]],Hoja3!$A$2:$D$676,4,0)</f>
        <v>80821</v>
      </c>
      <c r="E7681" s="63">
        <v>13</v>
      </c>
    </row>
    <row r="7682" spans="1:5" x14ac:dyDescent="0.25">
      <c r="A7682" s="62">
        <v>44254</v>
      </c>
      <c r="B7682" s="63">
        <v>44254</v>
      </c>
      <c r="C7682" s="63" t="s">
        <v>795</v>
      </c>
      <c r="D7682" s="64">
        <f>VLOOKUP(Pag_Inicio_Corr_mas_casos[[#This Row],[Corregimiento]],Hoja3!$A$2:$D$676,4,0)</f>
        <v>30107</v>
      </c>
      <c r="E7682" s="63">
        <v>13</v>
      </c>
    </row>
    <row r="7683" spans="1:5" x14ac:dyDescent="0.25">
      <c r="A7683" s="62">
        <v>44254</v>
      </c>
      <c r="B7683" s="63">
        <v>44254</v>
      </c>
      <c r="C7683" s="63" t="s">
        <v>883</v>
      </c>
      <c r="D7683" s="64">
        <f>VLOOKUP(Pag_Inicio_Corr_mas_casos[[#This Row],[Corregimiento]],Hoja3!$A$2:$D$676,4,0)</f>
        <v>91008</v>
      </c>
      <c r="E7683" s="63">
        <v>12</v>
      </c>
    </row>
    <row r="7684" spans="1:5" x14ac:dyDescent="0.25">
      <c r="A7684" s="62">
        <v>44254</v>
      </c>
      <c r="B7684" s="63">
        <v>44254</v>
      </c>
      <c r="C7684" s="63" t="s">
        <v>1287</v>
      </c>
      <c r="D7684" s="64">
        <f>VLOOKUP(Pag_Inicio_Corr_mas_casos[[#This Row],[Corregimiento]],Hoja3!$A$2:$D$676,4,0)</f>
        <v>40401</v>
      </c>
      <c r="E7684" s="63">
        <v>12</v>
      </c>
    </row>
    <row r="7685" spans="1:5" x14ac:dyDescent="0.25">
      <c r="A7685" s="62">
        <v>44254</v>
      </c>
      <c r="B7685" s="63">
        <v>44254</v>
      </c>
      <c r="C7685" s="63" t="s">
        <v>892</v>
      </c>
      <c r="D7685" s="64">
        <f>VLOOKUP(Pag_Inicio_Corr_mas_casos[[#This Row],[Corregimiento]],Hoja3!$A$2:$D$676,4,0)</f>
        <v>40612</v>
      </c>
      <c r="E7685" s="63">
        <v>12</v>
      </c>
    </row>
    <row r="7686" spans="1:5" x14ac:dyDescent="0.25">
      <c r="A7686" s="62">
        <v>44254</v>
      </c>
      <c r="B7686" s="63">
        <v>44254</v>
      </c>
      <c r="C7686" s="63" t="s">
        <v>1288</v>
      </c>
      <c r="D7686" s="64">
        <f>VLOOKUP(Pag_Inicio_Corr_mas_casos[[#This Row],[Corregimiento]],Hoja3!$A$2:$D$676,4,0)</f>
        <v>120702</v>
      </c>
      <c r="E7686" s="63">
        <v>11</v>
      </c>
    </row>
    <row r="7687" spans="1:5" x14ac:dyDescent="0.25">
      <c r="A7687" s="62">
        <v>44254</v>
      </c>
      <c r="B7687" s="63">
        <v>44254</v>
      </c>
      <c r="C7687" s="63" t="s">
        <v>871</v>
      </c>
      <c r="D7687" s="64">
        <f>VLOOKUP(Pag_Inicio_Corr_mas_casos[[#This Row],[Corregimiento]],Hoja3!$A$2:$D$676,4,0)</f>
        <v>10101</v>
      </c>
      <c r="E7687" s="63">
        <v>9</v>
      </c>
    </row>
    <row r="7688" spans="1:5" x14ac:dyDescent="0.25">
      <c r="A7688" s="62">
        <v>44254</v>
      </c>
      <c r="B7688" s="63">
        <v>44254</v>
      </c>
      <c r="C7688" s="63" t="s">
        <v>786</v>
      </c>
      <c r="D7688" s="64">
        <f>VLOOKUP(Pag_Inicio_Corr_mas_casos[[#This Row],[Corregimiento]],Hoja3!$A$2:$D$676,4,0)</f>
        <v>80819</v>
      </c>
      <c r="E7688" s="63">
        <v>9</v>
      </c>
    </row>
    <row r="7689" spans="1:5" x14ac:dyDescent="0.25">
      <c r="A7689" s="62">
        <v>44254</v>
      </c>
      <c r="B7689" s="63">
        <v>44254</v>
      </c>
      <c r="C7689" s="63" t="s">
        <v>824</v>
      </c>
      <c r="D7689" s="64">
        <f>VLOOKUP(Pag_Inicio_Corr_mas_casos[[#This Row],[Corregimiento]],Hoja3!$A$2:$D$676,4,0)</f>
        <v>80807</v>
      </c>
      <c r="E7689" s="63">
        <v>8</v>
      </c>
    </row>
    <row r="7690" spans="1:5" x14ac:dyDescent="0.25">
      <c r="A7690" s="62">
        <v>44254</v>
      </c>
      <c r="B7690" s="63">
        <v>44254</v>
      </c>
      <c r="C7690" s="63" t="s">
        <v>828</v>
      </c>
      <c r="D7690" s="64">
        <f>VLOOKUP(Pag_Inicio_Corr_mas_casos[[#This Row],[Corregimiento]],Hoja3!$A$2:$D$676,4,0)</f>
        <v>130706</v>
      </c>
      <c r="E7690" s="63">
        <v>8</v>
      </c>
    </row>
    <row r="7691" spans="1:5" x14ac:dyDescent="0.25">
      <c r="A7691" s="62">
        <v>44254</v>
      </c>
      <c r="B7691" s="63">
        <v>44254</v>
      </c>
      <c r="C7691" s="63" t="s">
        <v>782</v>
      </c>
      <c r="D7691" s="64">
        <f>VLOOKUP(Pag_Inicio_Corr_mas_casos[[#This Row],[Corregimiento]],Hoja3!$A$2:$D$676,4,0)</f>
        <v>80817</v>
      </c>
      <c r="E7691" s="63">
        <v>8</v>
      </c>
    </row>
    <row r="7692" spans="1:5" x14ac:dyDescent="0.25">
      <c r="A7692" s="62">
        <v>44254</v>
      </c>
      <c r="B7692" s="63">
        <v>44254</v>
      </c>
      <c r="C7692" s="63" t="s">
        <v>854</v>
      </c>
      <c r="D7692" s="64">
        <f>VLOOKUP(Pag_Inicio_Corr_mas_casos[[#This Row],[Corregimiento]],Hoja3!$A$2:$D$676,4,0)</f>
        <v>10206</v>
      </c>
      <c r="E7692" s="63">
        <v>7</v>
      </c>
    </row>
    <row r="7693" spans="1:5" x14ac:dyDescent="0.25">
      <c r="A7693" s="62">
        <v>44254</v>
      </c>
      <c r="B7693" s="63">
        <v>44254</v>
      </c>
      <c r="C7693" s="63" t="s">
        <v>882</v>
      </c>
      <c r="D7693" s="64">
        <f>VLOOKUP(Pag_Inicio_Corr_mas_casos[[#This Row],[Corregimiento]],Hoja3!$A$2:$D$676,4,0)</f>
        <v>40501</v>
      </c>
      <c r="E7693" s="63">
        <v>7</v>
      </c>
    </row>
    <row r="7694" spans="1:5" x14ac:dyDescent="0.25">
      <c r="A7694" s="62">
        <v>44254</v>
      </c>
      <c r="B7694" s="63">
        <v>44254</v>
      </c>
      <c r="C7694" s="63" t="s">
        <v>775</v>
      </c>
      <c r="D7694" s="64">
        <f>VLOOKUP(Pag_Inicio_Corr_mas_casos[[#This Row],[Corregimiento]],Hoja3!$A$2:$D$676,4,0)</f>
        <v>130106</v>
      </c>
      <c r="E7694" s="63">
        <v>7</v>
      </c>
    </row>
    <row r="7695" spans="1:5" x14ac:dyDescent="0.25">
      <c r="A7695" s="43">
        <v>44255</v>
      </c>
      <c r="B7695" s="41">
        <v>44255</v>
      </c>
      <c r="C7695" s="41" t="s">
        <v>1155</v>
      </c>
      <c r="D7695" s="42">
        <f>VLOOKUP(Pag_Inicio_Corr_mas_casos[[#This Row],[Corregimiento]],Hoja3!$A$2:$D$676,4,0)</f>
        <v>40601</v>
      </c>
      <c r="E7695" s="41">
        <v>17</v>
      </c>
    </row>
    <row r="7696" spans="1:5" x14ac:dyDescent="0.25">
      <c r="A7696" s="43">
        <v>44255</v>
      </c>
      <c r="B7696" s="41">
        <v>44255</v>
      </c>
      <c r="C7696" s="41" t="s">
        <v>1266</v>
      </c>
      <c r="D7696" s="42">
        <f>VLOOKUP(Pag_Inicio_Corr_mas_casos[[#This Row],[Corregimiento]],Hoja3!$A$2:$D$676,4,0)</f>
        <v>10215</v>
      </c>
      <c r="E7696" s="41">
        <v>11</v>
      </c>
    </row>
    <row r="7697" spans="1:5" x14ac:dyDescent="0.25">
      <c r="A7697" s="43">
        <v>44255</v>
      </c>
      <c r="B7697" s="41">
        <v>44255</v>
      </c>
      <c r="C7697" s="41" t="s">
        <v>1174</v>
      </c>
      <c r="D7697" s="42">
        <f>VLOOKUP(Pag_Inicio_Corr_mas_casos[[#This Row],[Corregimiento]],Hoja3!$A$2:$D$676,4,0)</f>
        <v>91101</v>
      </c>
      <c r="E7697" s="41">
        <v>11</v>
      </c>
    </row>
    <row r="7698" spans="1:5" x14ac:dyDescent="0.25">
      <c r="A7698" s="43">
        <v>44255</v>
      </c>
      <c r="B7698" s="41">
        <v>44255</v>
      </c>
      <c r="C7698" s="41" t="s">
        <v>1096</v>
      </c>
      <c r="D7698" s="42">
        <f>VLOOKUP(Pag_Inicio_Corr_mas_casos[[#This Row],[Corregimiento]],Hoja3!$A$2:$D$676,4,0)</f>
        <v>40501</v>
      </c>
      <c r="E7698" s="41">
        <v>10</v>
      </c>
    </row>
    <row r="7699" spans="1:5" x14ac:dyDescent="0.25">
      <c r="A7699" s="43">
        <v>44255</v>
      </c>
      <c r="B7699" s="41">
        <v>44255</v>
      </c>
      <c r="C7699" s="41" t="s">
        <v>1098</v>
      </c>
      <c r="D7699" s="42">
        <f>VLOOKUP(Pag_Inicio_Corr_mas_casos[[#This Row],[Corregimiento]],Hoja3!$A$2:$D$676,4,0)</f>
        <v>40611</v>
      </c>
      <c r="E7699" s="41">
        <v>10</v>
      </c>
    </row>
    <row r="7700" spans="1:5" x14ac:dyDescent="0.25">
      <c r="A7700" s="43">
        <v>44255</v>
      </c>
      <c r="B7700" s="41">
        <v>44255</v>
      </c>
      <c r="C7700" s="41" t="s">
        <v>1133</v>
      </c>
      <c r="D7700" s="42">
        <f>VLOOKUP(Pag_Inicio_Corr_mas_casos[[#This Row],[Corregimiento]],Hoja3!$A$2:$D$676,4,0)</f>
        <v>130108</v>
      </c>
      <c r="E7700" s="41">
        <v>9</v>
      </c>
    </row>
    <row r="7701" spans="1:5" x14ac:dyDescent="0.25">
      <c r="A7701" s="43">
        <v>44255</v>
      </c>
      <c r="B7701" s="41">
        <v>44255</v>
      </c>
      <c r="C7701" s="41" t="s">
        <v>1128</v>
      </c>
      <c r="D7701" s="42">
        <f>VLOOKUP(Pag_Inicio_Corr_mas_casos[[#This Row],[Corregimiento]],Hoja3!$A$2:$D$676,4,0)</f>
        <v>91008</v>
      </c>
      <c r="E7701" s="41">
        <v>9</v>
      </c>
    </row>
    <row r="7702" spans="1:5" x14ac:dyDescent="0.25">
      <c r="A7702" s="43">
        <v>44255</v>
      </c>
      <c r="B7702" s="41">
        <v>44255</v>
      </c>
      <c r="C7702" s="41" t="s">
        <v>1289</v>
      </c>
      <c r="D7702" s="42">
        <f>VLOOKUP(Pag_Inicio_Corr_mas_casos[[#This Row],[Corregimiento]],Hoja3!$A$2:$D$676,4,0)</f>
        <v>40706</v>
      </c>
      <c r="E7702" s="41">
        <v>8</v>
      </c>
    </row>
    <row r="7703" spans="1:5" x14ac:dyDescent="0.25">
      <c r="A7703" s="43">
        <v>44255</v>
      </c>
      <c r="B7703" s="41">
        <v>44255</v>
      </c>
      <c r="C7703" s="41" t="s">
        <v>1290</v>
      </c>
      <c r="D7703" s="42">
        <f>VLOOKUP(Pag_Inicio_Corr_mas_casos[[#This Row],[Corregimiento]],Hoja3!$A$2:$D$676,4,0)</f>
        <v>40502</v>
      </c>
      <c r="E7703" s="41">
        <v>7</v>
      </c>
    </row>
    <row r="7704" spans="1:5" x14ac:dyDescent="0.25">
      <c r="A7704" s="43">
        <v>44255</v>
      </c>
      <c r="B7704" s="41">
        <v>44255</v>
      </c>
      <c r="C7704" s="41" t="s">
        <v>1047</v>
      </c>
      <c r="D7704" s="42">
        <f>VLOOKUP(Pag_Inicio_Corr_mas_casos[[#This Row],[Corregimiento]],Hoja3!$A$2:$D$676,4,0)</f>
        <v>80820</v>
      </c>
      <c r="E7704" s="41">
        <v>7</v>
      </c>
    </row>
    <row r="7705" spans="1:5" x14ac:dyDescent="0.25">
      <c r="A7705" s="43">
        <v>44255</v>
      </c>
      <c r="B7705" s="41">
        <v>44255</v>
      </c>
      <c r="C7705" s="41" t="s">
        <v>1107</v>
      </c>
      <c r="D7705" s="42">
        <f>VLOOKUP(Pag_Inicio_Corr_mas_casos[[#This Row],[Corregimiento]],Hoja3!$A$2:$D$676,4,0)</f>
        <v>80819</v>
      </c>
      <c r="E7705" s="41">
        <v>7</v>
      </c>
    </row>
    <row r="7706" spans="1:5" x14ac:dyDescent="0.25">
      <c r="A7706" s="43">
        <v>44255</v>
      </c>
      <c r="B7706" s="41">
        <v>44255</v>
      </c>
      <c r="C7706" s="41" t="s">
        <v>1270</v>
      </c>
      <c r="D7706" s="42">
        <f>VLOOKUP(Pag_Inicio_Corr_mas_casos[[#This Row],[Corregimiento]],Hoja3!$A$2:$D$676,4,0)</f>
        <v>40701</v>
      </c>
      <c r="E7706" s="41">
        <v>7</v>
      </c>
    </row>
    <row r="7707" spans="1:5" x14ac:dyDescent="0.25">
      <c r="A7707" s="43">
        <v>44255</v>
      </c>
      <c r="B7707" s="41">
        <v>44255</v>
      </c>
      <c r="C7707" s="41" t="s">
        <v>1052</v>
      </c>
      <c r="D7707" s="42">
        <f>VLOOKUP(Pag_Inicio_Corr_mas_casos[[#This Row],[Corregimiento]],Hoja3!$A$2:$D$676,4,0)</f>
        <v>130716</v>
      </c>
      <c r="E7707" s="41">
        <v>6</v>
      </c>
    </row>
    <row r="7708" spans="1:5" x14ac:dyDescent="0.25">
      <c r="A7708" s="43">
        <v>44255</v>
      </c>
      <c r="B7708" s="41">
        <v>44255</v>
      </c>
      <c r="C7708" s="41" t="s">
        <v>1102</v>
      </c>
      <c r="D7708" s="42">
        <f>VLOOKUP(Pag_Inicio_Corr_mas_casos[[#This Row],[Corregimiento]],Hoja3!$A$2:$D$676,4,0)</f>
        <v>40612</v>
      </c>
      <c r="E7708" s="41">
        <v>6</v>
      </c>
    </row>
    <row r="7709" spans="1:5" x14ac:dyDescent="0.25">
      <c r="A7709" s="43">
        <v>44255</v>
      </c>
      <c r="B7709" s="41">
        <v>44255</v>
      </c>
      <c r="C7709" s="41" t="s">
        <v>1237</v>
      </c>
      <c r="D7709" s="42">
        <f>VLOOKUP(Pag_Inicio_Corr_mas_casos[[#This Row],[Corregimiento]],Hoja3!$A$2:$D$676,4,0)</f>
        <v>40104</v>
      </c>
      <c r="E7709" s="41">
        <v>6</v>
      </c>
    </row>
    <row r="7710" spans="1:5" x14ac:dyDescent="0.25">
      <c r="A7710" s="43">
        <v>44255</v>
      </c>
      <c r="B7710" s="41">
        <v>44255</v>
      </c>
      <c r="C7710" s="41" t="s">
        <v>1291</v>
      </c>
      <c r="D7710" s="42">
        <f>VLOOKUP(Pag_Inicio_Corr_mas_casos[[#This Row],[Corregimiento]],Hoja3!$A$2:$D$676,4,0)</f>
        <v>10201</v>
      </c>
      <c r="E7710" s="41">
        <v>6</v>
      </c>
    </row>
    <row r="7711" spans="1:5" x14ac:dyDescent="0.25">
      <c r="A7711" s="43">
        <v>44255</v>
      </c>
      <c r="B7711" s="41">
        <v>44255</v>
      </c>
      <c r="C7711" s="41" t="s">
        <v>1065</v>
      </c>
      <c r="D7711" s="42">
        <f>VLOOKUP(Pag_Inicio_Corr_mas_casos[[#This Row],[Corregimiento]],Hoja3!$A$2:$D$676,4,0)</f>
        <v>40606</v>
      </c>
      <c r="E7711" s="41">
        <v>6</v>
      </c>
    </row>
    <row r="7712" spans="1:5" x14ac:dyDescent="0.25">
      <c r="A7712" s="43">
        <v>44255</v>
      </c>
      <c r="B7712" s="41">
        <v>44255</v>
      </c>
      <c r="C7712" s="41" t="s">
        <v>1176</v>
      </c>
      <c r="D7712" s="42">
        <f>VLOOKUP(Pag_Inicio_Corr_mas_casos[[#This Row],[Corregimiento]],Hoja3!$A$2:$D$676,4,0)</f>
        <v>40604</v>
      </c>
      <c r="E7712" s="41">
        <v>6</v>
      </c>
    </row>
    <row r="7713" spans="1:5" x14ac:dyDescent="0.25">
      <c r="A7713" s="43">
        <v>44255</v>
      </c>
      <c r="B7713" s="41">
        <v>44255</v>
      </c>
      <c r="C7713" s="41" t="s">
        <v>1292</v>
      </c>
      <c r="D7713" s="42">
        <f>VLOOKUP(Pag_Inicio_Corr_mas_casos[[#This Row],[Corregimiento]],Hoja3!$A$2:$D$676,4,0)</f>
        <v>120404</v>
      </c>
      <c r="E7713" s="41">
        <v>6</v>
      </c>
    </row>
    <row r="7714" spans="1:5" x14ac:dyDescent="0.25">
      <c r="A7714" s="43">
        <v>44255</v>
      </c>
      <c r="B7714" s="41">
        <v>44255</v>
      </c>
      <c r="C7714" s="41" t="s">
        <v>1246</v>
      </c>
      <c r="D7714" s="42">
        <f>VLOOKUP(Pag_Inicio_Corr_mas_casos[[#This Row],[Corregimiento]],Hoja3!$A$2:$D$676,4,0)</f>
        <v>41001</v>
      </c>
      <c r="E7714" s="41">
        <v>5</v>
      </c>
    </row>
    <row r="7715" spans="1:5" x14ac:dyDescent="0.25">
      <c r="A7715" s="105">
        <v>44256</v>
      </c>
      <c r="B7715" s="106">
        <v>44256</v>
      </c>
      <c r="C7715" s="106" t="s">
        <v>1155</v>
      </c>
      <c r="D7715" s="107">
        <f>VLOOKUP(Pag_Inicio_Corr_mas_casos[[#This Row],[Corregimiento]],Hoja3!$A$2:$D$676,4,0)</f>
        <v>40601</v>
      </c>
      <c r="E7715" s="106">
        <v>22</v>
      </c>
    </row>
    <row r="7716" spans="1:5" x14ac:dyDescent="0.25">
      <c r="A7716" s="105">
        <v>44256</v>
      </c>
      <c r="B7716" s="106">
        <v>44256</v>
      </c>
      <c r="C7716" s="106" t="s">
        <v>1293</v>
      </c>
      <c r="D7716" s="107">
        <f>VLOOKUP(Pag_Inicio_Corr_mas_casos[[#This Row],[Corregimiento]],Hoja3!$A$2:$D$676,4,0)</f>
        <v>70408</v>
      </c>
      <c r="E7716" s="106">
        <v>21</v>
      </c>
    </row>
    <row r="7717" spans="1:5" x14ac:dyDescent="0.25">
      <c r="A7717" s="105">
        <v>44256</v>
      </c>
      <c r="B7717" s="106">
        <v>44256</v>
      </c>
      <c r="C7717" s="106" t="s">
        <v>1046</v>
      </c>
      <c r="D7717" s="107">
        <f>VLOOKUP(Pag_Inicio_Corr_mas_casos[[#This Row],[Corregimiento]],Hoja3!$A$2:$D$676,4,0)</f>
        <v>80813</v>
      </c>
      <c r="E7717" s="106">
        <v>20</v>
      </c>
    </row>
    <row r="7718" spans="1:5" x14ac:dyDescent="0.25">
      <c r="A7718" s="105">
        <v>44256</v>
      </c>
      <c r="B7718" s="106">
        <v>44256</v>
      </c>
      <c r="C7718" s="106" t="s">
        <v>1128</v>
      </c>
      <c r="D7718" s="107">
        <f>VLOOKUP(Pag_Inicio_Corr_mas_casos[[#This Row],[Corregimiento]],Hoja3!$A$2:$D$676,4,0)</f>
        <v>91008</v>
      </c>
      <c r="E7718" s="106">
        <v>18</v>
      </c>
    </row>
    <row r="7719" spans="1:5" x14ac:dyDescent="0.25">
      <c r="A7719" s="105">
        <v>44256</v>
      </c>
      <c r="B7719" s="106">
        <v>44256</v>
      </c>
      <c r="C7719" s="106" t="s">
        <v>1173</v>
      </c>
      <c r="D7719" s="107">
        <f>VLOOKUP(Pag_Inicio_Corr_mas_casos[[#This Row],[Corregimiento]],Hoja3!$A$2:$D$676,4,0)</f>
        <v>40503</v>
      </c>
      <c r="E7719" s="106">
        <v>13</v>
      </c>
    </row>
    <row r="7720" spans="1:5" x14ac:dyDescent="0.25">
      <c r="A7720" s="105">
        <v>44256</v>
      </c>
      <c r="B7720" s="106">
        <v>44256</v>
      </c>
      <c r="C7720" s="106" t="s">
        <v>1237</v>
      </c>
      <c r="D7720" s="107">
        <f>VLOOKUP(Pag_Inicio_Corr_mas_casos[[#This Row],[Corregimiento]],Hoja3!$A$2:$D$676,4,0)</f>
        <v>40104</v>
      </c>
      <c r="E7720" s="106">
        <v>13</v>
      </c>
    </row>
    <row r="7721" spans="1:5" x14ac:dyDescent="0.25">
      <c r="A7721" s="105">
        <v>44256</v>
      </c>
      <c r="B7721" s="106">
        <v>44256</v>
      </c>
      <c r="C7721" s="106" t="s">
        <v>1245</v>
      </c>
      <c r="D7721" s="107">
        <f>VLOOKUP(Pag_Inicio_Corr_mas_casos[[#This Row],[Corregimiento]],Hoja3!$A$2:$D$676,4,0)</f>
        <v>10206</v>
      </c>
      <c r="E7721" s="106">
        <v>13</v>
      </c>
    </row>
    <row r="7722" spans="1:5" x14ac:dyDescent="0.25">
      <c r="A7722" s="105">
        <v>44256</v>
      </c>
      <c r="B7722" s="106">
        <v>44256</v>
      </c>
      <c r="C7722" s="106" t="s">
        <v>1179</v>
      </c>
      <c r="D7722" s="107">
        <f>VLOOKUP(Pag_Inicio_Corr_mas_casos[[#This Row],[Corregimiento]],Hoja3!$A$2:$D$676,4,0)</f>
        <v>130104</v>
      </c>
      <c r="E7722" s="106">
        <v>13</v>
      </c>
    </row>
    <row r="7723" spans="1:5" x14ac:dyDescent="0.25">
      <c r="A7723" s="105">
        <v>44256</v>
      </c>
      <c r="B7723" s="106">
        <v>44256</v>
      </c>
      <c r="C7723" s="106" t="s">
        <v>1294</v>
      </c>
      <c r="D7723" s="107">
        <f>VLOOKUP(Pag_Inicio_Corr_mas_casos[[#This Row],[Corregimiento]],Hoja3!$A$2:$D$676,4,0)</f>
        <v>20102</v>
      </c>
      <c r="E7723" s="106">
        <v>11</v>
      </c>
    </row>
    <row r="7724" spans="1:5" x14ac:dyDescent="0.25">
      <c r="A7724" s="105">
        <v>44256</v>
      </c>
      <c r="B7724" s="106">
        <v>44256</v>
      </c>
      <c r="C7724" s="106" t="s">
        <v>1246</v>
      </c>
      <c r="D7724" s="107">
        <f>VLOOKUP(Pag_Inicio_Corr_mas_casos[[#This Row],[Corregimiento]],Hoja3!$A$2:$D$676,4,0)</f>
        <v>41001</v>
      </c>
      <c r="E7724" s="106">
        <v>11</v>
      </c>
    </row>
    <row r="7725" spans="1:5" x14ac:dyDescent="0.25">
      <c r="A7725" s="105">
        <v>44256</v>
      </c>
      <c r="B7725" s="106">
        <v>44256</v>
      </c>
      <c r="C7725" s="106" t="s">
        <v>1291</v>
      </c>
      <c r="D7725" s="107">
        <f>VLOOKUP(Pag_Inicio_Corr_mas_casos[[#This Row],[Corregimiento]],Hoja3!$A$2:$D$676,4,0)</f>
        <v>10201</v>
      </c>
      <c r="E7725" s="106">
        <v>10</v>
      </c>
    </row>
    <row r="7726" spans="1:5" x14ac:dyDescent="0.25">
      <c r="A7726" s="105">
        <v>44256</v>
      </c>
      <c r="B7726" s="106">
        <v>44256</v>
      </c>
      <c r="C7726" s="106" t="s">
        <v>1295</v>
      </c>
      <c r="D7726" s="107">
        <f>VLOOKUP(Pag_Inicio_Corr_mas_casos[[#This Row],[Corregimiento]],Hoja3!$A$2:$D$676,4,0)</f>
        <v>40611</v>
      </c>
      <c r="E7726" s="106">
        <v>10</v>
      </c>
    </row>
    <row r="7727" spans="1:5" x14ac:dyDescent="0.25">
      <c r="A7727" s="105">
        <v>44256</v>
      </c>
      <c r="B7727" s="106">
        <v>44256</v>
      </c>
      <c r="C7727" s="106" t="s">
        <v>1102</v>
      </c>
      <c r="D7727" s="107">
        <f>VLOOKUP(Pag_Inicio_Corr_mas_casos[[#This Row],[Corregimiento]],Hoja3!$A$2:$D$676,4,0)</f>
        <v>40612</v>
      </c>
      <c r="E7727" s="106">
        <v>10</v>
      </c>
    </row>
    <row r="7728" spans="1:5" x14ac:dyDescent="0.25">
      <c r="A7728" s="105">
        <v>44256</v>
      </c>
      <c r="B7728" s="106">
        <v>44256</v>
      </c>
      <c r="C7728" s="106" t="s">
        <v>1154</v>
      </c>
      <c r="D7728" s="107">
        <f>VLOOKUP(Pag_Inicio_Corr_mas_casos[[#This Row],[Corregimiento]],Hoja3!$A$2:$D$676,4,0)</f>
        <v>91007</v>
      </c>
      <c r="E7728" s="106">
        <v>9</v>
      </c>
    </row>
    <row r="7729" spans="1:5" x14ac:dyDescent="0.25">
      <c r="A7729" s="105">
        <v>44256</v>
      </c>
      <c r="B7729" s="106">
        <v>44256</v>
      </c>
      <c r="C7729" s="106" t="s">
        <v>1176</v>
      </c>
      <c r="D7729" s="107">
        <f>VLOOKUP(Pag_Inicio_Corr_mas_casos[[#This Row],[Corregimiento]],Hoja3!$A$2:$D$676,4,0)</f>
        <v>40604</v>
      </c>
      <c r="E7729" s="106">
        <v>8</v>
      </c>
    </row>
    <row r="7730" spans="1:5" x14ac:dyDescent="0.25">
      <c r="A7730" s="105">
        <v>44256</v>
      </c>
      <c r="B7730" s="106">
        <v>44256</v>
      </c>
      <c r="C7730" s="106" t="s">
        <v>1204</v>
      </c>
      <c r="D7730" s="107">
        <f>VLOOKUP(Pag_Inicio_Corr_mas_casos[[#This Row],[Corregimiento]],Hoja3!$A$2:$D$676,4,0)</f>
        <v>40301</v>
      </c>
      <c r="E7730" s="106">
        <v>7</v>
      </c>
    </row>
    <row r="7731" spans="1:5" x14ac:dyDescent="0.25">
      <c r="A7731" s="105">
        <v>44256</v>
      </c>
      <c r="B7731" s="106">
        <v>44256</v>
      </c>
      <c r="C7731" s="106" t="s">
        <v>1065</v>
      </c>
      <c r="D7731" s="107">
        <f>VLOOKUP(Pag_Inicio_Corr_mas_casos[[#This Row],[Corregimiento]],Hoja3!$A$2:$D$676,4,0)</f>
        <v>40606</v>
      </c>
      <c r="E7731" s="106">
        <v>7</v>
      </c>
    </row>
    <row r="7732" spans="1:5" x14ac:dyDescent="0.25">
      <c r="A7732" s="105">
        <v>44256</v>
      </c>
      <c r="B7732" s="106">
        <v>44256</v>
      </c>
      <c r="C7732" s="106" t="s">
        <v>1165</v>
      </c>
      <c r="D7732" s="107">
        <f>VLOOKUP(Pag_Inicio_Corr_mas_casos[[#This Row],[Corregimiento]],Hoja3!$A$2:$D$676,4,0)</f>
        <v>91011</v>
      </c>
      <c r="E7732" s="106">
        <v>7</v>
      </c>
    </row>
    <row r="7733" spans="1:5" x14ac:dyDescent="0.25">
      <c r="A7733" s="105">
        <v>44256</v>
      </c>
      <c r="B7733" s="106">
        <v>44256</v>
      </c>
      <c r="C7733" s="106" t="s">
        <v>1208</v>
      </c>
      <c r="D7733" s="107">
        <f>VLOOKUP(Pag_Inicio_Corr_mas_casos[[#This Row],[Corregimiento]],Hoja3!$A$2:$D$676,4,0)</f>
        <v>20307</v>
      </c>
      <c r="E7733" s="106">
        <v>7</v>
      </c>
    </row>
    <row r="7734" spans="1:5" x14ac:dyDescent="0.25">
      <c r="A7734" s="105">
        <v>44256</v>
      </c>
      <c r="B7734" s="106">
        <v>44256</v>
      </c>
      <c r="C7734" s="106" t="s">
        <v>1296</v>
      </c>
      <c r="D7734" s="107">
        <f>VLOOKUP(Pag_Inicio_Corr_mas_casos[[#This Row],[Corregimiento]],Hoja3!$A$2:$D$676,4,0)</f>
        <v>10301</v>
      </c>
      <c r="E7734" s="106">
        <v>7</v>
      </c>
    </row>
    <row r="7735" spans="1:5" x14ac:dyDescent="0.25">
      <c r="A7735" s="80">
        <v>44257</v>
      </c>
      <c r="B7735" s="81">
        <v>44257</v>
      </c>
      <c r="C7735" s="81" t="s">
        <v>1155</v>
      </c>
      <c r="D7735" s="82">
        <f>VLOOKUP(Pag_Inicio_Corr_mas_casos[[#This Row],[Corregimiento]],Hoja3!$A$2:$D$676,4,0)</f>
        <v>40601</v>
      </c>
      <c r="E7735" s="81">
        <v>22</v>
      </c>
    </row>
    <row r="7736" spans="1:5" x14ac:dyDescent="0.25">
      <c r="A7736" s="80">
        <v>44257</v>
      </c>
      <c r="B7736" s="81">
        <v>44257</v>
      </c>
      <c r="C7736" s="81" t="s">
        <v>1294</v>
      </c>
      <c r="D7736" s="82">
        <f>VLOOKUP(Pag_Inicio_Corr_mas_casos[[#This Row],[Corregimiento]],Hoja3!$A$2:$D$676,4,0)</f>
        <v>20102</v>
      </c>
      <c r="E7736" s="81">
        <v>19</v>
      </c>
    </row>
    <row r="7737" spans="1:5" x14ac:dyDescent="0.25">
      <c r="A7737" s="80">
        <v>44257</v>
      </c>
      <c r="B7737" s="81">
        <v>44257</v>
      </c>
      <c r="C7737" s="81" t="s">
        <v>1297</v>
      </c>
      <c r="D7737" s="82">
        <f>VLOOKUP(Pag_Inicio_Corr_mas_casos[[#This Row],[Corregimiento]],Hoja3!$A$2:$D$676,4,0)</f>
        <v>90504</v>
      </c>
      <c r="E7737" s="81">
        <v>17</v>
      </c>
    </row>
    <row r="7738" spans="1:5" x14ac:dyDescent="0.25">
      <c r="A7738" s="80">
        <v>44257</v>
      </c>
      <c r="B7738" s="81">
        <v>44257</v>
      </c>
      <c r="C7738" s="81" t="s">
        <v>1117</v>
      </c>
      <c r="D7738" s="82">
        <f>VLOOKUP(Pag_Inicio_Corr_mas_casos[[#This Row],[Corregimiento]],Hoja3!$A$2:$D$676,4,0)</f>
        <v>91001</v>
      </c>
      <c r="E7738" s="81">
        <v>14</v>
      </c>
    </row>
    <row r="7739" spans="1:5" x14ac:dyDescent="0.25">
      <c r="A7739" s="80">
        <v>44257</v>
      </c>
      <c r="B7739" s="81">
        <v>44257</v>
      </c>
      <c r="C7739" s="81" t="s">
        <v>1054</v>
      </c>
      <c r="D7739" s="82">
        <f>VLOOKUP(Pag_Inicio_Corr_mas_casos[[#This Row],[Corregimiento]],Hoja3!$A$2:$D$676,4,0)</f>
        <v>130701</v>
      </c>
      <c r="E7739" s="81">
        <v>13</v>
      </c>
    </row>
    <row r="7740" spans="1:5" x14ac:dyDescent="0.25">
      <c r="A7740" s="80">
        <v>44257</v>
      </c>
      <c r="B7740" s="81">
        <v>44257</v>
      </c>
      <c r="C7740" s="81" t="s">
        <v>1228</v>
      </c>
      <c r="D7740" s="82">
        <f>VLOOKUP(Pag_Inicio_Corr_mas_casos[[#This Row],[Corregimiento]],Hoja3!$A$2:$D$676,4,0)</f>
        <v>60502</v>
      </c>
      <c r="E7740" s="81">
        <v>12</v>
      </c>
    </row>
    <row r="7741" spans="1:5" x14ac:dyDescent="0.25">
      <c r="A7741" s="80">
        <v>44257</v>
      </c>
      <c r="B7741" s="81">
        <v>44257</v>
      </c>
      <c r="C7741" s="81" t="s">
        <v>1153</v>
      </c>
      <c r="D7741" s="82">
        <f>VLOOKUP(Pag_Inicio_Corr_mas_casos[[#This Row],[Corregimiento]],Hoja3!$A$2:$D$676,4,0)</f>
        <v>40501</v>
      </c>
      <c r="E7741" s="81">
        <v>12</v>
      </c>
    </row>
    <row r="7742" spans="1:5" x14ac:dyDescent="0.25">
      <c r="A7742" s="80">
        <v>44257</v>
      </c>
      <c r="B7742" s="81">
        <v>44257</v>
      </c>
      <c r="C7742" s="81" t="s">
        <v>1131</v>
      </c>
      <c r="D7742" s="82">
        <f>VLOOKUP(Pag_Inicio_Corr_mas_casos[[#This Row],[Corregimiento]],Hoja3!$A$2:$D$676,4,0)</f>
        <v>130106</v>
      </c>
      <c r="E7742" s="81">
        <v>11</v>
      </c>
    </row>
    <row r="7743" spans="1:5" x14ac:dyDescent="0.25">
      <c r="A7743" s="80">
        <v>44257</v>
      </c>
      <c r="B7743" s="81">
        <v>44257</v>
      </c>
      <c r="C7743" s="81" t="s">
        <v>1293</v>
      </c>
      <c r="D7743" s="82">
        <f>VLOOKUP(Pag_Inicio_Corr_mas_casos[[#This Row],[Corregimiento]],Hoja3!$A$2:$D$676,4,0)</f>
        <v>70408</v>
      </c>
      <c r="E7743" s="81">
        <v>10</v>
      </c>
    </row>
    <row r="7744" spans="1:5" x14ac:dyDescent="0.25">
      <c r="A7744" s="80">
        <v>44257</v>
      </c>
      <c r="B7744" s="81">
        <v>44257</v>
      </c>
      <c r="C7744" s="81" t="s">
        <v>1147</v>
      </c>
      <c r="D7744" s="82">
        <f>VLOOKUP(Pag_Inicio_Corr_mas_casos[[#This Row],[Corregimiento]],Hoja3!$A$2:$D$676,4,0)</f>
        <v>40201</v>
      </c>
      <c r="E7744" s="81">
        <v>10</v>
      </c>
    </row>
    <row r="7745" spans="1:5" x14ac:dyDescent="0.25">
      <c r="A7745" s="80">
        <v>44257</v>
      </c>
      <c r="B7745" s="81">
        <v>44257</v>
      </c>
      <c r="C7745" s="81" t="s">
        <v>1291</v>
      </c>
      <c r="D7745" s="82">
        <f>VLOOKUP(Pag_Inicio_Corr_mas_casos[[#This Row],[Corregimiento]],Hoja3!$A$2:$D$676,4,0)</f>
        <v>10201</v>
      </c>
      <c r="E7745" s="81">
        <v>10</v>
      </c>
    </row>
    <row r="7746" spans="1:5" x14ac:dyDescent="0.25">
      <c r="A7746" s="80">
        <v>44257</v>
      </c>
      <c r="B7746" s="81">
        <v>44257</v>
      </c>
      <c r="C7746" s="81" t="s">
        <v>1098</v>
      </c>
      <c r="D7746" s="82">
        <f>VLOOKUP(Pag_Inicio_Corr_mas_casos[[#This Row],[Corregimiento]],Hoja3!$A$2:$D$676,4,0)</f>
        <v>40611</v>
      </c>
      <c r="E7746" s="81">
        <v>9</v>
      </c>
    </row>
    <row r="7747" spans="1:5" x14ac:dyDescent="0.25">
      <c r="A7747" s="80">
        <v>44257</v>
      </c>
      <c r="B7747" s="81">
        <v>44257</v>
      </c>
      <c r="C7747" s="81" t="s">
        <v>1149</v>
      </c>
      <c r="D7747" s="82">
        <f>VLOOKUP(Pag_Inicio_Corr_mas_casos[[#This Row],[Corregimiento]],Hoja3!$A$2:$D$676,4,0)</f>
        <v>130102</v>
      </c>
      <c r="E7747" s="81">
        <v>9</v>
      </c>
    </row>
    <row r="7748" spans="1:5" x14ac:dyDescent="0.25">
      <c r="A7748" s="80">
        <v>44257</v>
      </c>
      <c r="B7748" s="81">
        <v>44257</v>
      </c>
      <c r="C7748" s="81" t="s">
        <v>1116</v>
      </c>
      <c r="D7748" s="82">
        <f>VLOOKUP(Pag_Inicio_Corr_mas_casos[[#This Row],[Corregimiento]],Hoja3!$A$2:$D$676,4,0)</f>
        <v>81003</v>
      </c>
      <c r="E7748" s="81">
        <v>9</v>
      </c>
    </row>
    <row r="7749" spans="1:5" x14ac:dyDescent="0.25">
      <c r="A7749" s="80">
        <v>44257</v>
      </c>
      <c r="B7749" s="81">
        <v>44257</v>
      </c>
      <c r="C7749" s="81" t="s">
        <v>1034</v>
      </c>
      <c r="D7749" s="82">
        <f>VLOOKUP(Pag_Inicio_Corr_mas_casos[[#This Row],[Corregimiento]],Hoja3!$A$2:$D$676,4,0)</f>
        <v>81009</v>
      </c>
      <c r="E7749" s="81">
        <v>8</v>
      </c>
    </row>
    <row r="7750" spans="1:5" x14ac:dyDescent="0.25">
      <c r="A7750" s="80">
        <v>44257</v>
      </c>
      <c r="B7750" s="81">
        <v>44257</v>
      </c>
      <c r="C7750" s="81" t="s">
        <v>1113</v>
      </c>
      <c r="D7750" s="82">
        <f>VLOOKUP(Pag_Inicio_Corr_mas_casos[[#This Row],[Corregimiento]],Hoja3!$A$2:$D$676,4,0)</f>
        <v>81008</v>
      </c>
      <c r="E7750" s="81">
        <v>8</v>
      </c>
    </row>
    <row r="7751" spans="1:5" x14ac:dyDescent="0.25">
      <c r="A7751" s="80">
        <v>44257</v>
      </c>
      <c r="B7751" s="81">
        <v>44257</v>
      </c>
      <c r="C7751" s="81" t="s">
        <v>1047</v>
      </c>
      <c r="D7751" s="82">
        <f>VLOOKUP(Pag_Inicio_Corr_mas_casos[[#This Row],[Corregimiento]],Hoja3!$A$2:$D$676,4,0)</f>
        <v>80820</v>
      </c>
      <c r="E7751" s="81">
        <v>8</v>
      </c>
    </row>
    <row r="7752" spans="1:5" x14ac:dyDescent="0.25">
      <c r="A7752" s="80">
        <v>44257</v>
      </c>
      <c r="B7752" s="81">
        <v>44257</v>
      </c>
      <c r="C7752" s="81" t="s">
        <v>1110</v>
      </c>
      <c r="D7752" s="82">
        <f>VLOOKUP(Pag_Inicio_Corr_mas_casos[[#This Row],[Corregimiento]],Hoja3!$A$2:$D$676,4,0)</f>
        <v>130702</v>
      </c>
      <c r="E7752" s="81">
        <v>8</v>
      </c>
    </row>
    <row r="7753" spans="1:5" x14ac:dyDescent="0.25">
      <c r="A7753" s="80">
        <v>44257</v>
      </c>
      <c r="B7753" s="81">
        <v>44257</v>
      </c>
      <c r="C7753" s="81" t="s">
        <v>1036</v>
      </c>
      <c r="D7753" s="82">
        <f>VLOOKUP(Pag_Inicio_Corr_mas_casos[[#This Row],[Corregimiento]],Hoja3!$A$2:$D$676,4,0)</f>
        <v>80823</v>
      </c>
      <c r="E7753" s="81">
        <v>8</v>
      </c>
    </row>
    <row r="7754" spans="1:5" x14ac:dyDescent="0.25">
      <c r="A7754" s="80">
        <v>44257</v>
      </c>
      <c r="B7754" s="81">
        <v>44257</v>
      </c>
      <c r="C7754" s="81" t="s">
        <v>1204</v>
      </c>
      <c r="D7754" s="82">
        <f>VLOOKUP(Pag_Inicio_Corr_mas_casos[[#This Row],[Corregimiento]],Hoja3!$A$2:$D$676,4,0)</f>
        <v>40301</v>
      </c>
      <c r="E7754" s="81">
        <v>8</v>
      </c>
    </row>
    <row r="7755" spans="1:5" x14ac:dyDescent="0.25">
      <c r="A7755" s="53">
        <v>44258</v>
      </c>
      <c r="B7755" s="54">
        <v>44258</v>
      </c>
      <c r="C7755" s="54" t="s">
        <v>1150</v>
      </c>
      <c r="D7755" s="55">
        <f>VLOOKUP(Pag_Inicio_Corr_mas_casos[[#This Row],[Corregimiento]],Hoja3!$A$2:$D$676,4,0)</f>
        <v>90301</v>
      </c>
      <c r="E7755" s="54">
        <v>40</v>
      </c>
    </row>
    <row r="7756" spans="1:5" x14ac:dyDescent="0.25">
      <c r="A7756" s="53">
        <v>44258</v>
      </c>
      <c r="B7756" s="54">
        <v>44258</v>
      </c>
      <c r="C7756" s="54" t="s">
        <v>1298</v>
      </c>
      <c r="D7756" s="55">
        <f>VLOOKUP(Pag_Inicio_Corr_mas_casos[[#This Row],[Corregimiento]],Hoja3!$A$2:$D$676,4,0)</f>
        <v>90303</v>
      </c>
      <c r="E7756" s="54">
        <v>34</v>
      </c>
    </row>
    <row r="7757" spans="1:5" x14ac:dyDescent="0.25">
      <c r="A7757" s="53">
        <v>44258</v>
      </c>
      <c r="B7757" s="54">
        <v>44258</v>
      </c>
      <c r="C7757" s="54" t="s">
        <v>1264</v>
      </c>
      <c r="D7757" s="55">
        <f>VLOOKUP(Pag_Inicio_Corr_mas_casos[[#This Row],[Corregimiento]],Hoja3!$A$2:$D$676,4,0)</f>
        <v>100101</v>
      </c>
      <c r="E7757" s="54">
        <v>29</v>
      </c>
    </row>
    <row r="7758" spans="1:5" x14ac:dyDescent="0.25">
      <c r="A7758" s="53">
        <v>44258</v>
      </c>
      <c r="B7758" s="54">
        <v>44258</v>
      </c>
      <c r="C7758" s="54" t="s">
        <v>1155</v>
      </c>
      <c r="D7758" s="55">
        <f>VLOOKUP(Pag_Inicio_Corr_mas_casos[[#This Row],[Corregimiento]],Hoja3!$A$2:$D$676,4,0)</f>
        <v>40601</v>
      </c>
      <c r="E7758" s="54">
        <v>25</v>
      </c>
    </row>
    <row r="7759" spans="1:5" x14ac:dyDescent="0.25">
      <c r="A7759" s="53">
        <v>44258</v>
      </c>
      <c r="B7759" s="54">
        <v>44258</v>
      </c>
      <c r="C7759" s="54" t="s">
        <v>1117</v>
      </c>
      <c r="D7759" s="55">
        <f>VLOOKUP(Pag_Inicio_Corr_mas_casos[[#This Row],[Corregimiento]],Hoja3!$A$2:$D$676,4,0)</f>
        <v>91001</v>
      </c>
      <c r="E7759" s="54">
        <v>23</v>
      </c>
    </row>
    <row r="7760" spans="1:5" x14ac:dyDescent="0.25">
      <c r="A7760" s="53">
        <v>44258</v>
      </c>
      <c r="B7760" s="54">
        <v>44258</v>
      </c>
      <c r="C7760" s="54" t="s">
        <v>1098</v>
      </c>
      <c r="D7760" s="55">
        <f>VLOOKUP(Pag_Inicio_Corr_mas_casos[[#This Row],[Corregimiento]],Hoja3!$A$2:$D$676,4,0)</f>
        <v>40611</v>
      </c>
      <c r="E7760" s="54">
        <v>18</v>
      </c>
    </row>
    <row r="7761" spans="1:5" x14ac:dyDescent="0.25">
      <c r="A7761" s="53">
        <v>44258</v>
      </c>
      <c r="B7761" s="54">
        <v>44258</v>
      </c>
      <c r="C7761" s="54" t="s">
        <v>1174</v>
      </c>
      <c r="D7761" s="55">
        <f>VLOOKUP(Pag_Inicio_Corr_mas_casos[[#This Row],[Corregimiento]],Hoja3!$A$2:$D$676,4,0)</f>
        <v>91101</v>
      </c>
      <c r="E7761" s="54">
        <v>16</v>
      </c>
    </row>
    <row r="7762" spans="1:5" x14ac:dyDescent="0.25">
      <c r="A7762" s="53">
        <v>44258</v>
      </c>
      <c r="B7762" s="54">
        <v>44258</v>
      </c>
      <c r="C7762" s="54" t="s">
        <v>1062</v>
      </c>
      <c r="D7762" s="55">
        <f>VLOOKUP(Pag_Inicio_Corr_mas_casos[[#This Row],[Corregimiento]],Hoja3!$A$2:$D$676,4,0)</f>
        <v>30107</v>
      </c>
      <c r="E7762" s="54">
        <v>15</v>
      </c>
    </row>
    <row r="7763" spans="1:5" x14ac:dyDescent="0.25">
      <c r="A7763" s="53">
        <v>44258</v>
      </c>
      <c r="B7763" s="54">
        <v>44258</v>
      </c>
      <c r="C7763" s="54" t="s">
        <v>1291</v>
      </c>
      <c r="D7763" s="55">
        <f>VLOOKUP(Pag_Inicio_Corr_mas_casos[[#This Row],[Corregimiento]],Hoja3!$A$2:$D$676,4,0)</f>
        <v>10201</v>
      </c>
      <c r="E7763" s="54">
        <v>15</v>
      </c>
    </row>
    <row r="7764" spans="1:5" x14ac:dyDescent="0.25">
      <c r="A7764" s="53">
        <v>44258</v>
      </c>
      <c r="B7764" s="54">
        <v>44258</v>
      </c>
      <c r="C7764" s="54" t="s">
        <v>1107</v>
      </c>
      <c r="D7764" s="55">
        <f>VLOOKUP(Pag_Inicio_Corr_mas_casos[[#This Row],[Corregimiento]],Hoja3!$A$2:$D$676,4,0)</f>
        <v>80819</v>
      </c>
      <c r="E7764" s="54">
        <v>15</v>
      </c>
    </row>
    <row r="7765" spans="1:5" x14ac:dyDescent="0.25">
      <c r="A7765" s="53">
        <v>44258</v>
      </c>
      <c r="B7765" s="54">
        <v>44258</v>
      </c>
      <c r="C7765" s="54" t="s">
        <v>1299</v>
      </c>
      <c r="D7765" s="55">
        <f>VLOOKUP(Pag_Inicio_Corr_mas_casos[[#This Row],[Corregimiento]],Hoja3!$A$2:$D$676,4,0)</f>
        <v>120507</v>
      </c>
      <c r="E7765" s="54">
        <v>13</v>
      </c>
    </row>
    <row r="7766" spans="1:5" x14ac:dyDescent="0.25">
      <c r="A7766" s="53">
        <v>44258</v>
      </c>
      <c r="B7766" s="54">
        <v>44258</v>
      </c>
      <c r="C7766" s="54" t="s">
        <v>1165</v>
      </c>
      <c r="D7766" s="55">
        <f>VLOOKUP(Pag_Inicio_Corr_mas_casos[[#This Row],[Corregimiento]],Hoja3!$A$2:$D$676,4,0)</f>
        <v>91011</v>
      </c>
      <c r="E7766" s="54">
        <v>12</v>
      </c>
    </row>
    <row r="7767" spans="1:5" x14ac:dyDescent="0.25">
      <c r="A7767" s="53">
        <v>44258</v>
      </c>
      <c r="B7767" s="54">
        <v>44258</v>
      </c>
      <c r="C7767" s="54" t="s">
        <v>1032</v>
      </c>
      <c r="D7767" s="55">
        <f>VLOOKUP(Pag_Inicio_Corr_mas_casos[[#This Row],[Corregimiento]],Hoja3!$A$2:$D$676,4,0)</f>
        <v>80810</v>
      </c>
      <c r="E7767" s="54">
        <v>11</v>
      </c>
    </row>
    <row r="7768" spans="1:5" x14ac:dyDescent="0.25">
      <c r="A7768" s="53">
        <v>44258</v>
      </c>
      <c r="B7768" s="54">
        <v>44258</v>
      </c>
      <c r="C7768" s="54" t="s">
        <v>1102</v>
      </c>
      <c r="D7768" s="55">
        <f>VLOOKUP(Pag_Inicio_Corr_mas_casos[[#This Row],[Corregimiento]],Hoja3!$A$2:$D$676,4,0)</f>
        <v>40612</v>
      </c>
      <c r="E7768" s="54">
        <v>11</v>
      </c>
    </row>
    <row r="7769" spans="1:5" x14ac:dyDescent="0.25">
      <c r="A7769" s="53">
        <v>44258</v>
      </c>
      <c r="B7769" s="54">
        <v>44258</v>
      </c>
      <c r="C7769" s="54" t="s">
        <v>1153</v>
      </c>
      <c r="D7769" s="55">
        <f>VLOOKUP(Pag_Inicio_Corr_mas_casos[[#This Row],[Corregimiento]],Hoja3!$A$2:$D$676,4,0)</f>
        <v>40501</v>
      </c>
      <c r="E7769" s="54">
        <v>11</v>
      </c>
    </row>
    <row r="7770" spans="1:5" x14ac:dyDescent="0.25">
      <c r="A7770" s="53">
        <v>44258</v>
      </c>
      <c r="B7770" s="54">
        <v>44258</v>
      </c>
      <c r="C7770" s="54" t="s">
        <v>1180</v>
      </c>
      <c r="D7770" s="55">
        <f>VLOOKUP(Pag_Inicio_Corr_mas_casos[[#This Row],[Corregimiento]],Hoja3!$A$2:$D$676,4,0)</f>
        <v>130407</v>
      </c>
      <c r="E7770" s="54">
        <v>10</v>
      </c>
    </row>
    <row r="7771" spans="1:5" x14ac:dyDescent="0.25">
      <c r="A7771" s="53">
        <v>44258</v>
      </c>
      <c r="B7771" s="54">
        <v>44258</v>
      </c>
      <c r="C7771" s="54" t="s">
        <v>1296</v>
      </c>
      <c r="D7771" s="55">
        <f>VLOOKUP(Pag_Inicio_Corr_mas_casos[[#This Row],[Corregimiento]],Hoja3!$A$2:$D$676,4,0)</f>
        <v>10301</v>
      </c>
      <c r="E7771" s="54">
        <v>9</v>
      </c>
    </row>
    <row r="7772" spans="1:5" x14ac:dyDescent="0.25">
      <c r="A7772" s="53">
        <v>44258</v>
      </c>
      <c r="B7772" s="54">
        <v>44258</v>
      </c>
      <c r="C7772" s="54" t="s">
        <v>1065</v>
      </c>
      <c r="D7772" s="55">
        <f>VLOOKUP(Pag_Inicio_Corr_mas_casos[[#This Row],[Corregimiento]],Hoja3!$A$2:$D$676,4,0)</f>
        <v>40606</v>
      </c>
      <c r="E7772" s="54">
        <v>9</v>
      </c>
    </row>
    <row r="7773" spans="1:5" x14ac:dyDescent="0.25">
      <c r="A7773" s="53">
        <v>44258</v>
      </c>
      <c r="B7773" s="54">
        <v>44258</v>
      </c>
      <c r="C7773" s="54" t="s">
        <v>1048</v>
      </c>
      <c r="D7773" s="55">
        <f>VLOOKUP(Pag_Inicio_Corr_mas_casos[[#This Row],[Corregimiento]],Hoja3!$A$2:$D$676,4,0)</f>
        <v>80817</v>
      </c>
      <c r="E7773" s="54">
        <v>8</v>
      </c>
    </row>
    <row r="7774" spans="1:5" x14ac:dyDescent="0.25">
      <c r="A7774" s="53">
        <v>44258</v>
      </c>
      <c r="B7774" s="54">
        <v>44258</v>
      </c>
      <c r="C7774" s="54" t="s">
        <v>1161</v>
      </c>
      <c r="D7774" s="55">
        <f>VLOOKUP(Pag_Inicio_Corr_mas_casos[[#This Row],[Corregimiento]],Hoja3!$A$2:$D$676,4,0)</f>
        <v>40610</v>
      </c>
      <c r="E7774" s="54">
        <v>8</v>
      </c>
    </row>
    <row r="7775" spans="1:5" x14ac:dyDescent="0.25">
      <c r="A7775" s="62">
        <v>44259</v>
      </c>
      <c r="B7775" s="63">
        <v>44259</v>
      </c>
      <c r="C7775" s="63" t="s">
        <v>1294</v>
      </c>
      <c r="D7775" s="64">
        <f>VLOOKUP(Pag_Inicio_Corr_mas_casos[[#This Row],[Corregimiento]],Hoja3!$A$2:$D$676,4,0)</f>
        <v>20102</v>
      </c>
      <c r="E7775" s="63">
        <v>31</v>
      </c>
    </row>
    <row r="7776" spans="1:5" x14ac:dyDescent="0.25">
      <c r="A7776" s="62">
        <v>44259</v>
      </c>
      <c r="B7776" s="63">
        <v>44259</v>
      </c>
      <c r="C7776" s="63" t="s">
        <v>1155</v>
      </c>
      <c r="D7776" s="64">
        <f>VLOOKUP(Pag_Inicio_Corr_mas_casos[[#This Row],[Corregimiento]],Hoja3!$A$2:$D$676,4,0)</f>
        <v>40601</v>
      </c>
      <c r="E7776" s="63">
        <v>20</v>
      </c>
    </row>
    <row r="7777" spans="1:5" x14ac:dyDescent="0.25">
      <c r="A7777" s="62">
        <v>44259</v>
      </c>
      <c r="B7777" s="63">
        <v>44259</v>
      </c>
      <c r="C7777" s="63" t="s">
        <v>1117</v>
      </c>
      <c r="D7777" s="64">
        <f>VLOOKUP(Pag_Inicio_Corr_mas_casos[[#This Row],[Corregimiento]],Hoja3!$A$2:$D$676,4,0)</f>
        <v>91001</v>
      </c>
      <c r="E7777" s="63">
        <v>18</v>
      </c>
    </row>
    <row r="7778" spans="1:5" x14ac:dyDescent="0.25">
      <c r="A7778" s="62">
        <v>44259</v>
      </c>
      <c r="B7778" s="63">
        <v>44259</v>
      </c>
      <c r="C7778" s="63" t="s">
        <v>1291</v>
      </c>
      <c r="D7778" s="64">
        <f>VLOOKUP(Pag_Inicio_Corr_mas_casos[[#This Row],[Corregimiento]],Hoja3!$A$2:$D$676,4,0)</f>
        <v>10201</v>
      </c>
      <c r="E7778" s="63">
        <v>15</v>
      </c>
    </row>
    <row r="7779" spans="1:5" x14ac:dyDescent="0.25">
      <c r="A7779" s="62">
        <v>44259</v>
      </c>
      <c r="B7779" s="63">
        <v>44259</v>
      </c>
      <c r="C7779" s="63" t="s">
        <v>1106</v>
      </c>
      <c r="D7779" s="64">
        <f>VLOOKUP(Pag_Inicio_Corr_mas_casos[[#This Row],[Corregimiento]],Hoja3!$A$2:$D$676,4,0)</f>
        <v>80809</v>
      </c>
      <c r="E7779" s="63">
        <v>13</v>
      </c>
    </row>
    <row r="7780" spans="1:5" x14ac:dyDescent="0.25">
      <c r="A7780" s="62">
        <v>44259</v>
      </c>
      <c r="B7780" s="63">
        <v>44259</v>
      </c>
      <c r="C7780" s="63" t="s">
        <v>1147</v>
      </c>
      <c r="D7780" s="64">
        <f>VLOOKUP(Pag_Inicio_Corr_mas_casos[[#This Row],[Corregimiento]],Hoja3!$A$2:$D$676,4,0)</f>
        <v>40201</v>
      </c>
      <c r="E7780" s="63">
        <v>12</v>
      </c>
    </row>
    <row r="7781" spans="1:5" x14ac:dyDescent="0.25">
      <c r="A7781" s="62">
        <v>44259</v>
      </c>
      <c r="B7781" s="63">
        <v>44259</v>
      </c>
      <c r="C7781" s="63" t="s">
        <v>1102</v>
      </c>
      <c r="D7781" s="64">
        <f>VLOOKUP(Pag_Inicio_Corr_mas_casos[[#This Row],[Corregimiento]],Hoja3!$A$2:$D$676,4,0)</f>
        <v>40612</v>
      </c>
      <c r="E7781" s="63">
        <v>12</v>
      </c>
    </row>
    <row r="7782" spans="1:5" x14ac:dyDescent="0.25">
      <c r="A7782" s="62">
        <v>44259</v>
      </c>
      <c r="B7782" s="63">
        <v>44259</v>
      </c>
      <c r="C7782" s="63" t="s">
        <v>1098</v>
      </c>
      <c r="D7782" s="64">
        <f>VLOOKUP(Pag_Inicio_Corr_mas_casos[[#This Row],[Corregimiento]],Hoja3!$A$2:$D$676,4,0)</f>
        <v>40611</v>
      </c>
      <c r="E7782" s="63">
        <v>11</v>
      </c>
    </row>
    <row r="7783" spans="1:5" x14ac:dyDescent="0.25">
      <c r="A7783" s="62">
        <v>44259</v>
      </c>
      <c r="B7783" s="63">
        <v>44259</v>
      </c>
      <c r="C7783" s="63" t="s">
        <v>1150</v>
      </c>
      <c r="D7783" s="64">
        <f>VLOOKUP(Pag_Inicio_Corr_mas_casos[[#This Row],[Corregimiento]],Hoja3!$A$2:$D$676,4,0)</f>
        <v>90301</v>
      </c>
      <c r="E7783" s="63">
        <v>11</v>
      </c>
    </row>
    <row r="7784" spans="1:5" x14ac:dyDescent="0.25">
      <c r="A7784" s="62">
        <v>44259</v>
      </c>
      <c r="B7784" s="63">
        <v>44259</v>
      </c>
      <c r="C7784" s="63" t="s">
        <v>1128</v>
      </c>
      <c r="D7784" s="64">
        <f>VLOOKUP(Pag_Inicio_Corr_mas_casos[[#This Row],[Corregimiento]],Hoja3!$A$2:$D$676,4,0)</f>
        <v>91008</v>
      </c>
      <c r="E7784" s="63">
        <v>10</v>
      </c>
    </row>
    <row r="7785" spans="1:5" x14ac:dyDescent="0.25">
      <c r="A7785" s="62">
        <v>44259</v>
      </c>
      <c r="B7785" s="63">
        <v>44259</v>
      </c>
      <c r="C7785" s="63" t="s">
        <v>1110</v>
      </c>
      <c r="D7785" s="64">
        <f>VLOOKUP(Pag_Inicio_Corr_mas_casos[[#This Row],[Corregimiento]],Hoja3!$A$2:$D$676,4,0)</f>
        <v>130702</v>
      </c>
      <c r="E7785" s="63">
        <v>10</v>
      </c>
    </row>
    <row r="7786" spans="1:5" x14ac:dyDescent="0.25">
      <c r="A7786" s="62">
        <v>44259</v>
      </c>
      <c r="B7786" s="63">
        <v>44259</v>
      </c>
      <c r="C7786" s="63" t="s">
        <v>1173</v>
      </c>
      <c r="D7786" s="64">
        <f>VLOOKUP(Pag_Inicio_Corr_mas_casos[[#This Row],[Corregimiento]],Hoja3!$A$2:$D$676,4,0)</f>
        <v>40503</v>
      </c>
      <c r="E7786" s="63">
        <v>10</v>
      </c>
    </row>
    <row r="7787" spans="1:5" x14ac:dyDescent="0.25">
      <c r="A7787" s="62">
        <v>44259</v>
      </c>
      <c r="B7787" s="63">
        <v>44259</v>
      </c>
      <c r="C7787" s="63" t="s">
        <v>1141</v>
      </c>
      <c r="D7787" s="64">
        <f>VLOOKUP(Pag_Inicio_Corr_mas_casos[[#This Row],[Corregimiento]],Hoja3!$A$2:$D$676,4,0)</f>
        <v>80812</v>
      </c>
      <c r="E7787" s="63">
        <v>8</v>
      </c>
    </row>
    <row r="7788" spans="1:5" x14ac:dyDescent="0.25">
      <c r="A7788" s="62">
        <v>44259</v>
      </c>
      <c r="B7788" s="63">
        <v>44259</v>
      </c>
      <c r="C7788" s="63" t="s">
        <v>1300</v>
      </c>
      <c r="D7788" s="64">
        <f>VLOOKUP(Pag_Inicio_Corr_mas_casos[[#This Row],[Corregimiento]],Hoja3!$A$2:$D$676,4,0)</f>
        <v>10207</v>
      </c>
      <c r="E7788" s="63">
        <v>8</v>
      </c>
    </row>
    <row r="7789" spans="1:5" x14ac:dyDescent="0.25">
      <c r="A7789" s="62">
        <v>44259</v>
      </c>
      <c r="B7789" s="63">
        <v>44259</v>
      </c>
      <c r="C7789" s="63" t="s">
        <v>1271</v>
      </c>
      <c r="D7789" s="64">
        <f>VLOOKUP(Pag_Inicio_Corr_mas_casos[[#This Row],[Corregimiento]],Hoja3!$A$2:$D$676,4,0)</f>
        <v>10203</v>
      </c>
      <c r="E7789" s="63">
        <v>8</v>
      </c>
    </row>
    <row r="7790" spans="1:5" x14ac:dyDescent="0.25">
      <c r="A7790" s="62">
        <v>44259</v>
      </c>
      <c r="B7790" s="63">
        <v>44259</v>
      </c>
      <c r="C7790" s="63" t="s">
        <v>1153</v>
      </c>
      <c r="D7790" s="64">
        <f>VLOOKUP(Pag_Inicio_Corr_mas_casos[[#This Row],[Corregimiento]],Hoja3!$A$2:$D$676,4,0)</f>
        <v>40501</v>
      </c>
      <c r="E7790" s="63">
        <v>7</v>
      </c>
    </row>
    <row r="7791" spans="1:5" x14ac:dyDescent="0.25">
      <c r="A7791" s="62">
        <v>44259</v>
      </c>
      <c r="B7791" s="63">
        <v>44259</v>
      </c>
      <c r="C7791" s="63" t="s">
        <v>1118</v>
      </c>
      <c r="D7791" s="64">
        <f>VLOOKUP(Pag_Inicio_Corr_mas_casos[[#This Row],[Corregimiento]],Hoja3!$A$2:$D$676,4,0)</f>
        <v>30111</v>
      </c>
      <c r="E7791" s="63">
        <v>7</v>
      </c>
    </row>
    <row r="7792" spans="1:5" x14ac:dyDescent="0.25">
      <c r="A7792" s="62">
        <v>44259</v>
      </c>
      <c r="B7792" s="63">
        <v>44259</v>
      </c>
      <c r="C7792" s="63" t="s">
        <v>1149</v>
      </c>
      <c r="D7792" s="64">
        <f>VLOOKUP(Pag_Inicio_Corr_mas_casos[[#This Row],[Corregimiento]],Hoja3!$A$2:$D$676,4,0)</f>
        <v>130102</v>
      </c>
      <c r="E7792" s="63">
        <v>7</v>
      </c>
    </row>
    <row r="7793" spans="1:5" x14ac:dyDescent="0.25">
      <c r="A7793" s="62">
        <v>44259</v>
      </c>
      <c r="B7793" s="63">
        <v>44259</v>
      </c>
      <c r="C7793" s="63" t="s">
        <v>1054</v>
      </c>
      <c r="D7793" s="64">
        <f>VLOOKUP(Pag_Inicio_Corr_mas_casos[[#This Row],[Corregimiento]],Hoja3!$A$2:$D$676,4,0)</f>
        <v>130701</v>
      </c>
      <c r="E7793" s="63">
        <v>7</v>
      </c>
    </row>
    <row r="7794" spans="1:5" x14ac:dyDescent="0.25">
      <c r="A7794" s="62">
        <v>44259</v>
      </c>
      <c r="B7794" s="63">
        <v>44259</v>
      </c>
      <c r="C7794" s="63" t="s">
        <v>1245</v>
      </c>
      <c r="D7794" s="64">
        <f>VLOOKUP(Pag_Inicio_Corr_mas_casos[[#This Row],[Corregimiento]],Hoja3!$A$2:$D$676,4,0)</f>
        <v>10206</v>
      </c>
      <c r="E7794" s="63">
        <v>7</v>
      </c>
    </row>
    <row r="7795" spans="1:5" x14ac:dyDescent="0.25">
      <c r="A7795" s="59">
        <v>44260</v>
      </c>
      <c r="B7795" s="60">
        <v>44260</v>
      </c>
      <c r="C7795" s="60" t="s">
        <v>1155</v>
      </c>
      <c r="D7795" s="61">
        <f>VLOOKUP(Pag_Inicio_Corr_mas_casos[[#This Row],[Corregimiento]],Hoja3!$A$2:$D$676,4,0)</f>
        <v>40601</v>
      </c>
      <c r="E7795" s="60">
        <v>15</v>
      </c>
    </row>
    <row r="7796" spans="1:5" x14ac:dyDescent="0.25">
      <c r="A7796" s="59">
        <v>44260</v>
      </c>
      <c r="B7796" s="60">
        <v>44260</v>
      </c>
      <c r="C7796" s="60" t="s">
        <v>1133</v>
      </c>
      <c r="D7796" s="61">
        <f>VLOOKUP(Pag_Inicio_Corr_mas_casos[[#This Row],[Corregimiento]],Hoja3!$A$2:$D$676,4,0)</f>
        <v>130108</v>
      </c>
      <c r="E7796" s="60">
        <v>10</v>
      </c>
    </row>
    <row r="7797" spans="1:5" x14ac:dyDescent="0.25">
      <c r="A7797" s="59">
        <v>44260</v>
      </c>
      <c r="B7797" s="60">
        <v>44260</v>
      </c>
      <c r="C7797" s="60" t="s">
        <v>1065</v>
      </c>
      <c r="D7797" s="61">
        <f>VLOOKUP(Pag_Inicio_Corr_mas_casos[[#This Row],[Corregimiento]],Hoja3!$A$2:$D$676,4,0)</f>
        <v>40606</v>
      </c>
      <c r="E7797" s="60">
        <v>10</v>
      </c>
    </row>
    <row r="7798" spans="1:5" x14ac:dyDescent="0.25">
      <c r="A7798" s="59">
        <v>44260</v>
      </c>
      <c r="B7798" s="60">
        <v>44260</v>
      </c>
      <c r="C7798" s="60" t="s">
        <v>1174</v>
      </c>
      <c r="D7798" s="61">
        <f>VLOOKUP(Pag_Inicio_Corr_mas_casos[[#This Row],[Corregimiento]],Hoja3!$A$2:$D$676,4,0)</f>
        <v>91101</v>
      </c>
      <c r="E7798" s="60">
        <v>10</v>
      </c>
    </row>
    <row r="7799" spans="1:5" x14ac:dyDescent="0.25">
      <c r="A7799" s="59">
        <v>44260</v>
      </c>
      <c r="B7799" s="60">
        <v>44260</v>
      </c>
      <c r="C7799" s="60" t="s">
        <v>1117</v>
      </c>
      <c r="D7799" s="61">
        <f>VLOOKUP(Pag_Inicio_Corr_mas_casos[[#This Row],[Corregimiento]],Hoja3!$A$2:$D$676,4,0)</f>
        <v>91001</v>
      </c>
      <c r="E7799" s="60">
        <v>9</v>
      </c>
    </row>
    <row r="7800" spans="1:5" x14ac:dyDescent="0.25">
      <c r="A7800" s="59">
        <v>44260</v>
      </c>
      <c r="B7800" s="60">
        <v>44260</v>
      </c>
      <c r="C7800" s="60" t="s">
        <v>1131</v>
      </c>
      <c r="D7800" s="61">
        <f>VLOOKUP(Pag_Inicio_Corr_mas_casos[[#This Row],[Corregimiento]],Hoja3!$A$2:$D$676,4,0)</f>
        <v>130106</v>
      </c>
      <c r="E7800" s="60">
        <v>9</v>
      </c>
    </row>
    <row r="7801" spans="1:5" x14ac:dyDescent="0.25">
      <c r="A7801" s="59">
        <v>44260</v>
      </c>
      <c r="B7801" s="60">
        <v>44260</v>
      </c>
      <c r="C7801" s="60" t="s">
        <v>1046</v>
      </c>
      <c r="D7801" s="61">
        <f>VLOOKUP(Pag_Inicio_Corr_mas_casos[[#This Row],[Corregimiento]],Hoja3!$A$2:$D$676,4,0)</f>
        <v>80813</v>
      </c>
      <c r="E7801" s="60">
        <v>8</v>
      </c>
    </row>
    <row r="7802" spans="1:5" x14ac:dyDescent="0.25">
      <c r="A7802" s="59">
        <v>44260</v>
      </c>
      <c r="B7802" s="60">
        <v>44260</v>
      </c>
      <c r="C7802" s="60" t="s">
        <v>1245</v>
      </c>
      <c r="D7802" s="61">
        <f>VLOOKUP(Pag_Inicio_Corr_mas_casos[[#This Row],[Corregimiento]],Hoja3!$A$2:$D$676,4,0)</f>
        <v>10206</v>
      </c>
      <c r="E7802" s="60">
        <v>8</v>
      </c>
    </row>
    <row r="7803" spans="1:5" x14ac:dyDescent="0.25">
      <c r="A7803" s="59">
        <v>44260</v>
      </c>
      <c r="B7803" s="60">
        <v>44260</v>
      </c>
      <c r="C7803" s="60" t="s">
        <v>1035</v>
      </c>
      <c r="D7803" s="61">
        <f>VLOOKUP(Pag_Inicio_Corr_mas_casos[[#This Row],[Corregimiento]],Hoja3!$A$2:$D$676,4,0)</f>
        <v>80806</v>
      </c>
      <c r="E7803" s="60">
        <v>8</v>
      </c>
    </row>
    <row r="7804" spans="1:5" x14ac:dyDescent="0.25">
      <c r="A7804" s="59">
        <v>44260</v>
      </c>
      <c r="B7804" s="60">
        <v>44260</v>
      </c>
      <c r="C7804" s="60" t="s">
        <v>1291</v>
      </c>
      <c r="D7804" s="61">
        <f>VLOOKUP(Pag_Inicio_Corr_mas_casos[[#This Row],[Corregimiento]],Hoja3!$A$2:$D$676,4,0)</f>
        <v>10201</v>
      </c>
      <c r="E7804" s="60">
        <v>8</v>
      </c>
    </row>
    <row r="7805" spans="1:5" x14ac:dyDescent="0.25">
      <c r="A7805" s="59">
        <v>44260</v>
      </c>
      <c r="B7805" s="60">
        <v>44260</v>
      </c>
      <c r="C7805" s="60" t="s">
        <v>1301</v>
      </c>
      <c r="D7805" s="61">
        <f>VLOOKUP(Pag_Inicio_Corr_mas_casos[[#This Row],[Corregimiento]],Hoja3!$A$2:$D$676,4,0)</f>
        <v>10101</v>
      </c>
      <c r="E7805" s="60">
        <v>8</v>
      </c>
    </row>
    <row r="7806" spans="1:5" x14ac:dyDescent="0.25">
      <c r="A7806" s="59">
        <v>44260</v>
      </c>
      <c r="B7806" s="60">
        <v>44260</v>
      </c>
      <c r="C7806" s="60" t="s">
        <v>1266</v>
      </c>
      <c r="D7806" s="61">
        <f>VLOOKUP(Pag_Inicio_Corr_mas_casos[[#This Row],[Corregimiento]],Hoja3!$A$2:$D$676,4,0)</f>
        <v>10215</v>
      </c>
      <c r="E7806" s="60">
        <v>8</v>
      </c>
    </row>
    <row r="7807" spans="1:5" x14ac:dyDescent="0.25">
      <c r="A7807" s="59">
        <v>44260</v>
      </c>
      <c r="B7807" s="60">
        <v>44260</v>
      </c>
      <c r="C7807" s="60" t="s">
        <v>1165</v>
      </c>
      <c r="D7807" s="61">
        <f>VLOOKUP(Pag_Inicio_Corr_mas_casos[[#This Row],[Corregimiento]],Hoja3!$A$2:$D$676,4,0)</f>
        <v>91011</v>
      </c>
      <c r="E7807" s="60">
        <v>7</v>
      </c>
    </row>
    <row r="7808" spans="1:5" x14ac:dyDescent="0.25">
      <c r="A7808" s="59">
        <v>44260</v>
      </c>
      <c r="B7808" s="60">
        <v>44260</v>
      </c>
      <c r="C7808" s="60" t="s">
        <v>1302</v>
      </c>
      <c r="D7808" s="61">
        <f>VLOOKUP(Pag_Inicio_Corr_mas_casos[[#This Row],[Corregimiento]],Hoja3!$A$2:$D$676,4,0)</f>
        <v>41001</v>
      </c>
      <c r="E7808" s="60">
        <v>7</v>
      </c>
    </row>
    <row r="7809" spans="1:13" x14ac:dyDescent="0.25">
      <c r="A7809" s="59">
        <v>44260</v>
      </c>
      <c r="B7809" s="60">
        <v>44260</v>
      </c>
      <c r="C7809" s="60" t="s">
        <v>1087</v>
      </c>
      <c r="D7809" s="61">
        <f>VLOOKUP(Pag_Inicio_Corr_mas_casos[[#This Row],[Corregimiento]],Hoja3!$A$2:$D$676,4,0)</f>
        <v>80808</v>
      </c>
      <c r="E7809" s="60">
        <v>7</v>
      </c>
    </row>
    <row r="7810" spans="1:13" x14ac:dyDescent="0.25">
      <c r="A7810" s="59">
        <v>44260</v>
      </c>
      <c r="B7810" s="60">
        <v>44260</v>
      </c>
      <c r="C7810" s="60" t="s">
        <v>1102</v>
      </c>
      <c r="D7810" s="61">
        <f>VLOOKUP(Pag_Inicio_Corr_mas_casos[[#This Row],[Corregimiento]],Hoja3!$A$2:$D$676,4,0)</f>
        <v>40612</v>
      </c>
      <c r="E7810" s="60">
        <v>7</v>
      </c>
    </row>
    <row r="7811" spans="1:13" x14ac:dyDescent="0.25">
      <c r="A7811" s="59">
        <v>44260</v>
      </c>
      <c r="B7811" s="60">
        <v>44260</v>
      </c>
      <c r="C7811" s="60" t="s">
        <v>1106</v>
      </c>
      <c r="D7811" s="61">
        <f>VLOOKUP(Pag_Inicio_Corr_mas_casos[[#This Row],[Corregimiento]],Hoja3!$A$2:$D$676,4,0)</f>
        <v>80809</v>
      </c>
      <c r="E7811" s="60">
        <v>7</v>
      </c>
    </row>
    <row r="7812" spans="1:13" x14ac:dyDescent="0.25">
      <c r="A7812" s="59">
        <v>44260</v>
      </c>
      <c r="B7812" s="60">
        <v>44260</v>
      </c>
      <c r="C7812" s="60" t="s">
        <v>1147</v>
      </c>
      <c r="D7812" s="61">
        <f>VLOOKUP(Pag_Inicio_Corr_mas_casos[[#This Row],[Corregimiento]],Hoja3!$A$2:$D$676,4,0)</f>
        <v>40201</v>
      </c>
      <c r="E7812" s="60">
        <v>6</v>
      </c>
    </row>
    <row r="7813" spans="1:13" x14ac:dyDescent="0.25">
      <c r="A7813" s="59">
        <v>44260</v>
      </c>
      <c r="B7813" s="60">
        <v>44260</v>
      </c>
      <c r="C7813" s="60" t="s">
        <v>1294</v>
      </c>
      <c r="D7813" s="61">
        <f>VLOOKUP(Pag_Inicio_Corr_mas_casos[[#This Row],[Corregimiento]],Hoja3!$A$2:$D$676,4,0)</f>
        <v>20102</v>
      </c>
      <c r="E7813" s="60">
        <v>6</v>
      </c>
    </row>
    <row r="7814" spans="1:13" x14ac:dyDescent="0.25">
      <c r="A7814" s="59">
        <v>44260</v>
      </c>
      <c r="B7814" s="60">
        <v>44260</v>
      </c>
      <c r="C7814" s="60" t="s">
        <v>1110</v>
      </c>
      <c r="D7814" s="61">
        <f>VLOOKUP(Pag_Inicio_Corr_mas_casos[[#This Row],[Corregimiento]],Hoja3!$A$2:$D$676,4,0)</f>
        <v>130702</v>
      </c>
      <c r="E7814" s="60">
        <v>6</v>
      </c>
    </row>
    <row r="7815" spans="1:13" x14ac:dyDescent="0.25">
      <c r="A7815" s="105">
        <v>44261</v>
      </c>
      <c r="B7815" s="106">
        <v>44261</v>
      </c>
      <c r="C7815" s="106" t="s">
        <v>1155</v>
      </c>
      <c r="D7815" s="107">
        <f>VLOOKUP(Pag_Inicio_Corr_mas_casos[[#This Row],[Corregimiento]],Hoja3!$A$2:$D$676,4,0)</f>
        <v>40601</v>
      </c>
      <c r="E7815" s="106">
        <v>34</v>
      </c>
    </row>
    <row r="7816" spans="1:13" x14ac:dyDescent="0.25">
      <c r="A7816" s="105">
        <v>44261</v>
      </c>
      <c r="B7816" s="106">
        <v>44261</v>
      </c>
      <c r="C7816" s="106" t="s">
        <v>1150</v>
      </c>
      <c r="D7816" s="107">
        <f>VLOOKUP(Pag_Inicio_Corr_mas_casos[[#This Row],[Corregimiento]],Hoja3!$A$2:$D$676,4,0)</f>
        <v>90301</v>
      </c>
      <c r="E7816" s="106">
        <v>32</v>
      </c>
    </row>
    <row r="7817" spans="1:13" x14ac:dyDescent="0.25">
      <c r="A7817" s="105">
        <v>44261</v>
      </c>
      <c r="B7817" s="106">
        <v>44261</v>
      </c>
      <c r="C7817" s="106" t="s">
        <v>1128</v>
      </c>
      <c r="D7817" s="107">
        <f>VLOOKUP(Pag_Inicio_Corr_mas_casos[[#This Row],[Corregimiento]],Hoja3!$A$2:$D$676,4,0)</f>
        <v>91008</v>
      </c>
      <c r="E7817" s="106">
        <v>18</v>
      </c>
    </row>
    <row r="7818" spans="1:13" x14ac:dyDescent="0.25">
      <c r="A7818" s="105">
        <v>44261</v>
      </c>
      <c r="B7818" s="106">
        <v>44261</v>
      </c>
      <c r="C7818" s="106" t="s">
        <v>1173</v>
      </c>
      <c r="D7818" s="107">
        <f>VLOOKUP(Pag_Inicio_Corr_mas_casos[[#This Row],[Corregimiento]],Hoja3!$A$2:$D$676,4,0)</f>
        <v>40503</v>
      </c>
      <c r="E7818" s="106">
        <v>17</v>
      </c>
    </row>
    <row r="7819" spans="1:13" x14ac:dyDescent="0.25">
      <c r="A7819" s="105">
        <v>44261</v>
      </c>
      <c r="B7819" s="106">
        <v>44261</v>
      </c>
      <c r="C7819" s="106" t="s">
        <v>1303</v>
      </c>
      <c r="D7819" s="107">
        <f>VLOOKUP(Pag_Inicio_Corr_mas_casos[[#This Row],[Corregimiento]],Hoja3!$A$2:$D$676,4,0)</f>
        <v>10401</v>
      </c>
      <c r="E7819" s="106">
        <v>17</v>
      </c>
    </row>
    <row r="7820" spans="1:13" x14ac:dyDescent="0.25">
      <c r="A7820" s="105">
        <v>44261</v>
      </c>
      <c r="B7820" s="106">
        <v>44261</v>
      </c>
      <c r="C7820" s="106" t="s">
        <v>1245</v>
      </c>
      <c r="D7820" s="107">
        <f>VLOOKUP(Pag_Inicio_Corr_mas_casos[[#This Row],[Corregimiento]],Hoja3!$A$2:$D$676,4,0)</f>
        <v>10206</v>
      </c>
      <c r="E7820" s="106">
        <v>16</v>
      </c>
      <c r="L7820" t="s">
        <v>1304</v>
      </c>
      <c r="M7820" t="s">
        <v>1305</v>
      </c>
    </row>
    <row r="7821" spans="1:13" x14ac:dyDescent="0.25">
      <c r="A7821" s="105">
        <v>44261</v>
      </c>
      <c r="B7821" s="106">
        <v>44261</v>
      </c>
      <c r="C7821" s="106" t="s">
        <v>1098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 x14ac:dyDescent="0.25">
      <c r="A7822" s="105">
        <v>44261</v>
      </c>
      <c r="B7822" s="106">
        <v>44261</v>
      </c>
      <c r="C7822" s="106" t="s">
        <v>1179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 x14ac:dyDescent="0.25">
      <c r="A7823" s="105">
        <v>44261</v>
      </c>
      <c r="B7823" s="106">
        <v>44261</v>
      </c>
      <c r="C7823" s="106" t="s">
        <v>1306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 x14ac:dyDescent="0.25">
      <c r="A7824" s="105">
        <v>44261</v>
      </c>
      <c r="B7824" s="106">
        <v>44261</v>
      </c>
      <c r="C7824" s="106" t="s">
        <v>1163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 x14ac:dyDescent="0.25">
      <c r="A7825" s="105">
        <v>44261</v>
      </c>
      <c r="B7825" s="106">
        <v>44261</v>
      </c>
      <c r="C7825" s="106" t="s">
        <v>1266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 x14ac:dyDescent="0.25">
      <c r="A7826" s="105">
        <v>44261</v>
      </c>
      <c r="B7826" s="106">
        <v>44261</v>
      </c>
      <c r="C7826" s="106" t="s">
        <v>1153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 x14ac:dyDescent="0.25">
      <c r="A7827" s="105">
        <v>44261</v>
      </c>
      <c r="B7827" s="106">
        <v>44261</v>
      </c>
      <c r="C7827" s="106" t="s">
        <v>1147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 x14ac:dyDescent="0.25">
      <c r="A7828" s="105">
        <v>44261</v>
      </c>
      <c r="B7828" s="106">
        <v>44261</v>
      </c>
      <c r="C7828" s="106" t="s">
        <v>1102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 x14ac:dyDescent="0.25">
      <c r="A7829" s="105">
        <v>44261</v>
      </c>
      <c r="B7829" s="106">
        <v>44261</v>
      </c>
      <c r="C7829" s="106" t="s">
        <v>1264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 x14ac:dyDescent="0.25">
      <c r="A7830" s="105">
        <v>44261</v>
      </c>
      <c r="B7830" s="106">
        <v>44261</v>
      </c>
      <c r="C7830" s="106" t="s">
        <v>1117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 x14ac:dyDescent="0.25">
      <c r="A7831" s="105">
        <v>44261</v>
      </c>
      <c r="B7831" s="106">
        <v>44261</v>
      </c>
      <c r="C7831" s="106" t="s">
        <v>1174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 x14ac:dyDescent="0.25">
      <c r="A7832" s="105">
        <v>44261</v>
      </c>
      <c r="B7832" s="106">
        <v>44261</v>
      </c>
      <c r="C7832" s="106" t="s">
        <v>1065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 x14ac:dyDescent="0.25">
      <c r="A7833" s="105">
        <v>44261</v>
      </c>
      <c r="B7833" s="106">
        <v>44261</v>
      </c>
      <c r="C7833" s="106" t="s">
        <v>1307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 x14ac:dyDescent="0.25">
      <c r="A7834" s="105">
        <v>44261</v>
      </c>
      <c r="B7834" s="106">
        <v>44261</v>
      </c>
      <c r="C7834" s="106" t="s">
        <v>1301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 x14ac:dyDescent="0.25">
      <c r="A7835" s="124">
        <v>44627</v>
      </c>
      <c r="B7835" s="125">
        <v>44262</v>
      </c>
      <c r="C7835" s="125" t="s">
        <v>1155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 x14ac:dyDescent="0.25">
      <c r="A7836" s="124">
        <v>44627</v>
      </c>
      <c r="B7836" s="125">
        <v>44262</v>
      </c>
      <c r="C7836" s="125" t="s">
        <v>1153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 x14ac:dyDescent="0.25">
      <c r="A7837" s="124">
        <v>44627</v>
      </c>
      <c r="B7837" s="125">
        <v>44262</v>
      </c>
      <c r="C7837" s="125" t="s">
        <v>1301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 x14ac:dyDescent="0.25">
      <c r="A7838" s="124">
        <v>44627</v>
      </c>
      <c r="B7838" s="125">
        <v>44262</v>
      </c>
      <c r="C7838" s="125" t="s">
        <v>1165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 x14ac:dyDescent="0.25">
      <c r="A7839" s="124">
        <v>44627</v>
      </c>
      <c r="B7839" s="125">
        <v>44262</v>
      </c>
      <c r="C7839" s="125" t="s">
        <v>1308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 x14ac:dyDescent="0.25">
      <c r="A7840" s="124">
        <v>44627</v>
      </c>
      <c r="B7840" s="125">
        <v>44262</v>
      </c>
      <c r="C7840" s="125" t="s">
        <v>1087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 x14ac:dyDescent="0.25">
      <c r="A7841" s="124">
        <v>44627</v>
      </c>
      <c r="B7841" s="125">
        <v>44262</v>
      </c>
      <c r="C7841" s="125" t="s">
        <v>1133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 x14ac:dyDescent="0.25">
      <c r="A7842" s="124">
        <v>44627</v>
      </c>
      <c r="B7842" s="125">
        <v>44262</v>
      </c>
      <c r="C7842" s="125" t="s">
        <v>1141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 x14ac:dyDescent="0.25">
      <c r="A7843" s="124">
        <v>44627</v>
      </c>
      <c r="B7843" s="125">
        <v>44262</v>
      </c>
      <c r="C7843" s="125" t="s">
        <v>1046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 x14ac:dyDescent="0.25">
      <c r="A7844" s="124">
        <v>44627</v>
      </c>
      <c r="B7844" s="125">
        <v>44262</v>
      </c>
      <c r="C7844" s="125" t="s">
        <v>1250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 x14ac:dyDescent="0.25">
      <c r="A7845" s="124">
        <v>44627</v>
      </c>
      <c r="B7845" s="125">
        <v>44262</v>
      </c>
      <c r="C7845" s="125" t="s">
        <v>1106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 x14ac:dyDescent="0.25">
      <c r="A7846" s="124">
        <v>44627</v>
      </c>
      <c r="B7846" s="125">
        <v>44262</v>
      </c>
      <c r="C7846" s="125" t="s">
        <v>1309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 x14ac:dyDescent="0.25">
      <c r="A7847" s="124">
        <v>44627</v>
      </c>
      <c r="B7847" s="125">
        <v>44262</v>
      </c>
      <c r="C7847" s="125" t="s">
        <v>1174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 x14ac:dyDescent="0.25">
      <c r="A7848" s="124">
        <v>44627</v>
      </c>
      <c r="B7848" s="125">
        <v>44262</v>
      </c>
      <c r="C7848" s="125" t="s">
        <v>1249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 x14ac:dyDescent="0.25">
      <c r="A7849" s="124">
        <v>44627</v>
      </c>
      <c r="B7849" s="125">
        <v>44262</v>
      </c>
      <c r="C7849" s="125" t="s">
        <v>820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 x14ac:dyDescent="0.25">
      <c r="A7850" s="124">
        <v>44627</v>
      </c>
      <c r="B7850" s="125">
        <v>44262</v>
      </c>
      <c r="C7850" s="125" t="s">
        <v>843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 x14ac:dyDescent="0.25">
      <c r="A7851" s="124">
        <v>44627</v>
      </c>
      <c r="B7851" s="125">
        <v>44262</v>
      </c>
      <c r="C7851" s="125" t="s">
        <v>1310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 x14ac:dyDescent="0.25">
      <c r="A7852" s="124">
        <v>44627</v>
      </c>
      <c r="B7852" s="125">
        <v>44262</v>
      </c>
      <c r="C7852" s="125" t="s">
        <v>1291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 x14ac:dyDescent="0.25">
      <c r="A7853" s="124">
        <v>44627</v>
      </c>
      <c r="B7853" s="125">
        <v>44262</v>
      </c>
      <c r="C7853" s="125" t="s">
        <v>1311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 x14ac:dyDescent="0.25">
      <c r="A7854" s="124">
        <v>44627</v>
      </c>
      <c r="B7854" s="125">
        <v>44262</v>
      </c>
      <c r="C7854" s="125" t="s">
        <v>1312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 x14ac:dyDescent="0.25">
      <c r="A7855" s="32">
        <v>44263</v>
      </c>
      <c r="B7855" s="33">
        <v>44263</v>
      </c>
      <c r="C7855" s="33" t="s">
        <v>1179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 x14ac:dyDescent="0.25">
      <c r="A7856" s="32">
        <v>44263</v>
      </c>
      <c r="B7856" s="33">
        <v>44263</v>
      </c>
      <c r="C7856" s="33" t="s">
        <v>1155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 x14ac:dyDescent="0.25">
      <c r="A7857" s="32">
        <v>44263</v>
      </c>
      <c r="B7857" s="33">
        <v>44263</v>
      </c>
      <c r="C7857" s="33" t="s">
        <v>1098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 x14ac:dyDescent="0.25">
      <c r="A7858" s="32">
        <v>44263</v>
      </c>
      <c r="B7858" s="33">
        <v>44263</v>
      </c>
      <c r="C7858" s="33" t="s">
        <v>1215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 x14ac:dyDescent="0.25">
      <c r="A7859" s="32">
        <v>44263</v>
      </c>
      <c r="B7859" s="33">
        <v>44263</v>
      </c>
      <c r="C7859" s="33" t="s">
        <v>1291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 x14ac:dyDescent="0.25">
      <c r="A7860" s="32">
        <v>44263</v>
      </c>
      <c r="B7860" s="33">
        <v>44263</v>
      </c>
      <c r="C7860" s="33" t="s">
        <v>1117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 x14ac:dyDescent="0.25">
      <c r="A7861" s="32">
        <v>44263</v>
      </c>
      <c r="B7861" s="33">
        <v>44263</v>
      </c>
      <c r="C7861" s="33" t="s">
        <v>1153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 x14ac:dyDescent="0.25">
      <c r="A7862" s="32">
        <v>44263</v>
      </c>
      <c r="B7862" s="33">
        <v>44263</v>
      </c>
      <c r="C7862" s="33" t="s">
        <v>1046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 x14ac:dyDescent="0.25">
      <c r="A7863" s="32">
        <v>44263</v>
      </c>
      <c r="B7863" s="33">
        <v>44263</v>
      </c>
      <c r="C7863" s="33" t="s">
        <v>1133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 x14ac:dyDescent="0.25">
      <c r="A7864" s="32">
        <v>44263</v>
      </c>
      <c r="B7864" s="33">
        <v>44263</v>
      </c>
      <c r="C7864" s="33" t="s">
        <v>1065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 x14ac:dyDescent="0.25">
      <c r="A7865" s="32">
        <v>44263</v>
      </c>
      <c r="B7865" s="33">
        <v>44263</v>
      </c>
      <c r="C7865" s="33" t="s">
        <v>1200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 x14ac:dyDescent="0.25">
      <c r="A7866" s="32">
        <v>44263</v>
      </c>
      <c r="B7866" s="33">
        <v>44263</v>
      </c>
      <c r="C7866" s="33" t="s">
        <v>1128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 x14ac:dyDescent="0.25">
      <c r="A7867" s="32">
        <v>44263</v>
      </c>
      <c r="B7867" s="33">
        <v>44263</v>
      </c>
      <c r="C7867" s="33" t="s">
        <v>1102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 x14ac:dyDescent="0.25">
      <c r="A7868" s="32">
        <v>44263</v>
      </c>
      <c r="B7868" s="33">
        <v>44263</v>
      </c>
      <c r="C7868" s="33" t="s">
        <v>1313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 x14ac:dyDescent="0.25">
      <c r="A7869" s="32">
        <v>44263</v>
      </c>
      <c r="B7869" s="33">
        <v>44263</v>
      </c>
      <c r="C7869" s="33" t="s">
        <v>1180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 x14ac:dyDescent="0.25">
      <c r="A7870" s="32">
        <v>44263</v>
      </c>
      <c r="B7870" s="33">
        <v>44263</v>
      </c>
      <c r="C7870" s="33" t="s">
        <v>1174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 x14ac:dyDescent="0.25">
      <c r="A7871" s="32">
        <v>44263</v>
      </c>
      <c r="B7871" s="33">
        <v>44263</v>
      </c>
      <c r="C7871" s="33" t="s">
        <v>1303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 x14ac:dyDescent="0.25">
      <c r="A7872" s="32">
        <v>44263</v>
      </c>
      <c r="B7872" s="33">
        <v>44263</v>
      </c>
      <c r="C7872" s="33" t="s">
        <v>1107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 x14ac:dyDescent="0.25">
      <c r="A7873" s="32">
        <v>44263</v>
      </c>
      <c r="B7873" s="33">
        <v>44263</v>
      </c>
      <c r="C7873" s="33" t="s">
        <v>1069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 x14ac:dyDescent="0.25">
      <c r="A7874" s="32">
        <v>44263</v>
      </c>
      <c r="B7874" s="33">
        <v>44263</v>
      </c>
      <c r="C7874" s="33" t="s">
        <v>1165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 x14ac:dyDescent="0.25">
      <c r="A7875" s="83">
        <v>44264</v>
      </c>
      <c r="B7875" s="84">
        <v>44264</v>
      </c>
      <c r="C7875" s="84" t="s">
        <v>1155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 x14ac:dyDescent="0.25">
      <c r="A7876" s="83">
        <v>44264</v>
      </c>
      <c r="B7876" s="84">
        <v>44264</v>
      </c>
      <c r="C7876" s="84" t="s">
        <v>1193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 x14ac:dyDescent="0.25">
      <c r="A7877" s="83">
        <v>44264</v>
      </c>
      <c r="B7877" s="84">
        <v>44264</v>
      </c>
      <c r="C7877" s="84" t="s">
        <v>1314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 x14ac:dyDescent="0.25">
      <c r="A7878" s="83">
        <v>44264</v>
      </c>
      <c r="B7878" s="84">
        <v>44264</v>
      </c>
      <c r="C7878" s="84" t="s">
        <v>1291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 x14ac:dyDescent="0.25">
      <c r="A7879" s="83">
        <v>44264</v>
      </c>
      <c r="B7879" s="84">
        <v>44264</v>
      </c>
      <c r="C7879" s="84" t="s">
        <v>1315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 x14ac:dyDescent="0.25">
      <c r="A7880" s="83">
        <v>44264</v>
      </c>
      <c r="B7880" s="84">
        <v>44264</v>
      </c>
      <c r="C7880" s="84" t="s">
        <v>1110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 x14ac:dyDescent="0.25">
      <c r="A7881" s="83">
        <v>44264</v>
      </c>
      <c r="B7881" s="84">
        <v>44264</v>
      </c>
      <c r="C7881" s="84" t="s">
        <v>1245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 x14ac:dyDescent="0.25">
      <c r="A7882" s="83">
        <v>44264</v>
      </c>
      <c r="B7882" s="84">
        <v>44264</v>
      </c>
      <c r="C7882" s="84" t="s">
        <v>1054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 x14ac:dyDescent="0.25">
      <c r="A7883" s="83">
        <v>44264</v>
      </c>
      <c r="B7883" s="84">
        <v>44264</v>
      </c>
      <c r="C7883" s="84" t="s">
        <v>1301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 x14ac:dyDescent="0.25">
      <c r="A7884" s="83">
        <v>44264</v>
      </c>
      <c r="B7884" s="84">
        <v>44264</v>
      </c>
      <c r="C7884" s="84" t="s">
        <v>1153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 x14ac:dyDescent="0.25">
      <c r="A7885" s="83">
        <v>44264</v>
      </c>
      <c r="B7885" s="84">
        <v>44264</v>
      </c>
      <c r="C7885" s="84" t="s">
        <v>1163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 x14ac:dyDescent="0.25">
      <c r="A7886" s="83">
        <v>44264</v>
      </c>
      <c r="B7886" s="84">
        <v>44264</v>
      </c>
      <c r="C7886" s="84" t="s">
        <v>1316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 x14ac:dyDescent="0.25">
      <c r="A7887" s="83">
        <v>44264</v>
      </c>
      <c r="B7887" s="84">
        <v>44264</v>
      </c>
      <c r="C7887" s="84" t="s">
        <v>1149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 x14ac:dyDescent="0.25">
      <c r="A7888" s="83">
        <v>44264</v>
      </c>
      <c r="B7888" s="84">
        <v>44264</v>
      </c>
      <c r="C7888" s="84" t="s">
        <v>1106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 x14ac:dyDescent="0.25">
      <c r="A7889" s="83">
        <v>44264</v>
      </c>
      <c r="B7889" s="84">
        <v>44264</v>
      </c>
      <c r="C7889" s="84" t="s">
        <v>1033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 x14ac:dyDescent="0.25">
      <c r="A7890" s="83">
        <v>44264</v>
      </c>
      <c r="B7890" s="84">
        <v>44264</v>
      </c>
      <c r="C7890" s="84" t="s">
        <v>1051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 x14ac:dyDescent="0.25">
      <c r="A7891" s="83">
        <v>44264</v>
      </c>
      <c r="B7891" s="84">
        <v>44264</v>
      </c>
      <c r="C7891" s="84" t="s">
        <v>1098</v>
      </c>
      <c r="D7891" s="85">
        <f>VLOOKUP(Pag_Inicio_Corr_mas_casos[[#This Row],[Corregimiento]],Hoja3!$A$2:$D$676,4,0)</f>
        <v>40611</v>
      </c>
      <c r="E7891" s="84">
        <v>7</v>
      </c>
    </row>
    <row r="7892" spans="1:13" x14ac:dyDescent="0.25">
      <c r="A7892" s="83">
        <v>44264</v>
      </c>
      <c r="B7892" s="84">
        <v>44264</v>
      </c>
      <c r="C7892" s="84" t="s">
        <v>1141</v>
      </c>
      <c r="D7892" s="85">
        <f>VLOOKUP(Pag_Inicio_Corr_mas_casos[[#This Row],[Corregimiento]],Hoja3!$A$2:$D$676,4,0)</f>
        <v>80812</v>
      </c>
      <c r="E7892" s="84">
        <v>7</v>
      </c>
    </row>
    <row r="7893" spans="1:13" x14ac:dyDescent="0.25">
      <c r="A7893" s="83">
        <v>44264</v>
      </c>
      <c r="B7893" s="84">
        <v>44264</v>
      </c>
      <c r="C7893" s="84" t="s">
        <v>1052</v>
      </c>
      <c r="D7893" s="85">
        <f>VLOOKUP(Pag_Inicio_Corr_mas_casos[[#This Row],[Corregimiento]],Hoja3!$A$2:$D$676,4,0)</f>
        <v>130716</v>
      </c>
      <c r="E7893" s="84">
        <v>6</v>
      </c>
    </row>
    <row r="7894" spans="1:13" x14ac:dyDescent="0.25">
      <c r="A7894" s="83">
        <v>44264</v>
      </c>
      <c r="B7894" s="84">
        <v>44264</v>
      </c>
      <c r="C7894" s="84" t="s">
        <v>1300</v>
      </c>
      <c r="D7894" s="85">
        <f>VLOOKUP(Pag_Inicio_Corr_mas_casos[[#This Row],[Corregimiento]],Hoja3!$A$2:$D$676,4,0)</f>
        <v>10207</v>
      </c>
      <c r="E7894" s="84">
        <v>6</v>
      </c>
    </row>
    <row r="7895" spans="1:13" x14ac:dyDescent="0.25">
      <c r="A7895" s="59">
        <v>44265</v>
      </c>
      <c r="B7895" s="60">
        <v>44265</v>
      </c>
      <c r="C7895" s="60" t="s">
        <v>1155</v>
      </c>
      <c r="D7895" s="61">
        <f>VLOOKUP(Pag_Inicio_Corr_mas_casos[[#This Row],[Corregimiento]],Hoja3!$A$2:$D$676,4,0)</f>
        <v>40601</v>
      </c>
      <c r="E7895" s="60">
        <v>19</v>
      </c>
    </row>
    <row r="7896" spans="1:13" x14ac:dyDescent="0.25">
      <c r="A7896" s="59">
        <v>44265</v>
      </c>
      <c r="B7896" s="60">
        <v>44265</v>
      </c>
      <c r="C7896" s="60" t="s">
        <v>977</v>
      </c>
      <c r="D7896" s="61">
        <f>VLOOKUP(Pag_Inicio_Corr_mas_casos[[#This Row],[Corregimiento]],Hoja3!$A$2:$D$676,4,0)</f>
        <v>90302</v>
      </c>
      <c r="E7896" s="60">
        <v>17</v>
      </c>
    </row>
    <row r="7897" spans="1:13" x14ac:dyDescent="0.25">
      <c r="A7897" s="59">
        <v>44265</v>
      </c>
      <c r="B7897" s="60">
        <v>44265</v>
      </c>
      <c r="C7897" s="60" t="s">
        <v>1150</v>
      </c>
      <c r="D7897" s="61">
        <f>VLOOKUP(Pag_Inicio_Corr_mas_casos[[#This Row],[Corregimiento]],Hoja3!$A$2:$D$676,4,0)</f>
        <v>90301</v>
      </c>
      <c r="E7897" s="60">
        <v>15</v>
      </c>
    </row>
    <row r="7898" spans="1:13" x14ac:dyDescent="0.25">
      <c r="A7898" s="59">
        <v>44265</v>
      </c>
      <c r="B7898" s="60">
        <v>44265</v>
      </c>
      <c r="C7898" s="60" t="s">
        <v>1149</v>
      </c>
      <c r="D7898" s="61">
        <f>VLOOKUP(Pag_Inicio_Corr_mas_casos[[#This Row],[Corregimiento]],Hoja3!$A$2:$D$676,4,0)</f>
        <v>130102</v>
      </c>
      <c r="E7898" s="60">
        <v>14</v>
      </c>
    </row>
    <row r="7899" spans="1:13" x14ac:dyDescent="0.25">
      <c r="A7899" s="59">
        <v>44265</v>
      </c>
      <c r="B7899" s="60">
        <v>44265</v>
      </c>
      <c r="C7899" s="60" t="s">
        <v>1301</v>
      </c>
      <c r="D7899" s="61">
        <f>VLOOKUP(Pag_Inicio_Corr_mas_casos[[#This Row],[Corregimiento]],Hoja3!$A$2:$D$676,4,0)</f>
        <v>10101</v>
      </c>
      <c r="E7899" s="60">
        <v>11</v>
      </c>
    </row>
    <row r="7900" spans="1:13" x14ac:dyDescent="0.25">
      <c r="A7900" s="59">
        <v>44265</v>
      </c>
      <c r="B7900" s="60">
        <v>44265</v>
      </c>
      <c r="C7900" s="60" t="s">
        <v>1048</v>
      </c>
      <c r="D7900" s="61">
        <f>VLOOKUP(Pag_Inicio_Corr_mas_casos[[#This Row],[Corregimiento]],Hoja3!$A$2:$D$676,4,0)</f>
        <v>80817</v>
      </c>
      <c r="E7900" s="60">
        <v>11</v>
      </c>
    </row>
    <row r="7901" spans="1:13" x14ac:dyDescent="0.25">
      <c r="A7901" s="59">
        <v>44265</v>
      </c>
      <c r="B7901" s="60">
        <v>44265</v>
      </c>
      <c r="C7901" s="60" t="s">
        <v>1046</v>
      </c>
      <c r="D7901" s="61">
        <f>VLOOKUP(Pag_Inicio_Corr_mas_casos[[#This Row],[Corregimiento]],Hoja3!$A$2:$D$676,4,0)</f>
        <v>80813</v>
      </c>
      <c r="E7901" s="60">
        <v>10</v>
      </c>
    </row>
    <row r="7902" spans="1:13" x14ac:dyDescent="0.25">
      <c r="A7902" s="59">
        <v>44265</v>
      </c>
      <c r="B7902" s="60">
        <v>44265</v>
      </c>
      <c r="C7902" s="60" t="s">
        <v>1317</v>
      </c>
      <c r="D7902" s="61">
        <f>VLOOKUP(Pag_Inicio_Corr_mas_casos[[#This Row],[Corregimiento]],Hoja3!$A$2:$D$676,4,0)</f>
        <v>91204</v>
      </c>
      <c r="E7902" s="60">
        <v>10</v>
      </c>
    </row>
    <row r="7903" spans="1:13" x14ac:dyDescent="0.25">
      <c r="A7903" s="59">
        <v>44265</v>
      </c>
      <c r="B7903" s="60">
        <v>44265</v>
      </c>
      <c r="C7903" s="60" t="s">
        <v>1291</v>
      </c>
      <c r="D7903" s="61">
        <f>VLOOKUP(Pag_Inicio_Corr_mas_casos[[#This Row],[Corregimiento]],Hoja3!$A$2:$D$676,4,0)</f>
        <v>10201</v>
      </c>
      <c r="E7903" s="60">
        <v>10</v>
      </c>
    </row>
    <row r="7904" spans="1:13" x14ac:dyDescent="0.25">
      <c r="A7904" s="59">
        <v>44265</v>
      </c>
      <c r="B7904" s="60">
        <v>44265</v>
      </c>
      <c r="C7904" s="60" t="s">
        <v>1207</v>
      </c>
      <c r="D7904" s="61">
        <f>VLOOKUP(Pag_Inicio_Corr_mas_casos[[#This Row],[Corregimiento]],Hoja3!$A$2:$D$676,4,0)</f>
        <v>40801</v>
      </c>
      <c r="E7904" s="60">
        <v>10</v>
      </c>
    </row>
    <row r="7905" spans="1:5" x14ac:dyDescent="0.25">
      <c r="A7905" s="59">
        <v>44265</v>
      </c>
      <c r="B7905" s="60">
        <v>44265</v>
      </c>
      <c r="C7905" s="60" t="s">
        <v>1245</v>
      </c>
      <c r="D7905" s="61">
        <f>VLOOKUP(Pag_Inicio_Corr_mas_casos[[#This Row],[Corregimiento]],Hoja3!$A$2:$D$676,4,0)</f>
        <v>10206</v>
      </c>
      <c r="E7905" s="60">
        <v>9</v>
      </c>
    </row>
    <row r="7906" spans="1:5" x14ac:dyDescent="0.25">
      <c r="A7906" s="59">
        <v>44265</v>
      </c>
      <c r="B7906" s="60">
        <v>44265</v>
      </c>
      <c r="C7906" s="60" t="s">
        <v>1034</v>
      </c>
      <c r="D7906" s="61">
        <f>VLOOKUP(Pag_Inicio_Corr_mas_casos[[#This Row],[Corregimiento]],Hoja3!$A$2:$D$676,4,0)</f>
        <v>81009</v>
      </c>
      <c r="E7906" s="60">
        <v>8</v>
      </c>
    </row>
    <row r="7907" spans="1:5" x14ac:dyDescent="0.25">
      <c r="A7907" s="59">
        <v>44265</v>
      </c>
      <c r="B7907" s="60">
        <v>44265</v>
      </c>
      <c r="C7907" s="60" t="s">
        <v>1318</v>
      </c>
      <c r="D7907" s="61">
        <f>VLOOKUP(Pag_Inicio_Corr_mas_casos[[#This Row],[Corregimiento]],Hoja3!$A$2:$D$676,4,0)</f>
        <v>10216</v>
      </c>
      <c r="E7907" s="60">
        <v>8</v>
      </c>
    </row>
    <row r="7908" spans="1:5" x14ac:dyDescent="0.25">
      <c r="A7908" s="59">
        <v>44265</v>
      </c>
      <c r="B7908" s="60">
        <v>44265</v>
      </c>
      <c r="C7908" s="60" t="s">
        <v>867</v>
      </c>
      <c r="D7908" s="61">
        <f>VLOOKUP(Pag_Inicio_Corr_mas_casos[[#This Row],[Corregimiento]],Hoja3!$A$2:$D$676,4,0)</f>
        <v>80821</v>
      </c>
      <c r="E7908" s="60">
        <v>8</v>
      </c>
    </row>
    <row r="7909" spans="1:5" x14ac:dyDescent="0.25">
      <c r="A7909" s="59">
        <v>44265</v>
      </c>
      <c r="B7909" s="60">
        <v>44265</v>
      </c>
      <c r="C7909" s="60" t="s">
        <v>1315</v>
      </c>
      <c r="D7909" s="61">
        <f>VLOOKUP(Pag_Inicio_Corr_mas_casos[[#This Row],[Corregimiento]],Hoja3!$A$2:$D$676,4,0)</f>
        <v>40401</v>
      </c>
      <c r="E7909" s="60">
        <v>8</v>
      </c>
    </row>
    <row r="7910" spans="1:5" x14ac:dyDescent="0.25">
      <c r="A7910" s="59">
        <v>44265</v>
      </c>
      <c r="B7910" s="60">
        <v>44265</v>
      </c>
      <c r="C7910" s="60" t="s">
        <v>1246</v>
      </c>
      <c r="D7910" s="61">
        <f>VLOOKUP(Pag_Inicio_Corr_mas_casos[[#This Row],[Corregimiento]],Hoja3!$A$2:$D$676,4,0)</f>
        <v>41001</v>
      </c>
      <c r="E7910" s="60">
        <v>7</v>
      </c>
    </row>
    <row r="7911" spans="1:5" x14ac:dyDescent="0.25">
      <c r="A7911" s="59">
        <v>44265</v>
      </c>
      <c r="B7911" s="60">
        <v>44265</v>
      </c>
      <c r="C7911" s="60" t="s">
        <v>1117</v>
      </c>
      <c r="D7911" s="61">
        <f>VLOOKUP(Pag_Inicio_Corr_mas_casos[[#This Row],[Corregimiento]],Hoja3!$A$2:$D$676,4,0)</f>
        <v>91001</v>
      </c>
      <c r="E7911" s="60">
        <v>7</v>
      </c>
    </row>
    <row r="7912" spans="1:5" x14ac:dyDescent="0.25">
      <c r="A7912" s="59">
        <v>44265</v>
      </c>
      <c r="B7912" s="60">
        <v>44265</v>
      </c>
      <c r="C7912" s="60" t="s">
        <v>1188</v>
      </c>
      <c r="D7912" s="61">
        <f>VLOOKUP(Pag_Inicio_Corr_mas_casos[[#This Row],[Corregimiento]],Hoja3!$A$2:$D$676,4,0)</f>
        <v>90601</v>
      </c>
      <c r="E7912" s="60">
        <v>7</v>
      </c>
    </row>
    <row r="7913" spans="1:5" x14ac:dyDescent="0.25">
      <c r="A7913" s="59">
        <v>44265</v>
      </c>
      <c r="B7913" s="60">
        <v>44265</v>
      </c>
      <c r="C7913" s="60" t="s">
        <v>1141</v>
      </c>
      <c r="D7913" s="61">
        <f>VLOOKUP(Pag_Inicio_Corr_mas_casos[[#This Row],[Corregimiento]],Hoja3!$A$2:$D$676,4,0)</f>
        <v>80812</v>
      </c>
      <c r="E7913" s="60">
        <v>7</v>
      </c>
    </row>
    <row r="7914" spans="1:5" x14ac:dyDescent="0.25">
      <c r="A7914" s="59">
        <v>44265</v>
      </c>
      <c r="B7914" s="60">
        <v>44265</v>
      </c>
      <c r="C7914" s="60" t="s">
        <v>1271</v>
      </c>
      <c r="D7914" s="61">
        <f>VLOOKUP(Pag_Inicio_Corr_mas_casos[[#This Row],[Corregimiento]],Hoja3!$A$2:$D$676,4,0)</f>
        <v>10203</v>
      </c>
      <c r="E7914" s="60">
        <v>7</v>
      </c>
    </row>
    <row r="7915" spans="1:5" x14ac:dyDescent="0.25">
      <c r="A7915" s="74">
        <v>44266</v>
      </c>
      <c r="B7915" s="75">
        <v>44266</v>
      </c>
      <c r="C7915" s="75" t="s">
        <v>1155</v>
      </c>
      <c r="D7915" s="76">
        <f>VLOOKUP(Pag_Inicio_Corr_mas_casos[[#This Row],[Corregimiento]],Hoja3!$A$2:$D$676,4,0)</f>
        <v>40601</v>
      </c>
      <c r="E7915" s="75">
        <v>17</v>
      </c>
    </row>
    <row r="7916" spans="1:5" x14ac:dyDescent="0.25">
      <c r="A7916" s="74">
        <v>44266</v>
      </c>
      <c r="B7916" s="75">
        <v>44266</v>
      </c>
      <c r="C7916" s="75" t="s">
        <v>1150</v>
      </c>
      <c r="D7916" s="76">
        <f>VLOOKUP(Pag_Inicio_Corr_mas_casos[[#This Row],[Corregimiento]],Hoja3!$A$2:$D$676,4,0)</f>
        <v>90301</v>
      </c>
      <c r="E7916" s="75">
        <v>15</v>
      </c>
    </row>
    <row r="7917" spans="1:5" x14ac:dyDescent="0.25">
      <c r="A7917" s="74">
        <v>44266</v>
      </c>
      <c r="B7917" s="75">
        <v>44266</v>
      </c>
      <c r="C7917" s="75" t="s">
        <v>1153</v>
      </c>
      <c r="D7917" s="76">
        <f>VLOOKUP(Pag_Inicio_Corr_mas_casos[[#This Row],[Corregimiento]],Hoja3!$A$2:$D$676,4,0)</f>
        <v>40501</v>
      </c>
      <c r="E7917" s="75">
        <v>12</v>
      </c>
    </row>
    <row r="7918" spans="1:5" x14ac:dyDescent="0.25">
      <c r="A7918" s="74">
        <v>44266</v>
      </c>
      <c r="B7918" s="75">
        <v>44266</v>
      </c>
      <c r="C7918" s="75" t="s">
        <v>1123</v>
      </c>
      <c r="D7918" s="76">
        <f>VLOOKUP(Pag_Inicio_Corr_mas_casos[[#This Row],[Corregimiento]],Hoja3!$A$2:$D$676,4,0)</f>
        <v>20103</v>
      </c>
      <c r="E7918" s="75">
        <v>12</v>
      </c>
    </row>
    <row r="7919" spans="1:5" x14ac:dyDescent="0.25">
      <c r="A7919" s="74">
        <v>44266</v>
      </c>
      <c r="B7919" s="75">
        <v>44266</v>
      </c>
      <c r="C7919" s="75" t="s">
        <v>1246</v>
      </c>
      <c r="D7919" s="76">
        <f>VLOOKUP(Pag_Inicio_Corr_mas_casos[[#This Row],[Corregimiento]],Hoja3!$A$2:$D$676,4,0)</f>
        <v>41001</v>
      </c>
      <c r="E7919" s="75">
        <v>11</v>
      </c>
    </row>
    <row r="7920" spans="1:5" x14ac:dyDescent="0.25">
      <c r="A7920" s="74">
        <v>44266</v>
      </c>
      <c r="B7920" s="75">
        <v>44266</v>
      </c>
      <c r="C7920" s="75" t="s">
        <v>1193</v>
      </c>
      <c r="D7920" s="76">
        <f>VLOOKUP(Pag_Inicio_Corr_mas_casos[[#This Row],[Corregimiento]],Hoja3!$A$2:$D$676,4,0)</f>
        <v>40205</v>
      </c>
      <c r="E7920" s="75">
        <v>10</v>
      </c>
    </row>
    <row r="7921" spans="1:5" x14ac:dyDescent="0.25">
      <c r="A7921" s="74">
        <v>44266</v>
      </c>
      <c r="B7921" s="75">
        <v>44266</v>
      </c>
      <c r="C7921" s="75" t="s">
        <v>1065</v>
      </c>
      <c r="D7921" s="76">
        <f>VLOOKUP(Pag_Inicio_Corr_mas_casos[[#This Row],[Corregimiento]],Hoja3!$A$2:$D$676,4,0)</f>
        <v>40606</v>
      </c>
      <c r="E7921" s="75">
        <v>9</v>
      </c>
    </row>
    <row r="7922" spans="1:5" x14ac:dyDescent="0.25">
      <c r="A7922" s="74">
        <v>44266</v>
      </c>
      <c r="B7922" s="75">
        <v>44266</v>
      </c>
      <c r="C7922" s="75" t="s">
        <v>1131</v>
      </c>
      <c r="D7922" s="76">
        <f>VLOOKUP(Pag_Inicio_Corr_mas_casos[[#This Row],[Corregimiento]],Hoja3!$A$2:$D$676,4,0)</f>
        <v>130106</v>
      </c>
      <c r="E7922" s="75">
        <v>9</v>
      </c>
    </row>
    <row r="7923" spans="1:5" x14ac:dyDescent="0.25">
      <c r="A7923" s="74">
        <v>44266</v>
      </c>
      <c r="B7923" s="75">
        <v>44266</v>
      </c>
      <c r="C7923" s="75" t="s">
        <v>1046</v>
      </c>
      <c r="D7923" s="76">
        <f>VLOOKUP(Pag_Inicio_Corr_mas_casos[[#This Row],[Corregimiento]],Hoja3!$A$2:$D$676,4,0)</f>
        <v>80813</v>
      </c>
      <c r="E7923" s="75">
        <v>8</v>
      </c>
    </row>
    <row r="7924" spans="1:5" x14ac:dyDescent="0.25">
      <c r="A7924" s="74">
        <v>44266</v>
      </c>
      <c r="B7924" s="75">
        <v>44266</v>
      </c>
      <c r="C7924" s="75" t="s">
        <v>1174</v>
      </c>
      <c r="D7924" s="76">
        <f>VLOOKUP(Pag_Inicio_Corr_mas_casos[[#This Row],[Corregimiento]],Hoja3!$A$2:$D$676,4,0)</f>
        <v>91101</v>
      </c>
      <c r="E7924" s="75">
        <v>8</v>
      </c>
    </row>
    <row r="7925" spans="1:5" x14ac:dyDescent="0.25">
      <c r="A7925" s="74">
        <v>44266</v>
      </c>
      <c r="B7925" s="75">
        <v>44266</v>
      </c>
      <c r="C7925" s="75" t="s">
        <v>1117</v>
      </c>
      <c r="D7925" s="76">
        <f>VLOOKUP(Pag_Inicio_Corr_mas_casos[[#This Row],[Corregimiento]],Hoja3!$A$2:$D$676,4,0)</f>
        <v>91001</v>
      </c>
      <c r="E7925" s="75">
        <v>8</v>
      </c>
    </row>
    <row r="7926" spans="1:5" x14ac:dyDescent="0.25">
      <c r="A7926" s="74">
        <v>44266</v>
      </c>
      <c r="B7926" s="75">
        <v>44266</v>
      </c>
      <c r="C7926" s="75" t="s">
        <v>1173</v>
      </c>
      <c r="D7926" s="76">
        <f>VLOOKUP(Pag_Inicio_Corr_mas_casos[[#This Row],[Corregimiento]],Hoja3!$A$2:$D$676,4,0)</f>
        <v>40503</v>
      </c>
      <c r="E7926" s="75">
        <v>8</v>
      </c>
    </row>
    <row r="7927" spans="1:5" x14ac:dyDescent="0.25">
      <c r="A7927" s="74">
        <v>44266</v>
      </c>
      <c r="B7927" s="75">
        <v>44266</v>
      </c>
      <c r="C7927" s="75" t="s">
        <v>1319</v>
      </c>
      <c r="D7927" s="76">
        <f>VLOOKUP(Pag_Inicio_Corr_mas_casos[[#This Row],[Corregimiento]],Hoja3!$A$2:$D$676,4,0)</f>
        <v>30205</v>
      </c>
      <c r="E7927" s="75">
        <v>8</v>
      </c>
    </row>
    <row r="7928" spans="1:5" x14ac:dyDescent="0.25">
      <c r="A7928" s="74">
        <v>44266</v>
      </c>
      <c r="B7928" s="75">
        <v>44266</v>
      </c>
      <c r="C7928" s="75" t="s">
        <v>1306</v>
      </c>
      <c r="D7928" s="76">
        <f>VLOOKUP(Pag_Inicio_Corr_mas_casos[[#This Row],[Corregimiento]],Hoja3!$A$2:$D$676,4,0)</f>
        <v>41104</v>
      </c>
      <c r="E7928" s="75">
        <v>7</v>
      </c>
    </row>
    <row r="7929" spans="1:5" x14ac:dyDescent="0.25">
      <c r="A7929" s="74">
        <v>44266</v>
      </c>
      <c r="B7929" s="75">
        <v>44266</v>
      </c>
      <c r="C7929" s="75" t="s">
        <v>1102</v>
      </c>
      <c r="D7929" s="76">
        <f>VLOOKUP(Pag_Inicio_Corr_mas_casos[[#This Row],[Corregimiento]],Hoja3!$A$2:$D$676,4,0)</f>
        <v>40612</v>
      </c>
      <c r="E7929" s="75">
        <v>7</v>
      </c>
    </row>
    <row r="7930" spans="1:5" x14ac:dyDescent="0.25">
      <c r="A7930" s="74">
        <v>44266</v>
      </c>
      <c r="B7930" s="75">
        <v>44266</v>
      </c>
      <c r="C7930" s="75" t="s">
        <v>1106</v>
      </c>
      <c r="D7930" s="76">
        <f>VLOOKUP(Pag_Inicio_Corr_mas_casos[[#This Row],[Corregimiento]],Hoja3!$A$2:$D$676,4,0)</f>
        <v>80809</v>
      </c>
      <c r="E7930" s="75">
        <v>7</v>
      </c>
    </row>
    <row r="7931" spans="1:5" x14ac:dyDescent="0.25">
      <c r="A7931" s="74">
        <v>44266</v>
      </c>
      <c r="B7931" s="75">
        <v>44266</v>
      </c>
      <c r="C7931" s="75" t="s">
        <v>1245</v>
      </c>
      <c r="D7931" s="76">
        <f>VLOOKUP(Pag_Inicio_Corr_mas_casos[[#This Row],[Corregimiento]],Hoja3!$A$2:$D$676,4,0)</f>
        <v>10206</v>
      </c>
      <c r="E7931" s="75">
        <v>7</v>
      </c>
    </row>
    <row r="7932" spans="1:5" x14ac:dyDescent="0.25">
      <c r="A7932" s="74">
        <v>44266</v>
      </c>
      <c r="B7932" s="75">
        <v>44266</v>
      </c>
      <c r="C7932" s="75" t="s">
        <v>1128</v>
      </c>
      <c r="D7932" s="76">
        <f>VLOOKUP(Pag_Inicio_Corr_mas_casos[[#This Row],[Corregimiento]],Hoja3!$A$2:$D$676,4,0)</f>
        <v>91008</v>
      </c>
      <c r="E7932" s="75">
        <v>7</v>
      </c>
    </row>
    <row r="7933" spans="1:5" x14ac:dyDescent="0.25">
      <c r="A7933" s="74">
        <v>44266</v>
      </c>
      <c r="B7933" s="75">
        <v>44266</v>
      </c>
      <c r="C7933" s="75" t="s">
        <v>1054</v>
      </c>
      <c r="D7933" s="76">
        <f>VLOOKUP(Pag_Inicio_Corr_mas_casos[[#This Row],[Corregimiento]],Hoja3!$A$2:$D$676,4,0)</f>
        <v>130701</v>
      </c>
      <c r="E7933" s="75">
        <v>6</v>
      </c>
    </row>
    <row r="7934" spans="1:5" x14ac:dyDescent="0.25">
      <c r="A7934" s="74">
        <v>44266</v>
      </c>
      <c r="B7934" s="75">
        <v>44266</v>
      </c>
      <c r="C7934" s="75" t="s">
        <v>1301</v>
      </c>
      <c r="D7934" s="76">
        <f>VLOOKUP(Pag_Inicio_Corr_mas_casos[[#This Row],[Corregimiento]],Hoja3!$A$2:$D$676,4,0)</f>
        <v>10101</v>
      </c>
      <c r="E7934" s="75">
        <v>6</v>
      </c>
    </row>
    <row r="7935" spans="1:5" x14ac:dyDescent="0.25">
      <c r="A7935" s="50">
        <v>44267</v>
      </c>
      <c r="B7935" s="51">
        <v>44267</v>
      </c>
      <c r="C7935" s="51" t="s">
        <v>1072</v>
      </c>
      <c r="D7935" s="52">
        <f>VLOOKUP(Pag_Inicio_Corr_mas_casos[[#This Row],[Corregimiento]],Hoja3!$A$2:$D$676,4,0)</f>
        <v>80803</v>
      </c>
      <c r="E7935" s="51">
        <v>17</v>
      </c>
    </row>
    <row r="7936" spans="1:5" x14ac:dyDescent="0.25">
      <c r="A7936" s="50">
        <v>44267</v>
      </c>
      <c r="B7936" s="51">
        <v>44267</v>
      </c>
      <c r="C7936" s="51" t="s">
        <v>1117</v>
      </c>
      <c r="D7936" s="52">
        <f>VLOOKUP(Pag_Inicio_Corr_mas_casos[[#This Row],[Corregimiento]],Hoja3!$A$2:$D$676,4,0)</f>
        <v>91001</v>
      </c>
      <c r="E7936" s="51">
        <v>17</v>
      </c>
    </row>
    <row r="7937" spans="1:5" x14ac:dyDescent="0.25">
      <c r="A7937" s="50">
        <v>44267</v>
      </c>
      <c r="B7937" s="51">
        <v>44267</v>
      </c>
      <c r="C7937" s="51" t="s">
        <v>1155</v>
      </c>
      <c r="D7937" s="52">
        <f>VLOOKUP(Pag_Inicio_Corr_mas_casos[[#This Row],[Corregimiento]],Hoja3!$A$2:$D$676,4,0)</f>
        <v>40601</v>
      </c>
      <c r="E7937" s="51">
        <v>15</v>
      </c>
    </row>
    <row r="7938" spans="1:5" x14ac:dyDescent="0.25">
      <c r="A7938" s="50">
        <v>44267</v>
      </c>
      <c r="B7938" s="51">
        <v>44267</v>
      </c>
      <c r="C7938" s="51" t="s">
        <v>1051</v>
      </c>
      <c r="D7938" s="52">
        <f>VLOOKUP(Pag_Inicio_Corr_mas_casos[[#This Row],[Corregimiento]],Hoja3!$A$2:$D$676,4,0)</f>
        <v>80815</v>
      </c>
      <c r="E7938" s="51">
        <v>15</v>
      </c>
    </row>
    <row r="7939" spans="1:5" x14ac:dyDescent="0.25">
      <c r="A7939" s="50">
        <v>44267</v>
      </c>
      <c r="B7939" s="51">
        <v>44267</v>
      </c>
      <c r="C7939" s="51" t="s">
        <v>1098</v>
      </c>
      <c r="D7939" s="52">
        <f>VLOOKUP(Pag_Inicio_Corr_mas_casos[[#This Row],[Corregimiento]],Hoja3!$A$2:$D$676,4,0)</f>
        <v>40611</v>
      </c>
      <c r="E7939" s="51">
        <v>11</v>
      </c>
    </row>
    <row r="7940" spans="1:5" x14ac:dyDescent="0.25">
      <c r="A7940" s="50">
        <v>44267</v>
      </c>
      <c r="B7940" s="51">
        <v>44267</v>
      </c>
      <c r="C7940" s="51" t="s">
        <v>1193</v>
      </c>
      <c r="D7940" s="52">
        <f>VLOOKUP(Pag_Inicio_Corr_mas_casos[[#This Row],[Corregimiento]],Hoja3!$A$2:$D$676,4,0)</f>
        <v>40205</v>
      </c>
      <c r="E7940" s="51">
        <v>9</v>
      </c>
    </row>
    <row r="7941" spans="1:5" x14ac:dyDescent="0.25">
      <c r="A7941" s="50">
        <v>44267</v>
      </c>
      <c r="B7941" s="51">
        <v>44267</v>
      </c>
      <c r="C7941" s="51" t="s">
        <v>1128</v>
      </c>
      <c r="D7941" s="52">
        <f>VLOOKUP(Pag_Inicio_Corr_mas_casos[[#This Row],[Corregimiento]],Hoja3!$A$2:$D$676,4,0)</f>
        <v>91008</v>
      </c>
      <c r="E7941" s="51">
        <v>9</v>
      </c>
    </row>
    <row r="7942" spans="1:5" x14ac:dyDescent="0.25">
      <c r="A7942" s="50">
        <v>44267</v>
      </c>
      <c r="B7942" s="51">
        <v>44267</v>
      </c>
      <c r="C7942" s="51" t="s">
        <v>1042</v>
      </c>
      <c r="D7942" s="52">
        <f>VLOOKUP(Pag_Inicio_Corr_mas_casos[[#This Row],[Corregimiento]],Hoja3!$A$2:$D$676,4,0)</f>
        <v>80826</v>
      </c>
      <c r="E7942" s="51">
        <v>9</v>
      </c>
    </row>
    <row r="7943" spans="1:5" x14ac:dyDescent="0.25">
      <c r="A7943" s="50">
        <v>44267</v>
      </c>
      <c r="B7943" s="51">
        <v>44267</v>
      </c>
      <c r="C7943" s="51" t="s">
        <v>1291</v>
      </c>
      <c r="D7943" s="52">
        <f>VLOOKUP(Pag_Inicio_Corr_mas_casos[[#This Row],[Corregimiento]],Hoja3!$A$2:$D$676,4,0)</f>
        <v>10201</v>
      </c>
      <c r="E7943" s="51">
        <v>8</v>
      </c>
    </row>
    <row r="7944" spans="1:5" x14ac:dyDescent="0.25">
      <c r="A7944" s="50">
        <v>44267</v>
      </c>
      <c r="B7944" s="51">
        <v>44267</v>
      </c>
      <c r="C7944" s="51" t="s">
        <v>1153</v>
      </c>
      <c r="D7944" s="52">
        <f>VLOOKUP(Pag_Inicio_Corr_mas_casos[[#This Row],[Corregimiento]],Hoja3!$A$2:$D$676,4,0)</f>
        <v>40501</v>
      </c>
      <c r="E7944" s="51">
        <v>8</v>
      </c>
    </row>
    <row r="7945" spans="1:5" x14ac:dyDescent="0.25">
      <c r="A7945" s="50">
        <v>44267</v>
      </c>
      <c r="B7945" s="51">
        <v>44267</v>
      </c>
      <c r="C7945" s="51" t="s">
        <v>1065</v>
      </c>
      <c r="D7945" s="52">
        <f>VLOOKUP(Pag_Inicio_Corr_mas_casos[[#This Row],[Corregimiento]],Hoja3!$A$2:$D$676,4,0)</f>
        <v>40606</v>
      </c>
      <c r="E7945" s="51">
        <v>7</v>
      </c>
    </row>
    <row r="7946" spans="1:5" x14ac:dyDescent="0.25">
      <c r="A7946" s="50">
        <v>44267</v>
      </c>
      <c r="B7946" s="51">
        <v>44267</v>
      </c>
      <c r="C7946" s="51" t="s">
        <v>1265</v>
      </c>
      <c r="D7946" s="52">
        <f>VLOOKUP(Pag_Inicio_Corr_mas_casos[[#This Row],[Corregimiento]],Hoja3!$A$2:$D$676,4,0)</f>
        <v>90405</v>
      </c>
      <c r="E7946" s="51">
        <v>7</v>
      </c>
    </row>
    <row r="7947" spans="1:5" x14ac:dyDescent="0.25">
      <c r="A7947" s="50">
        <v>44267</v>
      </c>
      <c r="B7947" s="51">
        <v>44267</v>
      </c>
      <c r="C7947" s="51" t="s">
        <v>1301</v>
      </c>
      <c r="D7947" s="52">
        <f>VLOOKUP(Pag_Inicio_Corr_mas_casos[[#This Row],[Corregimiento]],Hoja3!$A$2:$D$676,4,0)</f>
        <v>10101</v>
      </c>
      <c r="E7947" s="51">
        <v>7</v>
      </c>
    </row>
    <row r="7948" spans="1:5" x14ac:dyDescent="0.25">
      <c r="A7948" s="50">
        <v>44267</v>
      </c>
      <c r="B7948" s="51">
        <v>44267</v>
      </c>
      <c r="C7948" s="51" t="s">
        <v>1320</v>
      </c>
      <c r="D7948" s="52">
        <f>VLOOKUP(Pag_Inicio_Corr_mas_casos[[#This Row],[Corregimiento]],Hoja3!$A$2:$D$676,4,0)</f>
        <v>70305</v>
      </c>
      <c r="E7948" s="51">
        <v>7</v>
      </c>
    </row>
    <row r="7949" spans="1:5" x14ac:dyDescent="0.25">
      <c r="A7949" s="50">
        <v>44267</v>
      </c>
      <c r="B7949" s="51">
        <v>44267</v>
      </c>
      <c r="C7949" s="51" t="s">
        <v>1069</v>
      </c>
      <c r="D7949" s="52">
        <f>VLOOKUP(Pag_Inicio_Corr_mas_casos[[#This Row],[Corregimiento]],Hoja3!$A$2:$D$676,4,0)</f>
        <v>40203</v>
      </c>
      <c r="E7949" s="51">
        <v>6</v>
      </c>
    </row>
    <row r="7950" spans="1:5" x14ac:dyDescent="0.25">
      <c r="A7950" s="50">
        <v>44267</v>
      </c>
      <c r="B7950" s="51">
        <v>44267</v>
      </c>
      <c r="C7950" s="51" t="s">
        <v>1106</v>
      </c>
      <c r="D7950" s="52">
        <f>VLOOKUP(Pag_Inicio_Corr_mas_casos[[#This Row],[Corregimiento]],Hoja3!$A$2:$D$676,4,0)</f>
        <v>80809</v>
      </c>
      <c r="E7950" s="51">
        <v>6</v>
      </c>
    </row>
    <row r="7951" spans="1:5" x14ac:dyDescent="0.25">
      <c r="A7951" s="50">
        <v>44267</v>
      </c>
      <c r="B7951" s="51">
        <v>44267</v>
      </c>
      <c r="C7951" s="51" t="s">
        <v>1318</v>
      </c>
      <c r="D7951" s="52">
        <f>VLOOKUP(Pag_Inicio_Corr_mas_casos[[#This Row],[Corregimiento]],Hoja3!$A$2:$D$676,4,0)</f>
        <v>10216</v>
      </c>
      <c r="E7951" s="51">
        <v>6</v>
      </c>
    </row>
    <row r="7952" spans="1:5" x14ac:dyDescent="0.25">
      <c r="A7952" s="50">
        <v>44267</v>
      </c>
      <c r="B7952" s="51">
        <v>44267</v>
      </c>
      <c r="C7952" s="51" t="s">
        <v>1131</v>
      </c>
      <c r="D7952" s="52">
        <f>VLOOKUP(Pag_Inicio_Corr_mas_casos[[#This Row],[Corregimiento]],Hoja3!$A$2:$D$676,4,0)</f>
        <v>130106</v>
      </c>
      <c r="E7952" s="51">
        <v>5</v>
      </c>
    </row>
    <row r="7953" spans="1:5" x14ac:dyDescent="0.25">
      <c r="A7953" s="50">
        <v>44267</v>
      </c>
      <c r="B7953" s="51">
        <v>44267</v>
      </c>
      <c r="C7953" s="51" t="s">
        <v>1169</v>
      </c>
      <c r="D7953" s="52">
        <f>VLOOKUP(Pag_Inicio_Corr_mas_casos[[#This Row],[Corregimiento]],Hoja3!$A$2:$D$676,4,0)</f>
        <v>90101</v>
      </c>
      <c r="E7953" s="51">
        <v>5</v>
      </c>
    </row>
    <row r="7954" spans="1:5" x14ac:dyDescent="0.25">
      <c r="A7954" s="50">
        <v>44267</v>
      </c>
      <c r="B7954" s="51">
        <v>44267</v>
      </c>
      <c r="C7954" s="51" t="s">
        <v>1035</v>
      </c>
      <c r="D7954" s="52">
        <f>VLOOKUP(Pag_Inicio_Corr_mas_casos[[#This Row],[Corregimiento]],Hoja3!$A$2:$D$676,4,0)</f>
        <v>80806</v>
      </c>
      <c r="E7954" s="51">
        <v>5</v>
      </c>
    </row>
    <row r="7955" spans="1:5" x14ac:dyDescent="0.25">
      <c r="A7955" s="53">
        <v>44268</v>
      </c>
      <c r="B7955" s="54">
        <v>44268</v>
      </c>
      <c r="C7955" s="54" t="s">
        <v>1150</v>
      </c>
      <c r="D7955" s="55">
        <f>VLOOKUP(Pag_Inicio_Corr_mas_casos[[#This Row],[Corregimiento]],Hoja3!$A$2:$D$676,4,0)</f>
        <v>90301</v>
      </c>
      <c r="E7955" s="54">
        <v>23</v>
      </c>
    </row>
    <row r="7956" spans="1:5" x14ac:dyDescent="0.25">
      <c r="A7956" s="53">
        <v>44268</v>
      </c>
      <c r="B7956" s="54">
        <v>44268</v>
      </c>
      <c r="C7956" s="54" t="s">
        <v>1291</v>
      </c>
      <c r="D7956" s="55">
        <f>VLOOKUP(Pag_Inicio_Corr_mas_casos[[#This Row],[Corregimiento]],Hoja3!$A$2:$D$676,4,0)</f>
        <v>10201</v>
      </c>
      <c r="E7956" s="54">
        <v>18</v>
      </c>
    </row>
    <row r="7957" spans="1:5" x14ac:dyDescent="0.25">
      <c r="A7957" s="53">
        <v>44268</v>
      </c>
      <c r="B7957" s="54">
        <v>44268</v>
      </c>
      <c r="C7957" s="54" t="s">
        <v>1245</v>
      </c>
      <c r="D7957" s="55">
        <f>VLOOKUP(Pag_Inicio_Corr_mas_casos[[#This Row],[Corregimiento]],Hoja3!$A$2:$D$676,4,0)</f>
        <v>10206</v>
      </c>
      <c r="E7957" s="54">
        <v>15</v>
      </c>
    </row>
    <row r="7958" spans="1:5" x14ac:dyDescent="0.25">
      <c r="A7958" s="53">
        <v>44268</v>
      </c>
      <c r="B7958" s="54">
        <v>44268</v>
      </c>
      <c r="C7958" s="54" t="s">
        <v>1215</v>
      </c>
      <c r="D7958" s="55">
        <f>VLOOKUP(Pag_Inicio_Corr_mas_casos[[#This Row],[Corregimiento]],Hoja3!$A$2:$D$676,4,0)</f>
        <v>30301</v>
      </c>
      <c r="E7958" s="54">
        <v>12</v>
      </c>
    </row>
    <row r="7959" spans="1:5" x14ac:dyDescent="0.25">
      <c r="A7959" s="53">
        <v>44268</v>
      </c>
      <c r="B7959" s="54">
        <v>44268</v>
      </c>
      <c r="C7959" s="54" t="s">
        <v>1155</v>
      </c>
      <c r="D7959" s="55">
        <f>VLOOKUP(Pag_Inicio_Corr_mas_casos[[#This Row],[Corregimiento]],Hoja3!$A$2:$D$676,4,0)</f>
        <v>40601</v>
      </c>
      <c r="E7959" s="54">
        <v>11</v>
      </c>
    </row>
    <row r="7960" spans="1:5" x14ac:dyDescent="0.25">
      <c r="A7960" s="53">
        <v>44268</v>
      </c>
      <c r="B7960" s="54">
        <v>44268</v>
      </c>
      <c r="C7960" s="54" t="s">
        <v>1240</v>
      </c>
      <c r="D7960" s="55">
        <f>VLOOKUP(Pag_Inicio_Corr_mas_casos[[#This Row],[Corregimiento]],Hoja3!$A$2:$D$676,4,0)</f>
        <v>40506</v>
      </c>
      <c r="E7960" s="54">
        <v>10</v>
      </c>
    </row>
    <row r="7961" spans="1:5" x14ac:dyDescent="0.25">
      <c r="A7961" s="53">
        <v>44268</v>
      </c>
      <c r="B7961" s="54">
        <v>44268</v>
      </c>
      <c r="C7961" s="54" t="s">
        <v>1153</v>
      </c>
      <c r="D7961" s="55">
        <f>VLOOKUP(Pag_Inicio_Corr_mas_casos[[#This Row],[Corregimiento]],Hoja3!$A$2:$D$676,4,0)</f>
        <v>40501</v>
      </c>
      <c r="E7961" s="54">
        <v>10</v>
      </c>
    </row>
    <row r="7962" spans="1:5" x14ac:dyDescent="0.25">
      <c r="A7962" s="53">
        <v>44268</v>
      </c>
      <c r="B7962" s="54">
        <v>44268</v>
      </c>
      <c r="C7962" s="54" t="s">
        <v>1193</v>
      </c>
      <c r="D7962" s="55">
        <f>VLOOKUP(Pag_Inicio_Corr_mas_casos[[#This Row],[Corregimiento]],Hoja3!$A$2:$D$676,4,0)</f>
        <v>40205</v>
      </c>
      <c r="E7962" s="54">
        <v>9</v>
      </c>
    </row>
    <row r="7963" spans="1:5" x14ac:dyDescent="0.25">
      <c r="A7963" s="53">
        <v>44268</v>
      </c>
      <c r="B7963" s="54">
        <v>44268</v>
      </c>
      <c r="C7963" s="54" t="s">
        <v>1037</v>
      </c>
      <c r="D7963" s="55">
        <f>VLOOKUP(Pag_Inicio_Corr_mas_casos[[#This Row],[Corregimiento]],Hoja3!$A$2:$D$676,4,0)</f>
        <v>80807</v>
      </c>
      <c r="E7963" s="54">
        <v>9</v>
      </c>
    </row>
    <row r="7964" spans="1:5" x14ac:dyDescent="0.25">
      <c r="A7964" s="53">
        <v>44268</v>
      </c>
      <c r="B7964" s="54">
        <v>44268</v>
      </c>
      <c r="C7964" s="54" t="s">
        <v>1131</v>
      </c>
      <c r="D7964" s="55">
        <f>VLOOKUP(Pag_Inicio_Corr_mas_casos[[#This Row],[Corregimiento]],Hoja3!$A$2:$D$676,4,0)</f>
        <v>130106</v>
      </c>
      <c r="E7964" s="54">
        <v>9</v>
      </c>
    </row>
    <row r="7965" spans="1:5" x14ac:dyDescent="0.25">
      <c r="A7965" s="53">
        <v>44268</v>
      </c>
      <c r="B7965" s="54">
        <v>44268</v>
      </c>
      <c r="C7965" s="54" t="s">
        <v>1321</v>
      </c>
      <c r="D7965" s="55">
        <f>VLOOKUP(Pag_Inicio_Corr_mas_casos[[#This Row],[Corregimiento]],Hoja3!$A$2:$D$676,4,0)</f>
        <v>40507</v>
      </c>
      <c r="E7965" s="54">
        <v>8</v>
      </c>
    </row>
    <row r="7966" spans="1:5" x14ac:dyDescent="0.25">
      <c r="A7966" s="53">
        <v>44268</v>
      </c>
      <c r="B7966" s="54">
        <v>44268</v>
      </c>
      <c r="C7966" s="54" t="s">
        <v>1106</v>
      </c>
      <c r="D7966" s="55">
        <f>VLOOKUP(Pag_Inicio_Corr_mas_casos[[#This Row],[Corregimiento]],Hoja3!$A$2:$D$676,4,0)</f>
        <v>80809</v>
      </c>
      <c r="E7966" s="54">
        <v>7</v>
      </c>
    </row>
    <row r="7967" spans="1:5" x14ac:dyDescent="0.25">
      <c r="A7967" s="53">
        <v>44268</v>
      </c>
      <c r="B7967" s="54">
        <v>44268</v>
      </c>
      <c r="C7967" s="54" t="s">
        <v>1265</v>
      </c>
      <c r="D7967" s="55">
        <f>VLOOKUP(Pag_Inicio_Corr_mas_casos[[#This Row],[Corregimiento]],Hoja3!$A$2:$D$676,4,0)</f>
        <v>90405</v>
      </c>
      <c r="E7967" s="54">
        <v>7</v>
      </c>
    </row>
    <row r="7968" spans="1:5" x14ac:dyDescent="0.25">
      <c r="A7968" s="53">
        <v>44268</v>
      </c>
      <c r="B7968" s="54">
        <v>44268</v>
      </c>
      <c r="C7968" s="54" t="s">
        <v>1098</v>
      </c>
      <c r="D7968" s="55">
        <f>VLOOKUP(Pag_Inicio_Corr_mas_casos[[#This Row],[Corregimiento]],Hoja3!$A$2:$D$676,4,0)</f>
        <v>40611</v>
      </c>
      <c r="E7968" s="54">
        <v>7</v>
      </c>
    </row>
    <row r="7969" spans="1:5" x14ac:dyDescent="0.25">
      <c r="A7969" s="53">
        <v>44268</v>
      </c>
      <c r="B7969" s="54">
        <v>44268</v>
      </c>
      <c r="C7969" s="54" t="s">
        <v>1301</v>
      </c>
      <c r="D7969" s="55">
        <f>VLOOKUP(Pag_Inicio_Corr_mas_casos[[#This Row],[Corregimiento]],Hoja3!$A$2:$D$676,4,0)</f>
        <v>10101</v>
      </c>
      <c r="E7969" s="54">
        <v>7</v>
      </c>
    </row>
    <row r="7970" spans="1:5" x14ac:dyDescent="0.25">
      <c r="A7970" s="53">
        <v>44268</v>
      </c>
      <c r="B7970" s="54">
        <v>44268</v>
      </c>
      <c r="C7970" s="54" t="s">
        <v>1046</v>
      </c>
      <c r="D7970" s="55">
        <f>VLOOKUP(Pag_Inicio_Corr_mas_casos[[#This Row],[Corregimiento]],Hoja3!$A$2:$D$676,4,0)</f>
        <v>80813</v>
      </c>
      <c r="E7970" s="54">
        <v>7</v>
      </c>
    </row>
    <row r="7971" spans="1:5" x14ac:dyDescent="0.25">
      <c r="A7971" s="53">
        <v>44268</v>
      </c>
      <c r="B7971" s="54">
        <v>44268</v>
      </c>
      <c r="C7971" s="54" t="s">
        <v>1322</v>
      </c>
      <c r="D7971" s="55">
        <f>VLOOKUP(Pag_Inicio_Corr_mas_casos[[#This Row],[Corregimiento]],Hoja3!$A$2:$D$676,4,0)</f>
        <v>40704</v>
      </c>
      <c r="E7971" s="54">
        <v>6</v>
      </c>
    </row>
    <row r="7972" spans="1:5" x14ac:dyDescent="0.25">
      <c r="A7972" s="53">
        <v>44268</v>
      </c>
      <c r="B7972" s="54">
        <v>44268</v>
      </c>
      <c r="C7972" s="54" t="s">
        <v>1147</v>
      </c>
      <c r="D7972" s="55">
        <f>VLOOKUP(Pag_Inicio_Corr_mas_casos[[#This Row],[Corregimiento]],Hoja3!$A$2:$D$676,4,0)</f>
        <v>40201</v>
      </c>
      <c r="E7972" s="54">
        <v>6</v>
      </c>
    </row>
    <row r="7973" spans="1:5" x14ac:dyDescent="0.25">
      <c r="A7973" s="53">
        <v>44268</v>
      </c>
      <c r="B7973" s="54">
        <v>44268</v>
      </c>
      <c r="C7973" s="54" t="s">
        <v>1128</v>
      </c>
      <c r="D7973" s="55">
        <f>VLOOKUP(Pag_Inicio_Corr_mas_casos[[#This Row],[Corregimiento]],Hoja3!$A$2:$D$676,4,0)</f>
        <v>91008</v>
      </c>
      <c r="E7973" s="54">
        <v>5</v>
      </c>
    </row>
    <row r="7974" spans="1:5" x14ac:dyDescent="0.25">
      <c r="A7974" s="53">
        <v>44268</v>
      </c>
      <c r="B7974" s="54">
        <v>44268</v>
      </c>
      <c r="C7974" s="54" t="s">
        <v>1271</v>
      </c>
      <c r="D7974" s="55">
        <f>VLOOKUP(Pag_Inicio_Corr_mas_casos[[#This Row],[Corregimiento]],Hoja3!$A$2:$D$676,4,0)</f>
        <v>10203</v>
      </c>
      <c r="E7974" s="54">
        <v>5</v>
      </c>
    </row>
    <row r="7975" spans="1:5" x14ac:dyDescent="0.25">
      <c r="A7975" s="83">
        <v>44269</v>
      </c>
      <c r="B7975" s="84">
        <v>44268</v>
      </c>
      <c r="C7975" s="84" t="s">
        <v>1155</v>
      </c>
      <c r="D7975" s="85">
        <f>VLOOKUP(Pag_Inicio_Corr_mas_casos[[#This Row],[Corregimiento]],Hoja3!$A$2:$D$676,4,0)</f>
        <v>40601</v>
      </c>
      <c r="E7975" s="84">
        <v>10</v>
      </c>
    </row>
    <row r="7976" spans="1:5" x14ac:dyDescent="0.25">
      <c r="A7976" s="83">
        <v>44269</v>
      </c>
      <c r="B7976" s="84">
        <v>44268</v>
      </c>
      <c r="C7976" s="84" t="s">
        <v>1291</v>
      </c>
      <c r="D7976" s="85">
        <f>VLOOKUP(Pag_Inicio_Corr_mas_casos[[#This Row],[Corregimiento]],Hoja3!$A$2:$D$676,4,0)</f>
        <v>10201</v>
      </c>
      <c r="E7976" s="84">
        <v>9</v>
      </c>
    </row>
    <row r="7977" spans="1:5" x14ac:dyDescent="0.25">
      <c r="A7977" s="83">
        <v>44269</v>
      </c>
      <c r="B7977" s="84">
        <v>44268</v>
      </c>
      <c r="C7977" s="84" t="s">
        <v>1245</v>
      </c>
      <c r="D7977" s="85">
        <f>VLOOKUP(Pag_Inicio_Corr_mas_casos[[#This Row],[Corregimiento]],Hoja3!$A$2:$D$676,4,0)</f>
        <v>10206</v>
      </c>
      <c r="E7977" s="84">
        <v>8</v>
      </c>
    </row>
    <row r="7978" spans="1:5" x14ac:dyDescent="0.25">
      <c r="A7978" s="83">
        <v>44269</v>
      </c>
      <c r="B7978" s="84">
        <v>44268</v>
      </c>
      <c r="C7978" s="84" t="s">
        <v>1033</v>
      </c>
      <c r="D7978" s="85">
        <f>VLOOKUP(Pag_Inicio_Corr_mas_casos[[#This Row],[Corregimiento]],Hoja3!$A$2:$D$676,4,0)</f>
        <v>130717</v>
      </c>
      <c r="E7978" s="84">
        <v>8</v>
      </c>
    </row>
    <row r="7979" spans="1:5" x14ac:dyDescent="0.25">
      <c r="A7979" s="83">
        <v>44269</v>
      </c>
      <c r="B7979" s="84">
        <v>44268</v>
      </c>
      <c r="C7979" s="84" t="s">
        <v>1174</v>
      </c>
      <c r="D7979" s="85">
        <f>VLOOKUP(Pag_Inicio_Corr_mas_casos[[#This Row],[Corregimiento]],Hoja3!$A$2:$D$676,4,0)</f>
        <v>91101</v>
      </c>
      <c r="E7979" s="84">
        <v>7</v>
      </c>
    </row>
    <row r="7980" spans="1:5" x14ac:dyDescent="0.25">
      <c r="A7980" s="83">
        <v>44269</v>
      </c>
      <c r="B7980" s="84">
        <v>44268</v>
      </c>
      <c r="C7980" s="84" t="s">
        <v>1116</v>
      </c>
      <c r="D7980" s="85">
        <f>VLOOKUP(Pag_Inicio_Corr_mas_casos[[#This Row],[Corregimiento]],Hoja3!$A$2:$D$676,4,0)</f>
        <v>81003</v>
      </c>
      <c r="E7980" s="84">
        <v>7</v>
      </c>
    </row>
    <row r="7981" spans="1:5" x14ac:dyDescent="0.25">
      <c r="A7981" s="83">
        <v>44269</v>
      </c>
      <c r="B7981" s="84">
        <v>44268</v>
      </c>
      <c r="C7981" s="84" t="s">
        <v>1301</v>
      </c>
      <c r="D7981" s="85">
        <f>VLOOKUP(Pag_Inicio_Corr_mas_casos[[#This Row],[Corregimiento]],Hoja3!$A$2:$D$676,4,0)</f>
        <v>10101</v>
      </c>
      <c r="E7981" s="84">
        <v>7</v>
      </c>
    </row>
    <row r="7982" spans="1:5" x14ac:dyDescent="0.25">
      <c r="A7982" s="83">
        <v>44269</v>
      </c>
      <c r="B7982" s="84">
        <v>44268</v>
      </c>
      <c r="C7982" s="84" t="s">
        <v>1323</v>
      </c>
      <c r="D7982" s="85">
        <f>VLOOKUP(Pag_Inicio_Corr_mas_casos[[#This Row],[Corregimiento]],Hoja3!$A$2:$D$676,4,0)</f>
        <v>91107</v>
      </c>
      <c r="E7982" s="84">
        <v>7</v>
      </c>
    </row>
    <row r="7983" spans="1:5" x14ac:dyDescent="0.25">
      <c r="A7983" s="83">
        <v>44269</v>
      </c>
      <c r="B7983" s="84">
        <v>44268</v>
      </c>
      <c r="C7983" s="84" t="s">
        <v>1324</v>
      </c>
      <c r="D7983" s="85">
        <f>VLOOKUP(Pag_Inicio_Corr_mas_casos[[#This Row],[Corregimiento]],Hoja3!$A$2:$D$676,4,0)</f>
        <v>40405</v>
      </c>
      <c r="E7983" s="84">
        <v>6</v>
      </c>
    </row>
    <row r="7984" spans="1:5" x14ac:dyDescent="0.25">
      <c r="A7984" s="83">
        <v>44269</v>
      </c>
      <c r="B7984" s="84">
        <v>44268</v>
      </c>
      <c r="C7984" s="84" t="s">
        <v>1117</v>
      </c>
      <c r="D7984" s="85">
        <f>VLOOKUP(Pag_Inicio_Corr_mas_casos[[#This Row],[Corregimiento]],Hoja3!$A$2:$D$676,4,0)</f>
        <v>91001</v>
      </c>
      <c r="E7984" s="84">
        <v>6</v>
      </c>
    </row>
    <row r="7985" spans="1:5" x14ac:dyDescent="0.25">
      <c r="A7985" s="83">
        <v>44269</v>
      </c>
      <c r="B7985" s="84">
        <v>44268</v>
      </c>
      <c r="C7985" s="84" t="s">
        <v>1098</v>
      </c>
      <c r="D7985" s="85">
        <f>VLOOKUP(Pag_Inicio_Corr_mas_casos[[#This Row],[Corregimiento]],Hoja3!$A$2:$D$676,4,0)</f>
        <v>40611</v>
      </c>
      <c r="E7985" s="84">
        <v>6</v>
      </c>
    </row>
    <row r="7986" spans="1:5" x14ac:dyDescent="0.25">
      <c r="A7986" s="83">
        <v>44269</v>
      </c>
      <c r="B7986" s="84">
        <v>44268</v>
      </c>
      <c r="C7986" s="84" t="s">
        <v>1163</v>
      </c>
      <c r="D7986" s="85">
        <f>VLOOKUP(Pag_Inicio_Corr_mas_casos[[#This Row],[Corregimiento]],Hoja3!$A$2:$D$676,4,0)</f>
        <v>130101</v>
      </c>
      <c r="E7986" s="84">
        <v>5</v>
      </c>
    </row>
    <row r="7987" spans="1:5" x14ac:dyDescent="0.25">
      <c r="A7987" s="83">
        <v>44269</v>
      </c>
      <c r="B7987" s="84">
        <v>44268</v>
      </c>
      <c r="C7987" s="84" t="s">
        <v>1325</v>
      </c>
      <c r="D7987" s="85">
        <f>VLOOKUP(Pag_Inicio_Corr_mas_casos[[#This Row],[Corregimiento]],Hoja3!$A$2:$D$676,4,0)</f>
        <v>20302</v>
      </c>
      <c r="E7987" s="84">
        <v>5</v>
      </c>
    </row>
    <row r="7988" spans="1:5" x14ac:dyDescent="0.25">
      <c r="A7988" s="83">
        <v>44269</v>
      </c>
      <c r="B7988" s="84">
        <v>44268</v>
      </c>
      <c r="C7988" s="84" t="s">
        <v>1056</v>
      </c>
      <c r="D7988" s="85">
        <f>VLOOKUP(Pag_Inicio_Corr_mas_casos[[#This Row],[Corregimiento]],Hoja3!$A$2:$D$676,4,0)</f>
        <v>20601</v>
      </c>
      <c r="E7988" s="84">
        <v>4</v>
      </c>
    </row>
    <row r="7989" spans="1:5" x14ac:dyDescent="0.25">
      <c r="A7989" s="83">
        <v>44269</v>
      </c>
      <c r="B7989" s="84">
        <v>44268</v>
      </c>
      <c r="C7989" s="84" t="s">
        <v>1065</v>
      </c>
      <c r="D7989" s="85">
        <f>VLOOKUP(Pag_Inicio_Corr_mas_casos[[#This Row],[Corregimiento]],Hoja3!$A$2:$D$676,4,0)</f>
        <v>40606</v>
      </c>
      <c r="E7989" s="84">
        <v>4</v>
      </c>
    </row>
    <row r="7990" spans="1:5" x14ac:dyDescent="0.25">
      <c r="A7990" s="83">
        <v>44269</v>
      </c>
      <c r="B7990" s="84">
        <v>44268</v>
      </c>
      <c r="C7990" s="84" t="s">
        <v>1102</v>
      </c>
      <c r="D7990" s="85">
        <f>VLOOKUP(Pag_Inicio_Corr_mas_casos[[#This Row],[Corregimiento]],Hoja3!$A$2:$D$676,4,0)</f>
        <v>40612</v>
      </c>
      <c r="E7990" s="84">
        <v>4</v>
      </c>
    </row>
    <row r="7991" spans="1:5" x14ac:dyDescent="0.25">
      <c r="A7991" s="83">
        <v>44269</v>
      </c>
      <c r="B7991" s="84">
        <v>44268</v>
      </c>
      <c r="C7991" s="84" t="s">
        <v>1154</v>
      </c>
      <c r="D7991" s="85">
        <f>VLOOKUP(Pag_Inicio_Corr_mas_casos[[#This Row],[Corregimiento]],Hoja3!$A$2:$D$676,4,0)</f>
        <v>91007</v>
      </c>
      <c r="E7991" s="84">
        <v>4</v>
      </c>
    </row>
    <row r="7992" spans="1:5" x14ac:dyDescent="0.25">
      <c r="A7992" s="83">
        <v>44269</v>
      </c>
      <c r="B7992" s="84">
        <v>44268</v>
      </c>
      <c r="C7992" s="84" t="s">
        <v>1047</v>
      </c>
      <c r="D7992" s="85">
        <f>VLOOKUP(Pag_Inicio_Corr_mas_casos[[#This Row],[Corregimiento]],Hoja3!$A$2:$D$676,4,0)</f>
        <v>80820</v>
      </c>
      <c r="E7992" s="84">
        <v>4</v>
      </c>
    </row>
    <row r="7993" spans="1:5" x14ac:dyDescent="0.25">
      <c r="A7993" s="83">
        <v>44269</v>
      </c>
      <c r="B7993" s="84">
        <v>44268</v>
      </c>
      <c r="C7993" s="84" t="s">
        <v>1193</v>
      </c>
      <c r="D7993" s="85">
        <f>VLOOKUP(Pag_Inicio_Corr_mas_casos[[#This Row],[Corregimiento]],Hoja3!$A$2:$D$676,4,0)</f>
        <v>40205</v>
      </c>
      <c r="E7993" s="84">
        <v>4</v>
      </c>
    </row>
    <row r="7994" spans="1:5" x14ac:dyDescent="0.25">
      <c r="A7994" s="83">
        <v>44269</v>
      </c>
      <c r="B7994" s="84">
        <v>44268</v>
      </c>
      <c r="C7994" s="84" t="s">
        <v>1200</v>
      </c>
      <c r="D7994" s="85">
        <f>VLOOKUP(Pag_Inicio_Corr_mas_casos[[#This Row],[Corregimiento]],Hoja3!$A$2:$D$676,4,0)</f>
        <v>40404</v>
      </c>
      <c r="E7994" s="84">
        <v>4</v>
      </c>
    </row>
    <row r="7995" spans="1:5" x14ac:dyDescent="0.25">
      <c r="A7995" s="59">
        <v>44270</v>
      </c>
      <c r="B7995" s="60">
        <v>44269</v>
      </c>
      <c r="C7995" s="60" t="s">
        <v>1153</v>
      </c>
      <c r="D7995" s="61">
        <f>VLOOKUP(Pag_Inicio_Corr_mas_casos[[#This Row],[Corregimiento]],Hoja3!$A$2:$D$676,4,0)</f>
        <v>40501</v>
      </c>
      <c r="E7995" s="60">
        <v>10</v>
      </c>
    </row>
    <row r="7996" spans="1:5" x14ac:dyDescent="0.25">
      <c r="A7996" s="59">
        <v>44270</v>
      </c>
      <c r="B7996" s="60">
        <v>44269</v>
      </c>
      <c r="C7996" s="60" t="s">
        <v>1326</v>
      </c>
      <c r="D7996" s="61">
        <f>VLOOKUP(Pag_Inicio_Corr_mas_casos[[#This Row],[Corregimiento]],Hoja3!$A$2:$D$676,4,0)</f>
        <v>90403</v>
      </c>
      <c r="E7996" s="60">
        <v>9</v>
      </c>
    </row>
    <row r="7997" spans="1:5" x14ac:dyDescent="0.25">
      <c r="A7997" s="59">
        <v>44270</v>
      </c>
      <c r="B7997" s="60">
        <v>44269</v>
      </c>
      <c r="C7997" s="60" t="s">
        <v>1294</v>
      </c>
      <c r="D7997" s="61">
        <f>VLOOKUP(Pag_Inicio_Corr_mas_casos[[#This Row],[Corregimiento]],Hoja3!$A$2:$D$676,4,0)</f>
        <v>20102</v>
      </c>
      <c r="E7997" s="60">
        <v>8</v>
      </c>
    </row>
    <row r="7998" spans="1:5" x14ac:dyDescent="0.25">
      <c r="A7998" s="59">
        <v>44270</v>
      </c>
      <c r="B7998" s="60">
        <v>44269</v>
      </c>
      <c r="C7998" s="60" t="s">
        <v>1047</v>
      </c>
      <c r="D7998" s="61">
        <f>VLOOKUP(Pag_Inicio_Corr_mas_casos[[#This Row],[Corregimiento]],Hoja3!$A$2:$D$676,4,0)</f>
        <v>80820</v>
      </c>
      <c r="E7998" s="60">
        <v>6</v>
      </c>
    </row>
    <row r="7999" spans="1:5" x14ac:dyDescent="0.25">
      <c r="A7999" s="59">
        <v>44270</v>
      </c>
      <c r="B7999" s="60">
        <v>44269</v>
      </c>
      <c r="C7999" s="60" t="s">
        <v>1155</v>
      </c>
      <c r="D7999" s="61">
        <f>VLOOKUP(Pag_Inicio_Corr_mas_casos[[#This Row],[Corregimiento]],Hoja3!$A$2:$D$676,4,0)</f>
        <v>40601</v>
      </c>
      <c r="E7999" s="60">
        <v>6</v>
      </c>
    </row>
    <row r="8000" spans="1:5" x14ac:dyDescent="0.25">
      <c r="A8000" s="59">
        <v>44270</v>
      </c>
      <c r="B8000" s="60">
        <v>44269</v>
      </c>
      <c r="C8000" s="60" t="s">
        <v>1264</v>
      </c>
      <c r="D8000" s="61">
        <f>VLOOKUP(Pag_Inicio_Corr_mas_casos[[#This Row],[Corregimiento]],Hoja3!$A$2:$D$676,4,0)</f>
        <v>100101</v>
      </c>
      <c r="E8000" s="60">
        <v>6</v>
      </c>
    </row>
    <row r="8001" spans="1:9" x14ac:dyDescent="0.25">
      <c r="A8001" s="59">
        <v>44270</v>
      </c>
      <c r="B8001" s="60">
        <v>44269</v>
      </c>
      <c r="C8001" s="60" t="s">
        <v>1256</v>
      </c>
      <c r="D8001" s="61">
        <f>VLOOKUP(Pag_Inicio_Corr_mas_casos[[#This Row],[Corregimiento]],Hoja3!$A$2:$D$676,4,0)</f>
        <v>10214</v>
      </c>
      <c r="E8001" s="60">
        <v>6</v>
      </c>
    </row>
    <row r="8002" spans="1:9" x14ac:dyDescent="0.25">
      <c r="A8002" s="59">
        <v>44270</v>
      </c>
      <c r="B8002" s="60">
        <v>44269</v>
      </c>
      <c r="C8002" s="60" t="s">
        <v>1327</v>
      </c>
      <c r="D8002" s="61">
        <f>VLOOKUP(Pag_Inicio_Corr_mas_casos[[#This Row],[Corregimiento]],Hoja3!$A$2:$D$676,4,0)</f>
        <v>40308</v>
      </c>
      <c r="E8002" s="60">
        <v>6</v>
      </c>
    </row>
    <row r="8003" spans="1:9" x14ac:dyDescent="0.25">
      <c r="A8003" s="59">
        <v>44270</v>
      </c>
      <c r="B8003" s="60">
        <v>44269</v>
      </c>
      <c r="C8003" s="60" t="s">
        <v>1107</v>
      </c>
      <c r="D8003" s="61">
        <f>VLOOKUP(Pag_Inicio_Corr_mas_casos[[#This Row],[Corregimiento]],Hoja3!$A$2:$D$676,4,0)</f>
        <v>80819</v>
      </c>
      <c r="E8003" s="60">
        <v>5</v>
      </c>
    </row>
    <row r="8004" spans="1:9" x14ac:dyDescent="0.25">
      <c r="A8004" s="59">
        <v>44270</v>
      </c>
      <c r="B8004" s="60">
        <v>44269</v>
      </c>
      <c r="C8004" s="60" t="s">
        <v>1070</v>
      </c>
      <c r="D8004" s="61">
        <f>VLOOKUP(Pag_Inicio_Corr_mas_casos[[#This Row],[Corregimiento]],Hoja3!$A$2:$D$676,4,0)</f>
        <v>20207</v>
      </c>
      <c r="E8004" s="60">
        <v>5</v>
      </c>
    </row>
    <row r="8005" spans="1:9" x14ac:dyDescent="0.25">
      <c r="A8005" s="59">
        <v>44270</v>
      </c>
      <c r="B8005" s="60">
        <v>44269</v>
      </c>
      <c r="C8005" s="60" t="s">
        <v>1069</v>
      </c>
      <c r="D8005" s="61">
        <f>VLOOKUP(Pag_Inicio_Corr_mas_casos[[#This Row],[Corregimiento]],Hoja3!$A$2:$D$676,4,0)</f>
        <v>40203</v>
      </c>
      <c r="E8005" s="60">
        <v>5</v>
      </c>
    </row>
    <row r="8006" spans="1:9" x14ac:dyDescent="0.25">
      <c r="A8006" s="59">
        <v>44270</v>
      </c>
      <c r="B8006" s="60">
        <v>44269</v>
      </c>
      <c r="C8006" s="60" t="s">
        <v>1117</v>
      </c>
      <c r="D8006" s="61">
        <f>VLOOKUP(Pag_Inicio_Corr_mas_casos[[#This Row],[Corregimiento]],Hoja3!$A$2:$D$676,4,0)</f>
        <v>91001</v>
      </c>
      <c r="E8006" s="60">
        <v>4</v>
      </c>
    </row>
    <row r="8007" spans="1:9" x14ac:dyDescent="0.25">
      <c r="A8007" s="59">
        <v>44270</v>
      </c>
      <c r="B8007" s="60">
        <v>44269</v>
      </c>
      <c r="C8007" s="60" t="s">
        <v>1176</v>
      </c>
      <c r="D8007" s="61">
        <f>VLOOKUP(Pag_Inicio_Corr_mas_casos[[#This Row],[Corregimiento]],Hoja3!$A$2:$D$676,4,0)</f>
        <v>40604</v>
      </c>
      <c r="E8007" s="60">
        <v>4</v>
      </c>
    </row>
    <row r="8008" spans="1:9" x14ac:dyDescent="0.25">
      <c r="A8008" s="59">
        <v>44270</v>
      </c>
      <c r="B8008" s="60">
        <v>44269</v>
      </c>
      <c r="C8008" s="60" t="s">
        <v>1150</v>
      </c>
      <c r="D8008" s="61">
        <f>VLOOKUP(Pag_Inicio_Corr_mas_casos[[#This Row],[Corregimiento]],Hoja3!$A$2:$D$676,4,0)</f>
        <v>90301</v>
      </c>
      <c r="E8008" s="60">
        <v>4</v>
      </c>
    </row>
    <row r="8009" spans="1:9" x14ac:dyDescent="0.25">
      <c r="A8009" s="59">
        <v>44270</v>
      </c>
      <c r="B8009" s="60">
        <v>44269</v>
      </c>
      <c r="C8009" s="60" t="s">
        <v>1104</v>
      </c>
      <c r="D8009" s="61">
        <f>VLOOKUP(Pag_Inicio_Corr_mas_casos[[#This Row],[Corregimiento]],Hoja3!$A$2:$D$676,4,0)</f>
        <v>40608</v>
      </c>
      <c r="E8009" s="60">
        <v>4</v>
      </c>
    </row>
    <row r="8010" spans="1:9" x14ac:dyDescent="0.25">
      <c r="A8010" s="59">
        <v>44270</v>
      </c>
      <c r="B8010" s="60">
        <v>44269</v>
      </c>
      <c r="C8010" s="60" t="s">
        <v>1291</v>
      </c>
      <c r="D8010" s="61">
        <f>VLOOKUP(Pag_Inicio_Corr_mas_casos[[#This Row],[Corregimiento]],Hoja3!$A$2:$D$676,4,0)</f>
        <v>10201</v>
      </c>
      <c r="E8010" s="60">
        <v>4</v>
      </c>
    </row>
    <row r="8011" spans="1:9" x14ac:dyDescent="0.25">
      <c r="A8011" s="59">
        <v>44270</v>
      </c>
      <c r="B8011" s="60">
        <v>44269</v>
      </c>
      <c r="C8011" s="60" t="s">
        <v>1128</v>
      </c>
      <c r="D8011" s="61">
        <f>VLOOKUP(Pag_Inicio_Corr_mas_casos[[#This Row],[Corregimiento]],Hoja3!$A$2:$D$676,4,0)</f>
        <v>91008</v>
      </c>
      <c r="E8011" s="60">
        <v>4</v>
      </c>
    </row>
    <row r="8012" spans="1:9" x14ac:dyDescent="0.25">
      <c r="A8012" s="59">
        <v>44270</v>
      </c>
      <c r="B8012" s="60">
        <v>44269</v>
      </c>
      <c r="C8012" s="60" t="s">
        <v>1266</v>
      </c>
      <c r="D8012" s="61">
        <f>VLOOKUP(Pag_Inicio_Corr_mas_casos[[#This Row],[Corregimiento]],Hoja3!$A$2:$D$676,4,0)</f>
        <v>10215</v>
      </c>
      <c r="E8012" s="60">
        <v>4</v>
      </c>
    </row>
    <row r="8013" spans="1:9" x14ac:dyDescent="0.25">
      <c r="A8013" s="59">
        <v>44270</v>
      </c>
      <c r="B8013" s="60">
        <v>44269</v>
      </c>
      <c r="C8013" s="60" t="s">
        <v>1174</v>
      </c>
      <c r="D8013" s="61">
        <f>VLOOKUP(Pag_Inicio_Corr_mas_casos[[#This Row],[Corregimiento]],Hoja3!$A$2:$D$676,4,0)</f>
        <v>91101</v>
      </c>
      <c r="E8013" s="60">
        <v>3</v>
      </c>
    </row>
    <row r="8014" spans="1:9" x14ac:dyDescent="0.25">
      <c r="A8014" s="59">
        <v>44270</v>
      </c>
      <c r="B8014" s="60">
        <v>44269</v>
      </c>
      <c r="C8014" s="60" t="s">
        <v>1245</v>
      </c>
      <c r="D8014" s="61">
        <f>VLOOKUP(Pag_Inicio_Corr_mas_casos[[#This Row],[Corregimiento]],Hoja3!$A$2:$D$676,4,0)</f>
        <v>10206</v>
      </c>
      <c r="E8014" s="60">
        <v>3</v>
      </c>
    </row>
    <row r="8015" spans="1:9" x14ac:dyDescent="0.25">
      <c r="A8015" s="74">
        <v>44271</v>
      </c>
      <c r="B8015" s="75">
        <v>44270</v>
      </c>
      <c r="C8015" s="75" t="s">
        <v>1250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 x14ac:dyDescent="0.25">
      <c r="A8016" s="74">
        <v>44271</v>
      </c>
      <c r="B8016" s="75">
        <v>44270</v>
      </c>
      <c r="C8016" s="75" t="s">
        <v>1155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 x14ac:dyDescent="0.25">
      <c r="A8017" s="74">
        <v>44271</v>
      </c>
      <c r="B8017" s="75">
        <v>44270</v>
      </c>
      <c r="C8017" s="75" t="s">
        <v>1291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 x14ac:dyDescent="0.25">
      <c r="A8018" s="74">
        <v>44271</v>
      </c>
      <c r="B8018" s="75">
        <v>44270</v>
      </c>
      <c r="C8018" s="75" t="s">
        <v>1102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 x14ac:dyDescent="0.25">
      <c r="A8019" s="74">
        <v>44271</v>
      </c>
      <c r="B8019" s="75">
        <v>44270</v>
      </c>
      <c r="C8019" s="75" t="s">
        <v>1193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 x14ac:dyDescent="0.25">
      <c r="A8020" s="74">
        <v>44271</v>
      </c>
      <c r="B8020" s="75">
        <v>44270</v>
      </c>
      <c r="C8020" s="75" t="s">
        <v>1052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 x14ac:dyDescent="0.25">
      <c r="A8021" s="74">
        <v>44271</v>
      </c>
      <c r="B8021" s="75">
        <v>44270</v>
      </c>
      <c r="C8021" s="75" t="s">
        <v>1117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 x14ac:dyDescent="0.25">
      <c r="A8022" s="74">
        <v>44271</v>
      </c>
      <c r="B8022" s="75">
        <v>44270</v>
      </c>
      <c r="C8022" s="75" t="s">
        <v>1328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 x14ac:dyDescent="0.25">
      <c r="A8023" s="74">
        <v>44271</v>
      </c>
      <c r="B8023" s="75">
        <v>44270</v>
      </c>
      <c r="C8023" s="75" t="s">
        <v>1153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 x14ac:dyDescent="0.25">
      <c r="A8024" s="74">
        <v>44271</v>
      </c>
      <c r="B8024" s="75">
        <v>44270</v>
      </c>
      <c r="C8024" s="75" t="s">
        <v>1098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 x14ac:dyDescent="0.25">
      <c r="A8025" s="74">
        <v>44271</v>
      </c>
      <c r="B8025" s="75">
        <v>44270</v>
      </c>
      <c r="C8025" s="75" t="s">
        <v>1068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 x14ac:dyDescent="0.25">
      <c r="A8026" s="74">
        <v>44271</v>
      </c>
      <c r="B8026" s="75">
        <v>44270</v>
      </c>
      <c r="C8026" s="75" t="s">
        <v>1039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 x14ac:dyDescent="0.25">
      <c r="A8027" s="74">
        <v>44271</v>
      </c>
      <c r="B8027" s="75">
        <v>44270</v>
      </c>
      <c r="C8027" s="75" t="s">
        <v>1033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 x14ac:dyDescent="0.25">
      <c r="A8028" s="74">
        <v>44271</v>
      </c>
      <c r="B8028" s="75">
        <v>44270</v>
      </c>
      <c r="C8028" s="75" t="s">
        <v>1114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 x14ac:dyDescent="0.25">
      <c r="A8029" s="74">
        <v>44271</v>
      </c>
      <c r="B8029" s="75">
        <v>44270</v>
      </c>
      <c r="C8029" s="75" t="s">
        <v>1214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 x14ac:dyDescent="0.25">
      <c r="A8030" s="74">
        <v>44271</v>
      </c>
      <c r="B8030" s="75">
        <v>44270</v>
      </c>
      <c r="C8030" s="75" t="s">
        <v>1056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 x14ac:dyDescent="0.25">
      <c r="A8031" s="74">
        <v>44271</v>
      </c>
      <c r="B8031" s="75">
        <v>44270</v>
      </c>
      <c r="C8031" s="75" t="s">
        <v>1150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 x14ac:dyDescent="0.25">
      <c r="A8032" s="74">
        <v>44271</v>
      </c>
      <c r="B8032" s="75">
        <v>44270</v>
      </c>
      <c r="C8032" s="75" t="s">
        <v>1245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 x14ac:dyDescent="0.25">
      <c r="A8033" s="74">
        <v>44271</v>
      </c>
      <c r="B8033" s="75">
        <v>44270</v>
      </c>
      <c r="C8033" s="75" t="s">
        <v>1147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 x14ac:dyDescent="0.25">
      <c r="A8034" s="74">
        <v>44271</v>
      </c>
      <c r="B8034" s="75">
        <v>44270</v>
      </c>
      <c r="C8034" s="75" t="s">
        <v>1106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 x14ac:dyDescent="0.25">
      <c r="A8035" s="50">
        <v>44272</v>
      </c>
      <c r="B8035" s="51">
        <v>44271</v>
      </c>
      <c r="C8035" s="51" t="s">
        <v>988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 x14ac:dyDescent="0.25">
      <c r="A8036" s="50">
        <v>44272</v>
      </c>
      <c r="B8036" s="51">
        <v>44271</v>
      </c>
      <c r="C8036" s="51" t="s">
        <v>1291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 x14ac:dyDescent="0.25">
      <c r="A8037" s="50">
        <v>44272</v>
      </c>
      <c r="B8037" s="51">
        <v>44271</v>
      </c>
      <c r="C8037" s="51" t="s">
        <v>1300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 x14ac:dyDescent="0.25">
      <c r="A8038" s="50">
        <v>44272</v>
      </c>
      <c r="B8038" s="51">
        <v>44271</v>
      </c>
      <c r="C8038" s="51" t="s">
        <v>1098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 x14ac:dyDescent="0.25">
      <c r="A8039" s="50">
        <v>44272</v>
      </c>
      <c r="B8039" s="51">
        <v>44271</v>
      </c>
      <c r="C8039" s="51" t="s">
        <v>1155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 x14ac:dyDescent="0.25">
      <c r="A8040" s="50">
        <v>44272</v>
      </c>
      <c r="B8040" s="51">
        <v>44271</v>
      </c>
      <c r="C8040" s="51" t="s">
        <v>1106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 x14ac:dyDescent="0.25">
      <c r="A8041" s="50">
        <v>44272</v>
      </c>
      <c r="B8041" s="51">
        <v>44271</v>
      </c>
      <c r="C8041" s="51" t="s">
        <v>1141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 x14ac:dyDescent="0.25">
      <c r="A8042" s="50">
        <v>44272</v>
      </c>
      <c r="B8042" s="51">
        <v>44271</v>
      </c>
      <c r="C8042" s="51" t="s">
        <v>867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 x14ac:dyDescent="0.25">
      <c r="A8043" s="50">
        <v>44272</v>
      </c>
      <c r="B8043" s="51">
        <v>44271</v>
      </c>
      <c r="C8043" s="51" t="s">
        <v>1056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 x14ac:dyDescent="0.25">
      <c r="A8044" s="50">
        <v>44272</v>
      </c>
      <c r="B8044" s="51">
        <v>44271</v>
      </c>
      <c r="C8044" s="51" t="s">
        <v>1246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 x14ac:dyDescent="0.25">
      <c r="A8045" s="50">
        <v>44272</v>
      </c>
      <c r="B8045" s="51">
        <v>44271</v>
      </c>
      <c r="C8045" s="51" t="s">
        <v>1107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 x14ac:dyDescent="0.25">
      <c r="A8046" s="50">
        <v>44272</v>
      </c>
      <c r="B8046" s="51">
        <v>44271</v>
      </c>
      <c r="C8046" s="51" t="s">
        <v>1329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 x14ac:dyDescent="0.25">
      <c r="A8047" s="50">
        <v>44272</v>
      </c>
      <c r="B8047" s="51">
        <v>44271</v>
      </c>
      <c r="C8047" s="51" t="s">
        <v>1150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 x14ac:dyDescent="0.25">
      <c r="A8048" s="50">
        <v>44272</v>
      </c>
      <c r="B8048" s="51">
        <v>44271</v>
      </c>
      <c r="C8048" s="51" t="s">
        <v>1245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 x14ac:dyDescent="0.25">
      <c r="A8049" s="50">
        <v>44272</v>
      </c>
      <c r="B8049" s="51">
        <v>44271</v>
      </c>
      <c r="C8049" s="51" t="s">
        <v>1065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 x14ac:dyDescent="0.25">
      <c r="A8050" s="50">
        <v>44272</v>
      </c>
      <c r="B8050" s="51">
        <v>44271</v>
      </c>
      <c r="C8050" s="51" t="s">
        <v>1174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 x14ac:dyDescent="0.25">
      <c r="A8051" s="50">
        <v>44272</v>
      </c>
      <c r="B8051" s="51">
        <v>44271</v>
      </c>
      <c r="C8051" s="51" t="s">
        <v>1301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 x14ac:dyDescent="0.25">
      <c r="A8052" s="50">
        <v>44272</v>
      </c>
      <c r="B8052" s="51">
        <v>44271</v>
      </c>
      <c r="C8052" s="51" t="s">
        <v>1149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 x14ac:dyDescent="0.25">
      <c r="A8053" s="50">
        <v>44272</v>
      </c>
      <c r="B8053" s="51">
        <v>44271</v>
      </c>
      <c r="C8053" s="51" t="s">
        <v>1193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 x14ac:dyDescent="0.25">
      <c r="A8054" s="50">
        <v>44272</v>
      </c>
      <c r="B8054" s="51">
        <v>44271</v>
      </c>
      <c r="C8054" s="51" t="s">
        <v>1165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 x14ac:dyDescent="0.25">
      <c r="A8055" s="32">
        <v>44273</v>
      </c>
      <c r="B8055" s="33">
        <v>44272</v>
      </c>
      <c r="C8055" s="33" t="s">
        <v>1245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 x14ac:dyDescent="0.25">
      <c r="A8056" s="32">
        <v>44273</v>
      </c>
      <c r="B8056" s="33">
        <v>44272</v>
      </c>
      <c r="C8056" s="33" t="s">
        <v>1138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 x14ac:dyDescent="0.25">
      <c r="A8057" s="32">
        <v>44273</v>
      </c>
      <c r="B8057" s="33">
        <v>44272</v>
      </c>
      <c r="C8057" s="33" t="s">
        <v>1155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 x14ac:dyDescent="0.25">
      <c r="A8058" s="32">
        <v>44273</v>
      </c>
      <c r="B8058" s="33">
        <v>44272</v>
      </c>
      <c r="C8058" s="33" t="s">
        <v>1163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 x14ac:dyDescent="0.25">
      <c r="A8059" s="32">
        <v>44273</v>
      </c>
      <c r="B8059" s="33">
        <v>44272</v>
      </c>
      <c r="C8059" s="33" t="s">
        <v>1330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 x14ac:dyDescent="0.25">
      <c r="A8060" s="32">
        <v>44273</v>
      </c>
      <c r="B8060" s="33">
        <v>44272</v>
      </c>
      <c r="C8060" s="33" t="s">
        <v>1102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 x14ac:dyDescent="0.25">
      <c r="A8061" s="32">
        <v>44273</v>
      </c>
      <c r="B8061" s="33">
        <v>44272</v>
      </c>
      <c r="C8061" s="33" t="s">
        <v>1291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 x14ac:dyDescent="0.25">
      <c r="A8062" s="32">
        <v>44273</v>
      </c>
      <c r="B8062" s="33">
        <v>44272</v>
      </c>
      <c r="C8062" s="33" t="s">
        <v>1117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 x14ac:dyDescent="0.25">
      <c r="A8063" s="32">
        <v>44273</v>
      </c>
      <c r="B8063" s="33">
        <v>44272</v>
      </c>
      <c r="C8063" s="33" t="s">
        <v>1127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 x14ac:dyDescent="0.25">
      <c r="A8064" s="32">
        <v>44273</v>
      </c>
      <c r="B8064" s="33">
        <v>44272</v>
      </c>
      <c r="C8064" s="33" t="s">
        <v>1037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 x14ac:dyDescent="0.25">
      <c r="A8065" s="32">
        <v>44273</v>
      </c>
      <c r="B8065" s="33">
        <v>44272</v>
      </c>
      <c r="C8065" s="33" t="s">
        <v>1154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 x14ac:dyDescent="0.25">
      <c r="A8066" s="32">
        <v>44273</v>
      </c>
      <c r="B8066" s="33">
        <v>44272</v>
      </c>
      <c r="C8066" s="33" t="s">
        <v>1046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 x14ac:dyDescent="0.25">
      <c r="A8067" s="32">
        <v>44273</v>
      </c>
      <c r="B8067" s="33">
        <v>44272</v>
      </c>
      <c r="C8067" s="33" t="s">
        <v>1318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 x14ac:dyDescent="0.25">
      <c r="A8068" s="32">
        <v>44273</v>
      </c>
      <c r="B8068" s="33">
        <v>44272</v>
      </c>
      <c r="C8068" s="33" t="s">
        <v>1098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 x14ac:dyDescent="0.25">
      <c r="A8069" s="32">
        <v>44273</v>
      </c>
      <c r="B8069" s="33">
        <v>44272</v>
      </c>
      <c r="C8069" s="33" t="s">
        <v>1173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 x14ac:dyDescent="0.25">
      <c r="A8070" s="32">
        <v>44273</v>
      </c>
      <c r="B8070" s="33">
        <v>44272</v>
      </c>
      <c r="C8070" s="33" t="s">
        <v>1300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 x14ac:dyDescent="0.25">
      <c r="A8071" s="32">
        <v>44273</v>
      </c>
      <c r="B8071" s="33">
        <v>44272</v>
      </c>
      <c r="C8071" s="33" t="s">
        <v>1056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 x14ac:dyDescent="0.25">
      <c r="A8072" s="32">
        <v>44273</v>
      </c>
      <c r="B8072" s="33">
        <v>44272</v>
      </c>
      <c r="C8072" s="33" t="s">
        <v>1301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 x14ac:dyDescent="0.25">
      <c r="A8073" s="32">
        <v>44273</v>
      </c>
      <c r="B8073" s="33">
        <v>44272</v>
      </c>
      <c r="C8073" s="33" t="s">
        <v>1106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 x14ac:dyDescent="0.25">
      <c r="A8074" s="32">
        <v>44273</v>
      </c>
      <c r="B8074" s="33">
        <v>44272</v>
      </c>
      <c r="C8074" s="33" t="s">
        <v>1107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 x14ac:dyDescent="0.25">
      <c r="A8075" s="83">
        <v>44274</v>
      </c>
      <c r="B8075" s="84">
        <v>44273</v>
      </c>
      <c r="C8075" s="84" t="s">
        <v>1301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 x14ac:dyDescent="0.25">
      <c r="A8076" s="83">
        <v>44274</v>
      </c>
      <c r="B8076" s="84">
        <v>44273</v>
      </c>
      <c r="C8076" s="84" t="s">
        <v>1117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 x14ac:dyDescent="0.25">
      <c r="A8077" s="83">
        <v>44274</v>
      </c>
      <c r="B8077" s="84">
        <v>44273</v>
      </c>
      <c r="C8077" s="84" t="s">
        <v>1281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 x14ac:dyDescent="0.25">
      <c r="A8078" s="83">
        <v>44274</v>
      </c>
      <c r="B8078" s="84">
        <v>44273</v>
      </c>
      <c r="C8078" s="84" t="s">
        <v>1246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 x14ac:dyDescent="0.25">
      <c r="A8079" s="83">
        <v>44274</v>
      </c>
      <c r="B8079" s="84">
        <v>44273</v>
      </c>
      <c r="C8079" s="84" t="s">
        <v>1193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 x14ac:dyDescent="0.25">
      <c r="A8080" s="83">
        <v>44274</v>
      </c>
      <c r="B8080" s="84">
        <v>44273</v>
      </c>
      <c r="C8080" s="84" t="s">
        <v>1155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 x14ac:dyDescent="0.25">
      <c r="A8081" s="83">
        <v>44274</v>
      </c>
      <c r="B8081" s="84">
        <v>44273</v>
      </c>
      <c r="C8081" s="84" t="s">
        <v>1331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 x14ac:dyDescent="0.25">
      <c r="A8082" s="83">
        <v>44274</v>
      </c>
      <c r="B8082" s="84">
        <v>44273</v>
      </c>
      <c r="C8082" s="84" t="s">
        <v>1200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 x14ac:dyDescent="0.25">
      <c r="A8083" s="83">
        <v>44274</v>
      </c>
      <c r="B8083" s="84">
        <v>44273</v>
      </c>
      <c r="C8083" s="84" t="s">
        <v>1128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 x14ac:dyDescent="0.25">
      <c r="A8084" s="83">
        <v>44274</v>
      </c>
      <c r="B8084" s="84">
        <v>44273</v>
      </c>
      <c r="C8084" s="84" t="s">
        <v>1332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 x14ac:dyDescent="0.25">
      <c r="A8085" s="83">
        <v>44274</v>
      </c>
      <c r="B8085" s="84">
        <v>44273</v>
      </c>
      <c r="C8085" s="84" t="s">
        <v>1333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 x14ac:dyDescent="0.25">
      <c r="A8086" s="83">
        <v>44274</v>
      </c>
      <c r="B8086" s="84">
        <v>44273</v>
      </c>
      <c r="C8086" s="84" t="s">
        <v>1254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 x14ac:dyDescent="0.25">
      <c r="A8087" s="83">
        <v>44274</v>
      </c>
      <c r="B8087" s="84">
        <v>44273</v>
      </c>
      <c r="C8087" s="84" t="s">
        <v>1147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 x14ac:dyDescent="0.25">
      <c r="A8088" s="83">
        <v>44274</v>
      </c>
      <c r="B8088" s="84">
        <v>44273</v>
      </c>
      <c r="C8088" s="84" t="s">
        <v>1334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 x14ac:dyDescent="0.25">
      <c r="A8089" s="83">
        <v>44274</v>
      </c>
      <c r="B8089" s="84">
        <v>44273</v>
      </c>
      <c r="C8089" s="84" t="s">
        <v>1291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 x14ac:dyDescent="0.25">
      <c r="A8090" s="83">
        <v>44274</v>
      </c>
      <c r="B8090" s="84">
        <v>44273</v>
      </c>
      <c r="C8090" s="84" t="s">
        <v>1335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 x14ac:dyDescent="0.25">
      <c r="A8091" s="83">
        <v>44274</v>
      </c>
      <c r="B8091" s="84">
        <v>44273</v>
      </c>
      <c r="C8091" s="84" t="s">
        <v>1245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 x14ac:dyDescent="0.25">
      <c r="A8092" s="83">
        <v>44274</v>
      </c>
      <c r="B8092" s="84">
        <v>44273</v>
      </c>
      <c r="C8092" s="84" t="s">
        <v>1069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 x14ac:dyDescent="0.25">
      <c r="A8093" s="83">
        <v>44274</v>
      </c>
      <c r="B8093" s="84">
        <v>44273</v>
      </c>
      <c r="C8093" s="84" t="s">
        <v>1140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 x14ac:dyDescent="0.25">
      <c r="A8094" s="83">
        <v>44274</v>
      </c>
      <c r="B8094" s="84">
        <v>44273</v>
      </c>
      <c r="C8094" s="84" t="s">
        <v>1174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 x14ac:dyDescent="0.25">
      <c r="A8095" s="59">
        <v>44275</v>
      </c>
      <c r="B8095" s="60">
        <v>44274</v>
      </c>
      <c r="C8095" s="60" t="s">
        <v>1117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 x14ac:dyDescent="0.25">
      <c r="A8096" s="59">
        <v>44275</v>
      </c>
      <c r="B8096" s="60">
        <v>44274</v>
      </c>
      <c r="C8096" s="60" t="s">
        <v>1144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 x14ac:dyDescent="0.25">
      <c r="A8097" s="59">
        <v>44275</v>
      </c>
      <c r="B8097" s="60">
        <v>44274</v>
      </c>
      <c r="C8097" s="60" t="s">
        <v>1141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 x14ac:dyDescent="0.25">
      <c r="A8098" s="59">
        <v>44275</v>
      </c>
      <c r="B8098" s="60">
        <v>44274</v>
      </c>
      <c r="C8098" s="60" t="s">
        <v>1106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 x14ac:dyDescent="0.25">
      <c r="A8099" s="59">
        <v>44275</v>
      </c>
      <c r="B8099" s="60">
        <v>44274</v>
      </c>
      <c r="C8099" s="60" t="s">
        <v>1098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 x14ac:dyDescent="0.25">
      <c r="A8100" s="59">
        <v>44275</v>
      </c>
      <c r="B8100" s="60">
        <v>44274</v>
      </c>
      <c r="C8100" s="60" t="s">
        <v>1193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 x14ac:dyDescent="0.25">
      <c r="A8101" s="59">
        <v>44275</v>
      </c>
      <c r="B8101" s="60">
        <v>44274</v>
      </c>
      <c r="C8101" s="60" t="s">
        <v>1127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 x14ac:dyDescent="0.25">
      <c r="A8102" s="59">
        <v>44275</v>
      </c>
      <c r="B8102" s="60">
        <v>44274</v>
      </c>
      <c r="C8102" s="60" t="s">
        <v>1043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 x14ac:dyDescent="0.25">
      <c r="A8103" s="59">
        <v>44275</v>
      </c>
      <c r="B8103" s="60">
        <v>44274</v>
      </c>
      <c r="C8103" s="60" t="s">
        <v>1204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 x14ac:dyDescent="0.25">
      <c r="A8104" s="59">
        <v>44275</v>
      </c>
      <c r="B8104" s="60">
        <v>44274</v>
      </c>
      <c r="C8104" s="60" t="s">
        <v>1291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 x14ac:dyDescent="0.25">
      <c r="A8105" s="59">
        <v>44275</v>
      </c>
      <c r="B8105" s="60">
        <v>44274</v>
      </c>
      <c r="C8105" s="60" t="s">
        <v>1065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 x14ac:dyDescent="0.25">
      <c r="A8106" s="59">
        <v>44275</v>
      </c>
      <c r="B8106" s="60">
        <v>44274</v>
      </c>
      <c r="C8106" s="60" t="s">
        <v>1155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 x14ac:dyDescent="0.25">
      <c r="A8107" s="59">
        <v>44275</v>
      </c>
      <c r="B8107" s="60">
        <v>44274</v>
      </c>
      <c r="C8107" s="60" t="s">
        <v>1300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 x14ac:dyDescent="0.25">
      <c r="A8108" s="59">
        <v>44275</v>
      </c>
      <c r="B8108" s="60">
        <v>44274</v>
      </c>
      <c r="C8108" s="60" t="s">
        <v>1037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 x14ac:dyDescent="0.25">
      <c r="A8109" s="59">
        <v>44275</v>
      </c>
      <c r="B8109" s="60">
        <v>44274</v>
      </c>
      <c r="C8109" s="60" t="s">
        <v>1042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 x14ac:dyDescent="0.25">
      <c r="A8110" s="59">
        <v>44275</v>
      </c>
      <c r="B8110" s="60">
        <v>44274</v>
      </c>
      <c r="C8110" s="60" t="s">
        <v>1150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 x14ac:dyDescent="0.25">
      <c r="A8111" s="59">
        <v>44275</v>
      </c>
      <c r="B8111" s="60">
        <v>44274</v>
      </c>
      <c r="C8111" s="60" t="s">
        <v>1107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 x14ac:dyDescent="0.25">
      <c r="A8112" s="59">
        <v>44275</v>
      </c>
      <c r="B8112" s="60">
        <v>44274</v>
      </c>
      <c r="C8112" s="60" t="s">
        <v>1069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 x14ac:dyDescent="0.25">
      <c r="A8113" s="59">
        <v>44275</v>
      </c>
      <c r="B8113" s="60">
        <v>44274</v>
      </c>
      <c r="C8113" s="60" t="s">
        <v>1245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 x14ac:dyDescent="0.25">
      <c r="A8114" s="59">
        <v>44275</v>
      </c>
      <c r="B8114" s="60">
        <v>44274</v>
      </c>
      <c r="C8114" s="60" t="s">
        <v>1102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 x14ac:dyDescent="0.25">
      <c r="A8115" s="77">
        <v>44276</v>
      </c>
      <c r="B8115" s="78">
        <v>44275</v>
      </c>
      <c r="C8115" s="78" t="s">
        <v>1336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 x14ac:dyDescent="0.25">
      <c r="A8116" s="77">
        <v>44276</v>
      </c>
      <c r="B8116" s="78">
        <v>44275</v>
      </c>
      <c r="C8116" s="78" t="s">
        <v>1155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 x14ac:dyDescent="0.25">
      <c r="A8117" s="77">
        <v>44276</v>
      </c>
      <c r="B8117" s="78">
        <v>44275</v>
      </c>
      <c r="C8117" s="78" t="s">
        <v>1117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 x14ac:dyDescent="0.25">
      <c r="A8118" s="77">
        <v>44276</v>
      </c>
      <c r="B8118" s="78">
        <v>44275</v>
      </c>
      <c r="C8118" s="78" t="s">
        <v>1291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 x14ac:dyDescent="0.25">
      <c r="A8119" s="77">
        <v>44276</v>
      </c>
      <c r="B8119" s="78">
        <v>44275</v>
      </c>
      <c r="C8119" s="78" t="s">
        <v>1102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 x14ac:dyDescent="0.25">
      <c r="A8120" s="77">
        <v>44276</v>
      </c>
      <c r="B8120" s="78">
        <v>44275</v>
      </c>
      <c r="C8120" s="78" t="s">
        <v>1138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 x14ac:dyDescent="0.25">
      <c r="A8121" s="77">
        <v>44276</v>
      </c>
      <c r="B8121" s="78">
        <v>44275</v>
      </c>
      <c r="C8121" s="78" t="s">
        <v>1245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 x14ac:dyDescent="0.25">
      <c r="A8122" s="77">
        <v>44276</v>
      </c>
      <c r="B8122" s="78">
        <v>44275</v>
      </c>
      <c r="C8122" s="78" t="s">
        <v>1140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 x14ac:dyDescent="0.25">
      <c r="A8123" s="77">
        <v>44276</v>
      </c>
      <c r="B8123" s="78">
        <v>44275</v>
      </c>
      <c r="C8123" s="78" t="s">
        <v>1056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 x14ac:dyDescent="0.25">
      <c r="A8124" s="77">
        <v>44276</v>
      </c>
      <c r="B8124" s="78">
        <v>44275</v>
      </c>
      <c r="C8124" s="78" t="s">
        <v>1327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 x14ac:dyDescent="0.25">
      <c r="A8125" s="77">
        <v>44276</v>
      </c>
      <c r="B8125" s="78">
        <v>44275</v>
      </c>
      <c r="C8125" s="78" t="s">
        <v>1046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 x14ac:dyDescent="0.25">
      <c r="A8126" s="77">
        <v>44276</v>
      </c>
      <c r="B8126" s="78">
        <v>44275</v>
      </c>
      <c r="C8126" s="78" t="s">
        <v>1153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 x14ac:dyDescent="0.25">
      <c r="A8127" s="77">
        <v>44276</v>
      </c>
      <c r="B8127" s="78">
        <v>44275</v>
      </c>
      <c r="C8127" s="78" t="s">
        <v>1032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 x14ac:dyDescent="0.25">
      <c r="A8128" s="77">
        <v>44276</v>
      </c>
      <c r="B8128" s="78">
        <v>44275</v>
      </c>
      <c r="C8128" s="78" t="s">
        <v>1144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 x14ac:dyDescent="0.25">
      <c r="A8129" s="77">
        <v>44276</v>
      </c>
      <c r="B8129" s="78">
        <v>44275</v>
      </c>
      <c r="C8129" s="78" t="s">
        <v>1240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 x14ac:dyDescent="0.25">
      <c r="A8130" s="77">
        <v>44276</v>
      </c>
      <c r="B8130" s="78">
        <v>44275</v>
      </c>
      <c r="C8130" s="78" t="s">
        <v>1128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 x14ac:dyDescent="0.25">
      <c r="A8131" s="77">
        <v>44276</v>
      </c>
      <c r="B8131" s="78">
        <v>44275</v>
      </c>
      <c r="C8131" s="78" t="s">
        <v>1306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 x14ac:dyDescent="0.25">
      <c r="A8132" s="77">
        <v>44276</v>
      </c>
      <c r="B8132" s="78">
        <v>44275</v>
      </c>
      <c r="C8132" s="78" t="s">
        <v>1337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 x14ac:dyDescent="0.25">
      <c r="A8133" s="77">
        <v>44276</v>
      </c>
      <c r="B8133" s="78">
        <v>44275</v>
      </c>
      <c r="C8133" s="78" t="s">
        <v>1161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 x14ac:dyDescent="0.25">
      <c r="A8134" s="77">
        <v>44276</v>
      </c>
      <c r="B8134" s="78">
        <v>44275</v>
      </c>
      <c r="C8134" s="78" t="s">
        <v>1338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 x14ac:dyDescent="0.25">
      <c r="A8135" s="50">
        <v>44277</v>
      </c>
      <c r="B8135" s="51">
        <v>44276</v>
      </c>
      <c r="C8135" s="51" t="s">
        <v>1068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 x14ac:dyDescent="0.25">
      <c r="A8136" s="50">
        <v>44277</v>
      </c>
      <c r="B8136" s="51">
        <v>44276</v>
      </c>
      <c r="C8136" s="51" t="s">
        <v>864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 x14ac:dyDescent="0.25">
      <c r="A8137" s="50">
        <v>44277</v>
      </c>
      <c r="B8137" s="51">
        <v>44276</v>
      </c>
      <c r="C8137" s="51" t="s">
        <v>1098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 x14ac:dyDescent="0.25">
      <c r="A8138" s="50">
        <v>44277</v>
      </c>
      <c r="B8138" s="51">
        <v>44276</v>
      </c>
      <c r="C8138" s="51" t="s">
        <v>1117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 x14ac:dyDescent="0.25">
      <c r="A8139" s="50">
        <v>44277</v>
      </c>
      <c r="B8139" s="51">
        <v>44276</v>
      </c>
      <c r="C8139" s="51" t="s">
        <v>1056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 x14ac:dyDescent="0.25">
      <c r="A8140" s="50">
        <v>44277</v>
      </c>
      <c r="B8140" s="51">
        <v>44276</v>
      </c>
      <c r="C8140" s="51" t="s">
        <v>1245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 x14ac:dyDescent="0.25">
      <c r="A8141" s="50">
        <v>44277</v>
      </c>
      <c r="B8141" s="51">
        <v>44276</v>
      </c>
      <c r="C8141" s="51" t="s">
        <v>1165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 x14ac:dyDescent="0.25">
      <c r="A8142" s="50">
        <v>44277</v>
      </c>
      <c r="B8142" s="51">
        <v>44276</v>
      </c>
      <c r="C8142" s="51" t="s">
        <v>1107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 x14ac:dyDescent="0.25">
      <c r="A8143" s="50">
        <v>44277</v>
      </c>
      <c r="B8143" s="51">
        <v>44276</v>
      </c>
      <c r="C8143" s="51" t="s">
        <v>1037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 x14ac:dyDescent="0.25">
      <c r="A8144" s="50">
        <v>44277</v>
      </c>
      <c r="B8144" s="51">
        <v>44276</v>
      </c>
      <c r="C8144" s="51" t="s">
        <v>1217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 x14ac:dyDescent="0.25">
      <c r="A8145" s="50">
        <v>44277</v>
      </c>
      <c r="B8145" s="51">
        <v>44276</v>
      </c>
      <c r="C8145" s="51" t="s">
        <v>1042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 x14ac:dyDescent="0.25">
      <c r="A8146" s="50">
        <v>44277</v>
      </c>
      <c r="B8146" s="51">
        <v>44276</v>
      </c>
      <c r="C8146" s="51" t="s">
        <v>1141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 x14ac:dyDescent="0.25">
      <c r="A8147" s="50">
        <v>44277</v>
      </c>
      <c r="B8147" s="51">
        <v>44276</v>
      </c>
      <c r="C8147" s="51" t="s">
        <v>1155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 x14ac:dyDescent="0.25">
      <c r="A8148" s="50">
        <v>44277</v>
      </c>
      <c r="B8148" s="51">
        <v>44276</v>
      </c>
      <c r="C8148" s="51" t="s">
        <v>1065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 x14ac:dyDescent="0.25">
      <c r="A8149" s="50">
        <v>44277</v>
      </c>
      <c r="B8149" s="51">
        <v>44276</v>
      </c>
      <c r="C8149" s="51" t="s">
        <v>1047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 x14ac:dyDescent="0.25">
      <c r="A8150" s="50">
        <v>44277</v>
      </c>
      <c r="B8150" s="51">
        <v>44276</v>
      </c>
      <c r="C8150" s="51" t="s">
        <v>1256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 x14ac:dyDescent="0.25">
      <c r="A8151" s="50">
        <v>44277</v>
      </c>
      <c r="B8151" s="51">
        <v>44276</v>
      </c>
      <c r="C8151" s="51" t="s">
        <v>1069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 x14ac:dyDescent="0.25">
      <c r="A8152" s="50">
        <v>44277</v>
      </c>
      <c r="B8152" s="51">
        <v>44276</v>
      </c>
      <c r="C8152" s="51" t="s">
        <v>1174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 x14ac:dyDescent="0.25">
      <c r="A8153" s="50">
        <v>44277</v>
      </c>
      <c r="B8153" s="51">
        <v>44276</v>
      </c>
      <c r="C8153" s="51" t="s">
        <v>1051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 x14ac:dyDescent="0.25">
      <c r="A8154" s="50">
        <v>44277</v>
      </c>
      <c r="B8154" s="51">
        <v>44276</v>
      </c>
      <c r="C8154" s="51" t="s">
        <v>1154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 x14ac:dyDescent="0.25">
      <c r="A8155" s="53">
        <v>44278</v>
      </c>
      <c r="B8155" s="54">
        <v>44277</v>
      </c>
      <c r="C8155" s="54" t="s">
        <v>864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 x14ac:dyDescent="0.25">
      <c r="A8156" s="53">
        <v>44278</v>
      </c>
      <c r="B8156" s="54">
        <v>44277</v>
      </c>
      <c r="C8156" s="54" t="s">
        <v>1117</v>
      </c>
      <c r="D8156" s="55">
        <f>VLOOKUP(Pag_Inicio_Corr_mas_casos[[#This Row],[Corregimiento]],Hoja3!$A$2:$D$676,4,0)</f>
        <v>91001</v>
      </c>
      <c r="E8156" s="54">
        <v>11</v>
      </c>
    </row>
    <row r="8157" spans="1:9" x14ac:dyDescent="0.25">
      <c r="A8157" s="53">
        <v>44278</v>
      </c>
      <c r="B8157" s="54">
        <v>44277</v>
      </c>
      <c r="C8157" s="54" t="s">
        <v>1150</v>
      </c>
      <c r="D8157" s="55">
        <f>VLOOKUP(Pag_Inicio_Corr_mas_casos[[#This Row],[Corregimiento]],Hoja3!$A$2:$D$676,4,0)</f>
        <v>90301</v>
      </c>
      <c r="E8157" s="54">
        <v>10</v>
      </c>
    </row>
    <row r="8158" spans="1:9" x14ac:dyDescent="0.25">
      <c r="A8158" s="53">
        <v>44278</v>
      </c>
      <c r="B8158" s="54">
        <v>44277</v>
      </c>
      <c r="C8158" s="54" t="s">
        <v>1165</v>
      </c>
      <c r="D8158" s="55">
        <f>VLOOKUP(Pag_Inicio_Corr_mas_casos[[#This Row],[Corregimiento]],Hoja3!$A$2:$D$676,4,0)</f>
        <v>91011</v>
      </c>
      <c r="E8158" s="54">
        <v>9</v>
      </c>
    </row>
    <row r="8159" spans="1:9" x14ac:dyDescent="0.25">
      <c r="A8159" s="53">
        <v>44278</v>
      </c>
      <c r="B8159" s="54">
        <v>44277</v>
      </c>
      <c r="C8159" s="54" t="s">
        <v>1141</v>
      </c>
      <c r="D8159" s="55">
        <f>VLOOKUP(Pag_Inicio_Corr_mas_casos[[#This Row],[Corregimiento]],Hoja3!$A$2:$D$676,4,0)</f>
        <v>80812</v>
      </c>
      <c r="E8159" s="54">
        <v>9</v>
      </c>
    </row>
    <row r="8160" spans="1:9" x14ac:dyDescent="0.25">
      <c r="A8160" s="53">
        <v>44278</v>
      </c>
      <c r="B8160" s="54">
        <v>44277</v>
      </c>
      <c r="C8160" s="54" t="s">
        <v>1161</v>
      </c>
      <c r="D8160" s="55">
        <f>VLOOKUP(Pag_Inicio_Corr_mas_casos[[#This Row],[Corregimiento]],Hoja3!$A$2:$D$676,4,0)</f>
        <v>40610</v>
      </c>
      <c r="E8160" s="54">
        <v>9</v>
      </c>
    </row>
    <row r="8161" spans="1:5" x14ac:dyDescent="0.25">
      <c r="A8161" s="53">
        <v>44278</v>
      </c>
      <c r="B8161" s="54">
        <v>44277</v>
      </c>
      <c r="C8161" s="54" t="s">
        <v>1169</v>
      </c>
      <c r="D8161" s="55">
        <f>VLOOKUP(Pag_Inicio_Corr_mas_casos[[#This Row],[Corregimiento]],Hoja3!$A$2:$D$676,4,0)</f>
        <v>90101</v>
      </c>
      <c r="E8161" s="54">
        <v>9</v>
      </c>
    </row>
    <row r="8162" spans="1:5" x14ac:dyDescent="0.25">
      <c r="A8162" s="53">
        <v>44278</v>
      </c>
      <c r="B8162" s="54">
        <v>44277</v>
      </c>
      <c r="C8162" s="54" t="s">
        <v>1056</v>
      </c>
      <c r="D8162" s="55">
        <f>VLOOKUP(Pag_Inicio_Corr_mas_casos[[#This Row],[Corregimiento]],Hoja3!$A$2:$D$676,4,0)</f>
        <v>20601</v>
      </c>
      <c r="E8162" s="54">
        <v>8</v>
      </c>
    </row>
    <row r="8163" spans="1:5" x14ac:dyDescent="0.25">
      <c r="A8163" s="53">
        <v>44278</v>
      </c>
      <c r="B8163" s="54">
        <v>44277</v>
      </c>
      <c r="C8163" s="54" t="s">
        <v>1098</v>
      </c>
      <c r="D8163" s="55">
        <f>VLOOKUP(Pag_Inicio_Corr_mas_casos[[#This Row],[Corregimiento]],Hoja3!$A$2:$D$676,4,0)</f>
        <v>40611</v>
      </c>
      <c r="E8163" s="54">
        <v>8</v>
      </c>
    </row>
    <row r="8164" spans="1:5" x14ac:dyDescent="0.25">
      <c r="A8164" s="53">
        <v>44278</v>
      </c>
      <c r="B8164" s="54">
        <v>44277</v>
      </c>
      <c r="C8164" s="54" t="s">
        <v>1147</v>
      </c>
      <c r="D8164" s="55">
        <f>VLOOKUP(Pag_Inicio_Corr_mas_casos[[#This Row],[Corregimiento]],Hoja3!$A$2:$D$676,4,0)</f>
        <v>40201</v>
      </c>
      <c r="E8164" s="54">
        <v>8</v>
      </c>
    </row>
    <row r="8165" spans="1:5" x14ac:dyDescent="0.25">
      <c r="A8165" s="53">
        <v>44278</v>
      </c>
      <c r="B8165" s="54">
        <v>44277</v>
      </c>
      <c r="C8165" s="54" t="s">
        <v>1037</v>
      </c>
      <c r="D8165" s="55">
        <f>VLOOKUP(Pag_Inicio_Corr_mas_casos[[#This Row],[Corregimiento]],Hoja3!$A$2:$D$676,4,0)</f>
        <v>80807</v>
      </c>
      <c r="E8165" s="54">
        <v>8</v>
      </c>
    </row>
    <row r="8166" spans="1:5" x14ac:dyDescent="0.25">
      <c r="A8166" s="53">
        <v>44278</v>
      </c>
      <c r="B8166" s="54">
        <v>44277</v>
      </c>
      <c r="C8166" s="54" t="s">
        <v>1155</v>
      </c>
      <c r="D8166" s="55">
        <f>VLOOKUP(Pag_Inicio_Corr_mas_casos[[#This Row],[Corregimiento]],Hoja3!$A$2:$D$676,4,0)</f>
        <v>40601</v>
      </c>
      <c r="E8166" s="54">
        <v>8</v>
      </c>
    </row>
    <row r="8167" spans="1:5" x14ac:dyDescent="0.25">
      <c r="A8167" s="53">
        <v>44278</v>
      </c>
      <c r="B8167" s="54">
        <v>44277</v>
      </c>
      <c r="C8167" s="54" t="s">
        <v>1106</v>
      </c>
      <c r="D8167" s="55">
        <f>VLOOKUP(Pag_Inicio_Corr_mas_casos[[#This Row],[Corregimiento]],Hoja3!$A$2:$D$676,4,0)</f>
        <v>80809</v>
      </c>
      <c r="E8167" s="54">
        <v>7</v>
      </c>
    </row>
    <row r="8168" spans="1:5" x14ac:dyDescent="0.25">
      <c r="A8168" s="53">
        <v>44278</v>
      </c>
      <c r="B8168" s="54">
        <v>44277</v>
      </c>
      <c r="C8168" s="54" t="s">
        <v>1262</v>
      </c>
      <c r="D8168" s="55">
        <f>VLOOKUP(Pag_Inicio_Corr_mas_casos[[#This Row],[Corregimiento]],Hoja3!$A$2:$D$676,4,0)</f>
        <v>10201</v>
      </c>
      <c r="E8168" s="54">
        <v>7</v>
      </c>
    </row>
    <row r="8169" spans="1:5" x14ac:dyDescent="0.25">
      <c r="A8169" s="53">
        <v>44278</v>
      </c>
      <c r="B8169" s="54">
        <v>44277</v>
      </c>
      <c r="C8169" s="54" t="s">
        <v>1188</v>
      </c>
      <c r="D8169" s="55">
        <f>VLOOKUP(Pag_Inicio_Corr_mas_casos[[#This Row],[Corregimiento]],Hoja3!$A$2:$D$676,4,0)</f>
        <v>90601</v>
      </c>
      <c r="E8169" s="54">
        <v>7</v>
      </c>
    </row>
    <row r="8170" spans="1:5" x14ac:dyDescent="0.25">
      <c r="A8170" s="53">
        <v>44278</v>
      </c>
      <c r="B8170" s="54">
        <v>44277</v>
      </c>
      <c r="C8170" s="54" t="s">
        <v>1102</v>
      </c>
      <c r="D8170" s="55">
        <f>VLOOKUP(Pag_Inicio_Corr_mas_casos[[#This Row],[Corregimiento]],Hoja3!$A$2:$D$676,4,0)</f>
        <v>40612</v>
      </c>
      <c r="E8170" s="54">
        <v>7</v>
      </c>
    </row>
    <row r="8171" spans="1:5" x14ac:dyDescent="0.25">
      <c r="A8171" s="53">
        <v>44278</v>
      </c>
      <c r="B8171" s="54">
        <v>44277</v>
      </c>
      <c r="C8171" s="54" t="s">
        <v>1149</v>
      </c>
      <c r="D8171" s="55">
        <f>VLOOKUP(Pag_Inicio_Corr_mas_casos[[#This Row],[Corregimiento]],Hoja3!$A$2:$D$676,4,0)</f>
        <v>130102</v>
      </c>
      <c r="E8171" s="54">
        <v>6</v>
      </c>
    </row>
    <row r="8172" spans="1:5" x14ac:dyDescent="0.25">
      <c r="A8172" s="53">
        <v>44278</v>
      </c>
      <c r="B8172" s="54">
        <v>44277</v>
      </c>
      <c r="C8172" s="54" t="s">
        <v>1301</v>
      </c>
      <c r="D8172" s="55">
        <f>VLOOKUP(Pag_Inicio_Corr_mas_casos[[#This Row],[Corregimiento]],Hoja3!$A$2:$D$676,4,0)</f>
        <v>10101</v>
      </c>
      <c r="E8172" s="54">
        <v>6</v>
      </c>
    </row>
    <row r="8173" spans="1:5" x14ac:dyDescent="0.25">
      <c r="A8173" s="53">
        <v>44278</v>
      </c>
      <c r="B8173" s="54">
        <v>44277</v>
      </c>
      <c r="C8173" s="54" t="s">
        <v>1339</v>
      </c>
      <c r="D8173" s="55">
        <f>VLOOKUP(Pag_Inicio_Corr_mas_casos[[#This Row],[Corregimiento]],Hoja3!$A$2:$D$676,4,0)</f>
        <v>90502</v>
      </c>
      <c r="E8173" s="54">
        <v>6</v>
      </c>
    </row>
    <row r="8174" spans="1:5" x14ac:dyDescent="0.25">
      <c r="A8174" s="53">
        <v>44278</v>
      </c>
      <c r="B8174" s="54">
        <v>44277</v>
      </c>
      <c r="C8174" s="54" t="s">
        <v>1266</v>
      </c>
      <c r="D8174" s="55">
        <f>VLOOKUP(Pag_Inicio_Corr_mas_casos[[#This Row],[Corregimiento]],Hoja3!$A$2:$D$676,4,0)</f>
        <v>10215</v>
      </c>
      <c r="E8174" s="54">
        <v>6</v>
      </c>
    </row>
    <row r="8175" spans="1:5" x14ac:dyDescent="0.25">
      <c r="A8175" s="62">
        <v>44279</v>
      </c>
      <c r="B8175" s="63">
        <v>44278</v>
      </c>
      <c r="C8175" s="63" t="s">
        <v>1245</v>
      </c>
      <c r="D8175" s="64">
        <f>VLOOKUP(Pag_Inicio_Corr_mas_casos[[#This Row],[Corregimiento]],Hoja3!$A$2:$D$676,4,0)</f>
        <v>10206</v>
      </c>
      <c r="E8175" s="63">
        <v>25</v>
      </c>
    </row>
    <row r="8176" spans="1:5" x14ac:dyDescent="0.25">
      <c r="A8176" s="62">
        <v>44279</v>
      </c>
      <c r="B8176" s="63">
        <v>44278</v>
      </c>
      <c r="C8176" s="63" t="s">
        <v>1106</v>
      </c>
      <c r="D8176" s="64">
        <f>VLOOKUP(Pag_Inicio_Corr_mas_casos[[#This Row],[Corregimiento]],Hoja3!$A$2:$D$676,4,0)</f>
        <v>80809</v>
      </c>
      <c r="E8176" s="63">
        <v>22</v>
      </c>
    </row>
    <row r="8177" spans="1:5" x14ac:dyDescent="0.25">
      <c r="A8177" s="62">
        <v>44279</v>
      </c>
      <c r="B8177" s="63">
        <v>44278</v>
      </c>
      <c r="C8177" s="63" t="s">
        <v>1291</v>
      </c>
      <c r="D8177" s="64">
        <f>VLOOKUP(Pag_Inicio_Corr_mas_casos[[#This Row],[Corregimiento]],Hoja3!$A$2:$D$676,4,0)</f>
        <v>10201</v>
      </c>
      <c r="E8177" s="63">
        <v>12</v>
      </c>
    </row>
    <row r="8178" spans="1:5" x14ac:dyDescent="0.25">
      <c r="A8178" s="62">
        <v>44279</v>
      </c>
      <c r="B8178" s="63">
        <v>44278</v>
      </c>
      <c r="C8178" s="63" t="s">
        <v>1165</v>
      </c>
      <c r="D8178" s="64">
        <f>VLOOKUP(Pag_Inicio_Corr_mas_casos[[#This Row],[Corregimiento]],Hoja3!$A$2:$D$676,4,0)</f>
        <v>91011</v>
      </c>
      <c r="E8178" s="63">
        <v>10</v>
      </c>
    </row>
    <row r="8179" spans="1:5" x14ac:dyDescent="0.25">
      <c r="A8179" s="62">
        <v>44279</v>
      </c>
      <c r="B8179" s="63">
        <v>44278</v>
      </c>
      <c r="C8179" s="63" t="s">
        <v>1046</v>
      </c>
      <c r="D8179" s="64">
        <f>VLOOKUP(Pag_Inicio_Corr_mas_casos[[#This Row],[Corregimiento]],Hoja3!$A$2:$D$676,4,0)</f>
        <v>80813</v>
      </c>
      <c r="E8179" s="63">
        <v>9</v>
      </c>
    </row>
    <row r="8180" spans="1:5" x14ac:dyDescent="0.25">
      <c r="A8180" s="62">
        <v>44279</v>
      </c>
      <c r="B8180" s="63">
        <v>44278</v>
      </c>
      <c r="C8180" s="63" t="s">
        <v>1141</v>
      </c>
      <c r="D8180" s="64">
        <f>VLOOKUP(Pag_Inicio_Corr_mas_casos[[#This Row],[Corregimiento]],Hoja3!$A$2:$D$676,4,0)</f>
        <v>80812</v>
      </c>
      <c r="E8180" s="63">
        <v>9</v>
      </c>
    </row>
    <row r="8181" spans="1:5" x14ac:dyDescent="0.25">
      <c r="A8181" s="62">
        <v>44279</v>
      </c>
      <c r="B8181" s="63">
        <v>44278</v>
      </c>
      <c r="C8181" s="63" t="s">
        <v>1306</v>
      </c>
      <c r="D8181" s="64">
        <f>VLOOKUP(Pag_Inicio_Corr_mas_casos[[#This Row],[Corregimiento]],Hoja3!$A$2:$D$676,4,0)</f>
        <v>41104</v>
      </c>
      <c r="E8181" s="63">
        <v>8</v>
      </c>
    </row>
    <row r="8182" spans="1:5" x14ac:dyDescent="0.25">
      <c r="A8182" s="62">
        <v>44279</v>
      </c>
      <c r="B8182" s="63">
        <v>44278</v>
      </c>
      <c r="C8182" s="63" t="s">
        <v>1107</v>
      </c>
      <c r="D8182" s="64">
        <f>VLOOKUP(Pag_Inicio_Corr_mas_casos[[#This Row],[Corregimiento]],Hoja3!$A$2:$D$676,4,0)</f>
        <v>80819</v>
      </c>
      <c r="E8182" s="63">
        <v>8</v>
      </c>
    </row>
    <row r="8183" spans="1:5" x14ac:dyDescent="0.25">
      <c r="A8183" s="62">
        <v>44279</v>
      </c>
      <c r="B8183" s="63">
        <v>44278</v>
      </c>
      <c r="C8183" s="63" t="s">
        <v>1155</v>
      </c>
      <c r="D8183" s="64">
        <f>VLOOKUP(Pag_Inicio_Corr_mas_casos[[#This Row],[Corregimiento]],Hoja3!$A$2:$D$676,4,0)</f>
        <v>40601</v>
      </c>
      <c r="E8183" s="63">
        <v>8</v>
      </c>
    </row>
    <row r="8184" spans="1:5" x14ac:dyDescent="0.25">
      <c r="A8184" s="62">
        <v>44279</v>
      </c>
      <c r="B8184" s="63">
        <v>44278</v>
      </c>
      <c r="C8184" s="63" t="s">
        <v>1266</v>
      </c>
      <c r="D8184" s="64">
        <f>VLOOKUP(Pag_Inicio_Corr_mas_casos[[#This Row],[Corregimiento]],Hoja3!$A$2:$D$676,4,0)</f>
        <v>10215</v>
      </c>
      <c r="E8184" s="63">
        <v>8</v>
      </c>
    </row>
    <row r="8185" spans="1:5" x14ac:dyDescent="0.25">
      <c r="A8185" s="62">
        <v>44279</v>
      </c>
      <c r="B8185" s="63">
        <v>44278</v>
      </c>
      <c r="C8185" s="63" t="s">
        <v>1117</v>
      </c>
      <c r="D8185" s="64">
        <f>VLOOKUP(Pag_Inicio_Corr_mas_casos[[#This Row],[Corregimiento]],Hoja3!$A$2:$D$676,4,0)</f>
        <v>91001</v>
      </c>
      <c r="E8185" s="63">
        <v>7</v>
      </c>
    </row>
    <row r="8186" spans="1:5" x14ac:dyDescent="0.25">
      <c r="A8186" s="62">
        <v>44279</v>
      </c>
      <c r="B8186" s="63">
        <v>44278</v>
      </c>
      <c r="C8186" s="63" t="s">
        <v>1034</v>
      </c>
      <c r="D8186" s="64">
        <f>VLOOKUP(Pag_Inicio_Corr_mas_casos[[#This Row],[Corregimiento]],Hoja3!$A$2:$D$676,4,0)</f>
        <v>81009</v>
      </c>
      <c r="E8186" s="63">
        <v>7</v>
      </c>
    </row>
    <row r="8187" spans="1:5" x14ac:dyDescent="0.25">
      <c r="A8187" s="62">
        <v>44279</v>
      </c>
      <c r="B8187" s="63">
        <v>44278</v>
      </c>
      <c r="C8187" s="63" t="s">
        <v>1271</v>
      </c>
      <c r="D8187" s="64">
        <f>VLOOKUP(Pag_Inicio_Corr_mas_casos[[#This Row],[Corregimiento]],Hoja3!$A$2:$D$676,4,0)</f>
        <v>10203</v>
      </c>
      <c r="E8187" s="63">
        <v>7</v>
      </c>
    </row>
    <row r="8188" spans="1:5" x14ac:dyDescent="0.25">
      <c r="A8188" s="62">
        <v>44279</v>
      </c>
      <c r="B8188" s="63">
        <v>44278</v>
      </c>
      <c r="C8188" s="63" t="s">
        <v>1102</v>
      </c>
      <c r="D8188" s="64">
        <f>VLOOKUP(Pag_Inicio_Corr_mas_casos[[#This Row],[Corregimiento]],Hoja3!$A$2:$D$676,4,0)</f>
        <v>40612</v>
      </c>
      <c r="E8188" s="63">
        <v>6</v>
      </c>
    </row>
    <row r="8189" spans="1:5" x14ac:dyDescent="0.25">
      <c r="A8189" s="62">
        <v>44279</v>
      </c>
      <c r="B8189" s="63">
        <v>44278</v>
      </c>
      <c r="C8189" s="63" t="s">
        <v>1180</v>
      </c>
      <c r="D8189" s="64">
        <f>VLOOKUP(Pag_Inicio_Corr_mas_casos[[#This Row],[Corregimiento]],Hoja3!$A$2:$D$676,4,0)</f>
        <v>130407</v>
      </c>
      <c r="E8189" s="63">
        <v>6</v>
      </c>
    </row>
    <row r="8190" spans="1:5" x14ac:dyDescent="0.25">
      <c r="A8190" s="62">
        <v>44279</v>
      </c>
      <c r="B8190" s="63">
        <v>44278</v>
      </c>
      <c r="C8190" s="63" t="s">
        <v>1090</v>
      </c>
      <c r="D8190" s="64">
        <f>VLOOKUP(Pag_Inicio_Corr_mas_casos[[#This Row],[Corregimiento]],Hoja3!$A$2:$D$676,4,0)</f>
        <v>81005</v>
      </c>
      <c r="E8190" s="63">
        <v>6</v>
      </c>
    </row>
    <row r="8191" spans="1:5" x14ac:dyDescent="0.25">
      <c r="A8191" s="62">
        <v>44279</v>
      </c>
      <c r="B8191" s="63">
        <v>44278</v>
      </c>
      <c r="C8191" s="63" t="s">
        <v>1147</v>
      </c>
      <c r="D8191" s="64">
        <f>VLOOKUP(Pag_Inicio_Corr_mas_casos[[#This Row],[Corregimiento]],Hoja3!$A$2:$D$676,4,0)</f>
        <v>40201</v>
      </c>
      <c r="E8191" s="63">
        <v>6</v>
      </c>
    </row>
    <row r="8192" spans="1:5" x14ac:dyDescent="0.25">
      <c r="A8192" s="62">
        <v>44279</v>
      </c>
      <c r="B8192" s="63">
        <v>44278</v>
      </c>
      <c r="C8192" s="63" t="s">
        <v>1098</v>
      </c>
      <c r="D8192" s="64">
        <f>VLOOKUP(Pag_Inicio_Corr_mas_casos[[#This Row],[Corregimiento]],Hoja3!$A$2:$D$676,4,0)</f>
        <v>40611</v>
      </c>
      <c r="E8192" s="63">
        <v>6</v>
      </c>
    </row>
    <row r="8193" spans="1:5" x14ac:dyDescent="0.25">
      <c r="A8193" s="62">
        <v>44279</v>
      </c>
      <c r="B8193" s="63">
        <v>44278</v>
      </c>
      <c r="C8193" s="63" t="s">
        <v>1131</v>
      </c>
      <c r="D8193" s="64">
        <f>VLOOKUP(Pag_Inicio_Corr_mas_casos[[#This Row],[Corregimiento]],Hoja3!$A$2:$D$676,4,0)</f>
        <v>130106</v>
      </c>
      <c r="E8193" s="63">
        <v>6</v>
      </c>
    </row>
    <row r="8194" spans="1:5" x14ac:dyDescent="0.25">
      <c r="A8194" s="62">
        <v>44279</v>
      </c>
      <c r="B8194" s="63">
        <v>44278</v>
      </c>
      <c r="C8194" s="63" t="s">
        <v>1038</v>
      </c>
      <c r="D8194" s="64">
        <f>VLOOKUP(Pag_Inicio_Corr_mas_casos[[#This Row],[Corregimiento]],Hoja3!$A$2:$D$676,4,0)</f>
        <v>80816</v>
      </c>
      <c r="E8194" s="63">
        <v>6</v>
      </c>
    </row>
    <row r="8195" spans="1:5" x14ac:dyDescent="0.25">
      <c r="A8195" s="59">
        <v>44280</v>
      </c>
      <c r="B8195" s="60">
        <v>44279</v>
      </c>
      <c r="C8195" s="60" t="s">
        <v>1102</v>
      </c>
      <c r="D8195" s="61">
        <f>VLOOKUP(Pag_Inicio_Corr_mas_casos[[#This Row],[Corregimiento]],Hoja3!$A$2:$D$676,4,0)</f>
        <v>40612</v>
      </c>
      <c r="E8195" s="60">
        <v>22</v>
      </c>
    </row>
    <row r="8196" spans="1:5" x14ac:dyDescent="0.25">
      <c r="A8196" s="59">
        <v>44280</v>
      </c>
      <c r="B8196" s="60">
        <v>44279</v>
      </c>
      <c r="C8196" s="60" t="s">
        <v>948</v>
      </c>
      <c r="D8196" s="61">
        <f>VLOOKUP(Pag_Inicio_Corr_mas_casos[[#This Row],[Corregimiento]],Hoja3!$A$2:$D$676,4,0)</f>
        <v>40401</v>
      </c>
      <c r="E8196" s="60">
        <v>16</v>
      </c>
    </row>
    <row r="8197" spans="1:5" x14ac:dyDescent="0.25">
      <c r="A8197" s="59">
        <v>44280</v>
      </c>
      <c r="B8197" s="60">
        <v>44279</v>
      </c>
      <c r="C8197" s="60" t="s">
        <v>1131</v>
      </c>
      <c r="D8197" s="61">
        <f>VLOOKUP(Pag_Inicio_Corr_mas_casos[[#This Row],[Corregimiento]],Hoja3!$A$2:$D$676,4,0)</f>
        <v>130106</v>
      </c>
      <c r="E8197" s="60">
        <v>14</v>
      </c>
    </row>
    <row r="8198" spans="1:5" x14ac:dyDescent="0.25">
      <c r="A8198" s="59">
        <v>44280</v>
      </c>
      <c r="B8198" s="60">
        <v>44279</v>
      </c>
      <c r="C8198" s="60" t="s">
        <v>1138</v>
      </c>
      <c r="D8198" s="61">
        <f>VLOOKUP(Pag_Inicio_Corr_mas_casos[[#This Row],[Corregimiento]],Hoja3!$A$2:$D$676,4,0)</f>
        <v>20602</v>
      </c>
      <c r="E8198" s="60">
        <v>14</v>
      </c>
    </row>
    <row r="8199" spans="1:5" x14ac:dyDescent="0.25">
      <c r="A8199" s="59">
        <v>44280</v>
      </c>
      <c r="B8199" s="60">
        <v>44279</v>
      </c>
      <c r="C8199" s="60" t="s">
        <v>1155</v>
      </c>
      <c r="D8199" s="61">
        <f>VLOOKUP(Pag_Inicio_Corr_mas_casos[[#This Row],[Corregimiento]],Hoja3!$A$2:$D$676,4,0)</f>
        <v>40601</v>
      </c>
      <c r="E8199" s="60">
        <v>13</v>
      </c>
    </row>
    <row r="8200" spans="1:5" x14ac:dyDescent="0.25">
      <c r="A8200" s="59">
        <v>44280</v>
      </c>
      <c r="B8200" s="60">
        <v>44279</v>
      </c>
      <c r="C8200" s="60" t="s">
        <v>1161</v>
      </c>
      <c r="D8200" s="61">
        <f>VLOOKUP(Pag_Inicio_Corr_mas_casos[[#This Row],[Corregimiento]],Hoja3!$A$2:$D$676,4,0)</f>
        <v>40610</v>
      </c>
      <c r="E8200" s="60">
        <v>12</v>
      </c>
    </row>
    <row r="8201" spans="1:5" x14ac:dyDescent="0.25">
      <c r="A8201" s="59">
        <v>44280</v>
      </c>
      <c r="B8201" s="60">
        <v>44279</v>
      </c>
      <c r="C8201" s="60" t="s">
        <v>1301</v>
      </c>
      <c r="D8201" s="61">
        <f>VLOOKUP(Pag_Inicio_Corr_mas_casos[[#This Row],[Corregimiento]],Hoja3!$A$2:$D$676,4,0)</f>
        <v>10101</v>
      </c>
      <c r="E8201" s="60">
        <v>12</v>
      </c>
    </row>
    <row r="8202" spans="1:5" x14ac:dyDescent="0.25">
      <c r="A8202" s="59">
        <v>44280</v>
      </c>
      <c r="B8202" s="60">
        <v>44279</v>
      </c>
      <c r="C8202" s="60" t="s">
        <v>1117</v>
      </c>
      <c r="D8202" s="61">
        <f>VLOOKUP(Pag_Inicio_Corr_mas_casos[[#This Row],[Corregimiento]],Hoja3!$A$2:$D$676,4,0)</f>
        <v>91001</v>
      </c>
      <c r="E8202" s="60">
        <v>11</v>
      </c>
    </row>
    <row r="8203" spans="1:5" x14ac:dyDescent="0.25">
      <c r="A8203" s="59">
        <v>44280</v>
      </c>
      <c r="B8203" s="60">
        <v>44279</v>
      </c>
      <c r="C8203" s="60" t="s">
        <v>1046</v>
      </c>
      <c r="D8203" s="61">
        <f>VLOOKUP(Pag_Inicio_Corr_mas_casos[[#This Row],[Corregimiento]],Hoja3!$A$2:$D$676,4,0)</f>
        <v>80813</v>
      </c>
      <c r="E8203" s="60">
        <v>10</v>
      </c>
    </row>
    <row r="8204" spans="1:5" x14ac:dyDescent="0.25">
      <c r="A8204" s="59">
        <v>44280</v>
      </c>
      <c r="B8204" s="60">
        <v>44279</v>
      </c>
      <c r="C8204" s="60" t="s">
        <v>1106</v>
      </c>
      <c r="D8204" s="61">
        <f>VLOOKUP(Pag_Inicio_Corr_mas_casos[[#This Row],[Corregimiento]],Hoja3!$A$2:$D$676,4,0)</f>
        <v>80809</v>
      </c>
      <c r="E8204" s="60">
        <v>9</v>
      </c>
    </row>
    <row r="8205" spans="1:5" x14ac:dyDescent="0.25">
      <c r="A8205" s="59">
        <v>44280</v>
      </c>
      <c r="B8205" s="60">
        <v>44279</v>
      </c>
      <c r="C8205" s="60" t="s">
        <v>1165</v>
      </c>
      <c r="D8205" s="61">
        <f>VLOOKUP(Pag_Inicio_Corr_mas_casos[[#This Row],[Corregimiento]],Hoja3!$A$2:$D$676,4,0)</f>
        <v>91011</v>
      </c>
      <c r="E8205" s="60">
        <v>9</v>
      </c>
    </row>
    <row r="8206" spans="1:5" x14ac:dyDescent="0.25">
      <c r="A8206" s="59">
        <v>44280</v>
      </c>
      <c r="B8206" s="60">
        <v>44279</v>
      </c>
      <c r="C8206" s="60" t="s">
        <v>1245</v>
      </c>
      <c r="D8206" s="61">
        <f>VLOOKUP(Pag_Inicio_Corr_mas_casos[[#This Row],[Corregimiento]],Hoja3!$A$2:$D$676,4,0)</f>
        <v>10206</v>
      </c>
      <c r="E8206" s="60">
        <v>9</v>
      </c>
    </row>
    <row r="8207" spans="1:5" x14ac:dyDescent="0.25">
      <c r="A8207" s="59">
        <v>44280</v>
      </c>
      <c r="B8207" s="60">
        <v>44279</v>
      </c>
      <c r="C8207" s="60" t="s">
        <v>1340</v>
      </c>
      <c r="D8207" s="61">
        <f>VLOOKUP(Pag_Inicio_Corr_mas_casos[[#This Row],[Corregimiento]],Hoja3!$A$2:$D$676,4,0)</f>
        <v>40403</v>
      </c>
      <c r="E8207" s="60">
        <v>9</v>
      </c>
    </row>
    <row r="8208" spans="1:5" x14ac:dyDescent="0.25">
      <c r="A8208" s="59">
        <v>44280</v>
      </c>
      <c r="B8208" s="60">
        <v>44279</v>
      </c>
      <c r="C8208" s="60" t="s">
        <v>1128</v>
      </c>
      <c r="D8208" s="61">
        <f>VLOOKUP(Pag_Inicio_Corr_mas_casos[[#This Row],[Corregimiento]],Hoja3!$A$2:$D$676,4,0)</f>
        <v>91008</v>
      </c>
      <c r="E8208" s="60">
        <v>8</v>
      </c>
    </row>
    <row r="8209" spans="1:5" x14ac:dyDescent="0.25">
      <c r="A8209" s="59">
        <v>44280</v>
      </c>
      <c r="B8209" s="60">
        <v>44279</v>
      </c>
      <c r="C8209" s="60" t="s">
        <v>1046</v>
      </c>
      <c r="D8209" s="61">
        <f>VLOOKUP(Pag_Inicio_Corr_mas_casos[[#This Row],[Corregimiento]],Hoja3!$A$2:$D$676,4,0)</f>
        <v>80813</v>
      </c>
      <c r="E8209" s="60">
        <v>8</v>
      </c>
    </row>
    <row r="8210" spans="1:5" x14ac:dyDescent="0.25">
      <c r="A8210" s="59">
        <v>44280</v>
      </c>
      <c r="B8210" s="60">
        <v>44279</v>
      </c>
      <c r="C8210" s="60" t="s">
        <v>1330</v>
      </c>
      <c r="D8210" s="61">
        <f>VLOOKUP(Pag_Inicio_Corr_mas_casos[[#This Row],[Corregimiento]],Hoja3!$A$2:$D$676,4,0)</f>
        <v>60703</v>
      </c>
      <c r="E8210" s="60">
        <v>7</v>
      </c>
    </row>
    <row r="8211" spans="1:5" x14ac:dyDescent="0.25">
      <c r="A8211" s="59">
        <v>44280</v>
      </c>
      <c r="B8211" s="60">
        <v>44279</v>
      </c>
      <c r="C8211" s="60" t="s">
        <v>1065</v>
      </c>
      <c r="D8211" s="61">
        <f>VLOOKUP(Pag_Inicio_Corr_mas_casos[[#This Row],[Corregimiento]],Hoja3!$A$2:$D$676,4,0)</f>
        <v>40606</v>
      </c>
      <c r="E8211" s="60">
        <v>7</v>
      </c>
    </row>
    <row r="8212" spans="1:5" x14ac:dyDescent="0.25">
      <c r="A8212" s="59">
        <v>44280</v>
      </c>
      <c r="B8212" s="60">
        <v>44279</v>
      </c>
      <c r="C8212" s="60" t="s">
        <v>1141</v>
      </c>
      <c r="D8212" s="61">
        <f>VLOOKUP(Pag_Inicio_Corr_mas_casos[[#This Row],[Corregimiento]],Hoja3!$A$2:$D$676,4,0)</f>
        <v>80812</v>
      </c>
      <c r="E8212" s="60">
        <v>7</v>
      </c>
    </row>
    <row r="8213" spans="1:5" x14ac:dyDescent="0.25">
      <c r="A8213" s="59">
        <v>44280</v>
      </c>
      <c r="B8213" s="60">
        <v>44279</v>
      </c>
      <c r="C8213" s="60" t="s">
        <v>1056</v>
      </c>
      <c r="D8213" s="61">
        <f>VLOOKUP(Pag_Inicio_Corr_mas_casos[[#This Row],[Corregimiento]],Hoja3!$A$2:$D$676,4,0)</f>
        <v>20601</v>
      </c>
      <c r="E8213" s="60">
        <v>6</v>
      </c>
    </row>
    <row r="8214" spans="1:5" x14ac:dyDescent="0.25">
      <c r="A8214" s="59">
        <v>44280</v>
      </c>
      <c r="B8214" s="60">
        <v>44279</v>
      </c>
      <c r="C8214" s="60" t="s">
        <v>1163</v>
      </c>
      <c r="D8214" s="61">
        <f>VLOOKUP(Pag_Inicio_Corr_mas_casos[[#This Row],[Corregimiento]],Hoja3!$A$2:$D$676,4,0)</f>
        <v>130101</v>
      </c>
      <c r="E8214" s="60">
        <v>6</v>
      </c>
    </row>
    <row r="8215" spans="1:5" x14ac:dyDescent="0.25">
      <c r="A8215" s="105">
        <v>44281</v>
      </c>
      <c r="B8215" s="106">
        <v>44280</v>
      </c>
      <c r="C8215" s="106" t="s">
        <v>1117</v>
      </c>
      <c r="D8215" s="107">
        <f>VLOOKUP(Pag_Inicio_Corr_mas_casos[[#This Row],[Corregimiento]],Hoja3!$A$2:$D$676,4,0)</f>
        <v>91001</v>
      </c>
      <c r="E8215" s="106">
        <v>15</v>
      </c>
    </row>
    <row r="8216" spans="1:5" x14ac:dyDescent="0.25">
      <c r="A8216" s="105">
        <v>44281</v>
      </c>
      <c r="B8216" s="106">
        <v>44280</v>
      </c>
      <c r="C8216" s="106" t="s">
        <v>1155</v>
      </c>
      <c r="D8216" s="107">
        <f>VLOOKUP(Pag_Inicio_Corr_mas_casos[[#This Row],[Corregimiento]],Hoja3!$A$2:$D$676,4,0)</f>
        <v>40601</v>
      </c>
      <c r="E8216" s="106">
        <v>13</v>
      </c>
    </row>
    <row r="8217" spans="1:5" x14ac:dyDescent="0.25">
      <c r="A8217" s="105">
        <v>44281</v>
      </c>
      <c r="B8217" s="106">
        <v>44280</v>
      </c>
      <c r="C8217" s="106" t="s">
        <v>1262</v>
      </c>
      <c r="D8217" s="107">
        <f>VLOOKUP(Pag_Inicio_Corr_mas_casos[[#This Row],[Corregimiento]],Hoja3!$A$2:$D$676,4,0)</f>
        <v>10201</v>
      </c>
      <c r="E8217" s="106">
        <v>12</v>
      </c>
    </row>
    <row r="8218" spans="1:5" x14ac:dyDescent="0.25">
      <c r="A8218" s="105">
        <v>44281</v>
      </c>
      <c r="B8218" s="106">
        <v>44280</v>
      </c>
      <c r="C8218" s="106" t="s">
        <v>1070</v>
      </c>
      <c r="D8218" s="107">
        <f>VLOOKUP(Pag_Inicio_Corr_mas_casos[[#This Row],[Corregimiento]],Hoja3!$A$2:$D$676,4,0)</f>
        <v>20207</v>
      </c>
      <c r="E8218" s="106">
        <v>12</v>
      </c>
    </row>
    <row r="8219" spans="1:5" x14ac:dyDescent="0.25">
      <c r="A8219" s="105">
        <v>44281</v>
      </c>
      <c r="B8219" s="106">
        <v>44280</v>
      </c>
      <c r="C8219" s="106" t="s">
        <v>1107</v>
      </c>
      <c r="D8219" s="107">
        <f>VLOOKUP(Pag_Inicio_Corr_mas_casos[[#This Row],[Corregimiento]],Hoja3!$A$2:$D$676,4,0)</f>
        <v>80819</v>
      </c>
      <c r="E8219" s="106">
        <v>10</v>
      </c>
    </row>
    <row r="8220" spans="1:5" x14ac:dyDescent="0.25">
      <c r="A8220" s="105">
        <v>44281</v>
      </c>
      <c r="B8220" s="106">
        <v>44280</v>
      </c>
      <c r="C8220" s="106" t="s">
        <v>1065</v>
      </c>
      <c r="D8220" s="107">
        <f>VLOOKUP(Pag_Inicio_Corr_mas_casos[[#This Row],[Corregimiento]],Hoja3!$A$2:$D$676,4,0)</f>
        <v>40606</v>
      </c>
      <c r="E8220" s="106">
        <v>10</v>
      </c>
    </row>
    <row r="8221" spans="1:5" x14ac:dyDescent="0.25">
      <c r="A8221" s="105">
        <v>44281</v>
      </c>
      <c r="B8221" s="106">
        <v>44280</v>
      </c>
      <c r="C8221" s="106" t="s">
        <v>1141</v>
      </c>
      <c r="D8221" s="107">
        <f>VLOOKUP(Pag_Inicio_Corr_mas_casos[[#This Row],[Corregimiento]],Hoja3!$A$2:$D$676,4,0)</f>
        <v>80812</v>
      </c>
      <c r="E8221" s="106">
        <v>9</v>
      </c>
    </row>
    <row r="8222" spans="1:5" x14ac:dyDescent="0.25">
      <c r="A8222" s="105">
        <v>44281</v>
      </c>
      <c r="B8222" s="106">
        <v>44280</v>
      </c>
      <c r="C8222" s="106" t="s">
        <v>1163</v>
      </c>
      <c r="D8222" s="107">
        <f>VLOOKUP(Pag_Inicio_Corr_mas_casos[[#This Row],[Corregimiento]],Hoja3!$A$2:$D$676,4,0)</f>
        <v>130101</v>
      </c>
      <c r="E8222" s="106">
        <v>9</v>
      </c>
    </row>
    <row r="8223" spans="1:5" x14ac:dyDescent="0.25">
      <c r="A8223" s="105">
        <v>44281</v>
      </c>
      <c r="B8223" s="106">
        <v>44280</v>
      </c>
      <c r="C8223" s="106" t="s">
        <v>1098</v>
      </c>
      <c r="D8223" s="107">
        <f>VLOOKUP(Pag_Inicio_Corr_mas_casos[[#This Row],[Corregimiento]],Hoja3!$A$2:$D$676,4,0)</f>
        <v>40611</v>
      </c>
      <c r="E8223" s="106">
        <v>8</v>
      </c>
    </row>
    <row r="8224" spans="1:5" x14ac:dyDescent="0.25">
      <c r="A8224" s="105">
        <v>44281</v>
      </c>
      <c r="B8224" s="106">
        <v>44280</v>
      </c>
      <c r="C8224" s="106" t="s">
        <v>1034</v>
      </c>
      <c r="D8224" s="107">
        <f>VLOOKUP(Pag_Inicio_Corr_mas_casos[[#This Row],[Corregimiento]],Hoja3!$A$2:$D$676,4,0)</f>
        <v>81009</v>
      </c>
      <c r="E8224" s="106">
        <v>8</v>
      </c>
    </row>
    <row r="8225" spans="1:5" x14ac:dyDescent="0.25">
      <c r="A8225" s="105">
        <v>44281</v>
      </c>
      <c r="B8225" s="106">
        <v>44280</v>
      </c>
      <c r="C8225" s="106" t="s">
        <v>1118</v>
      </c>
      <c r="D8225" s="107">
        <f>VLOOKUP(Pag_Inicio_Corr_mas_casos[[#This Row],[Corregimiento]],Hoja3!$A$2:$D$676,4,0)</f>
        <v>30111</v>
      </c>
      <c r="E8225" s="106">
        <v>7</v>
      </c>
    </row>
    <row r="8226" spans="1:5" x14ac:dyDescent="0.25">
      <c r="A8226" s="105">
        <v>44281</v>
      </c>
      <c r="B8226" s="106">
        <v>44280</v>
      </c>
      <c r="C8226" s="106" t="s">
        <v>1102</v>
      </c>
      <c r="D8226" s="107">
        <f>VLOOKUP(Pag_Inicio_Corr_mas_casos[[#This Row],[Corregimiento]],Hoja3!$A$2:$D$676,4,0)</f>
        <v>40612</v>
      </c>
      <c r="E8226" s="106">
        <v>6</v>
      </c>
    </row>
    <row r="8227" spans="1:5" x14ac:dyDescent="0.25">
      <c r="A8227" s="105">
        <v>44281</v>
      </c>
      <c r="B8227" s="106">
        <v>44280</v>
      </c>
      <c r="C8227" s="106" t="s">
        <v>1173</v>
      </c>
      <c r="D8227" s="107">
        <f>VLOOKUP(Pag_Inicio_Corr_mas_casos[[#This Row],[Corregimiento]],Hoja3!$A$2:$D$676,4,0)</f>
        <v>40503</v>
      </c>
      <c r="E8227" s="106">
        <v>6</v>
      </c>
    </row>
    <row r="8228" spans="1:5" x14ac:dyDescent="0.25">
      <c r="A8228" s="105">
        <v>44281</v>
      </c>
      <c r="B8228" s="106">
        <v>44280</v>
      </c>
      <c r="C8228" s="106" t="s">
        <v>1165</v>
      </c>
      <c r="D8228" s="107">
        <f>VLOOKUP(Pag_Inicio_Corr_mas_casos[[#This Row],[Corregimiento]],Hoja3!$A$2:$D$676,4,0)</f>
        <v>91011</v>
      </c>
      <c r="E8228" s="106">
        <v>6</v>
      </c>
    </row>
    <row r="8229" spans="1:5" x14ac:dyDescent="0.25">
      <c r="A8229" s="105">
        <v>44281</v>
      </c>
      <c r="B8229" s="106">
        <v>44280</v>
      </c>
      <c r="C8229" s="106" t="s">
        <v>1089</v>
      </c>
      <c r="D8229" s="107">
        <f>VLOOKUP(Pag_Inicio_Corr_mas_casos[[#This Row],[Corregimiento]],Hoja3!$A$2:$D$676,4,0)</f>
        <v>130105</v>
      </c>
      <c r="E8229" s="106">
        <v>6</v>
      </c>
    </row>
    <row r="8230" spans="1:5" x14ac:dyDescent="0.25">
      <c r="A8230" s="105">
        <v>44281</v>
      </c>
      <c r="B8230" s="106">
        <v>44280</v>
      </c>
      <c r="C8230" s="106" t="s">
        <v>1128</v>
      </c>
      <c r="D8230" s="107">
        <f>VLOOKUP(Pag_Inicio_Corr_mas_casos[[#This Row],[Corregimiento]],Hoja3!$A$2:$D$676,4,0)</f>
        <v>91008</v>
      </c>
      <c r="E8230" s="106">
        <v>6</v>
      </c>
    </row>
    <row r="8231" spans="1:5" x14ac:dyDescent="0.25">
      <c r="A8231" s="105">
        <v>44281</v>
      </c>
      <c r="B8231" s="106">
        <v>44280</v>
      </c>
      <c r="C8231" s="106" t="s">
        <v>1167</v>
      </c>
      <c r="D8231" s="107">
        <f>VLOOKUP(Pag_Inicio_Corr_mas_casos[[#This Row],[Corregimiento]],Hoja3!$A$2:$D$676,4,0)</f>
        <v>91014</v>
      </c>
      <c r="E8231" s="106">
        <v>6</v>
      </c>
    </row>
    <row r="8232" spans="1:5" x14ac:dyDescent="0.25">
      <c r="A8232" s="105">
        <v>44281</v>
      </c>
      <c r="B8232" s="106">
        <v>44280</v>
      </c>
      <c r="C8232" s="106" t="s">
        <v>1106</v>
      </c>
      <c r="D8232" s="107">
        <f>VLOOKUP(Pag_Inicio_Corr_mas_casos[[#This Row],[Corregimiento]],Hoja3!$A$2:$D$676,4,0)</f>
        <v>80809</v>
      </c>
      <c r="E8232" s="106">
        <v>6</v>
      </c>
    </row>
    <row r="8233" spans="1:5" x14ac:dyDescent="0.25">
      <c r="A8233" s="105">
        <v>44281</v>
      </c>
      <c r="B8233" s="106">
        <v>44280</v>
      </c>
      <c r="C8233" s="106" t="s">
        <v>1272</v>
      </c>
      <c r="D8233" s="107">
        <f>VLOOKUP(Pag_Inicio_Corr_mas_casos[[#This Row],[Corregimiento]],Hoja3!$A$2:$D$676,4,0)</f>
        <v>40501</v>
      </c>
      <c r="E8233" s="106">
        <v>6</v>
      </c>
    </row>
    <row r="8234" spans="1:5" x14ac:dyDescent="0.25">
      <c r="A8234" s="105">
        <v>44281</v>
      </c>
      <c r="B8234" s="106">
        <v>44280</v>
      </c>
      <c r="C8234" s="106" t="s">
        <v>1046</v>
      </c>
      <c r="D8234" s="107">
        <f>VLOOKUP(Pag_Inicio_Corr_mas_casos[[#This Row],[Corregimiento]],Hoja3!$A$2:$D$676,4,0)</f>
        <v>80813</v>
      </c>
      <c r="E8234" s="106">
        <v>5</v>
      </c>
    </row>
    <row r="8235" spans="1:5" x14ac:dyDescent="0.25">
      <c r="A8235" s="50">
        <v>44282</v>
      </c>
      <c r="B8235" s="51">
        <v>44281</v>
      </c>
      <c r="C8235" s="51" t="s">
        <v>1298</v>
      </c>
      <c r="D8235" s="52">
        <f>VLOOKUP(Pag_Inicio_Corr_mas_casos[[#This Row],[Corregimiento]],Hoja3!$A$2:$D$676,4,0)</f>
        <v>90303</v>
      </c>
      <c r="E8235" s="51">
        <v>24</v>
      </c>
    </row>
    <row r="8236" spans="1:5" x14ac:dyDescent="0.25">
      <c r="A8236" s="50">
        <v>44282</v>
      </c>
      <c r="B8236" s="51">
        <v>44281</v>
      </c>
      <c r="C8236" s="51" t="s">
        <v>1155</v>
      </c>
      <c r="D8236" s="52">
        <f>VLOOKUP(Pag_Inicio_Corr_mas_casos[[#This Row],[Corregimiento]],Hoja3!$A$2:$D$676,4,0)</f>
        <v>40601</v>
      </c>
      <c r="E8236" s="51">
        <v>18</v>
      </c>
    </row>
    <row r="8237" spans="1:5" x14ac:dyDescent="0.25">
      <c r="A8237" s="50">
        <v>44282</v>
      </c>
      <c r="B8237" s="51">
        <v>44281</v>
      </c>
      <c r="C8237" s="51" t="s">
        <v>1150</v>
      </c>
      <c r="D8237" s="52">
        <f>VLOOKUP(Pag_Inicio_Corr_mas_casos[[#This Row],[Corregimiento]],Hoja3!$A$2:$D$676,4,0)</f>
        <v>90301</v>
      </c>
      <c r="E8237" s="51">
        <v>17</v>
      </c>
    </row>
    <row r="8238" spans="1:5" x14ac:dyDescent="0.25">
      <c r="A8238" s="50">
        <v>44282</v>
      </c>
      <c r="B8238" s="51">
        <v>44281</v>
      </c>
      <c r="C8238" s="51" t="s">
        <v>1107</v>
      </c>
      <c r="D8238" s="52">
        <f>VLOOKUP(Pag_Inicio_Corr_mas_casos[[#This Row],[Corregimiento]],Hoja3!$A$2:$D$676,4,0)</f>
        <v>80819</v>
      </c>
      <c r="E8238" s="51">
        <v>15</v>
      </c>
    </row>
    <row r="8239" spans="1:5" x14ac:dyDescent="0.25">
      <c r="A8239" s="50">
        <v>44282</v>
      </c>
      <c r="B8239" s="51">
        <v>44281</v>
      </c>
      <c r="C8239" s="51" t="s">
        <v>1262</v>
      </c>
      <c r="D8239" s="52">
        <f>VLOOKUP(Pag_Inicio_Corr_mas_casos[[#This Row],[Corregimiento]],Hoja3!$A$2:$D$676,4,0)</f>
        <v>10201</v>
      </c>
      <c r="E8239" s="51">
        <v>13</v>
      </c>
    </row>
    <row r="8240" spans="1:5" x14ac:dyDescent="0.25">
      <c r="A8240" s="50">
        <v>44282</v>
      </c>
      <c r="B8240" s="51">
        <v>44281</v>
      </c>
      <c r="C8240" s="51" t="s">
        <v>1173</v>
      </c>
      <c r="D8240" s="52">
        <f>VLOOKUP(Pag_Inicio_Corr_mas_casos[[#This Row],[Corregimiento]],Hoja3!$A$2:$D$676,4,0)</f>
        <v>40503</v>
      </c>
      <c r="E8240" s="51">
        <v>13</v>
      </c>
    </row>
    <row r="8241" spans="1:5" x14ac:dyDescent="0.25">
      <c r="A8241" s="50">
        <v>44282</v>
      </c>
      <c r="B8241" s="51">
        <v>44281</v>
      </c>
      <c r="C8241" s="51" t="s">
        <v>1065</v>
      </c>
      <c r="D8241" s="52">
        <f>VLOOKUP(Pag_Inicio_Corr_mas_casos[[#This Row],[Corregimiento]],Hoja3!$A$2:$D$676,4,0)</f>
        <v>40606</v>
      </c>
      <c r="E8241" s="51">
        <v>12</v>
      </c>
    </row>
    <row r="8242" spans="1:5" x14ac:dyDescent="0.25">
      <c r="A8242" s="50">
        <v>44282</v>
      </c>
      <c r="B8242" s="51">
        <v>44281</v>
      </c>
      <c r="C8242" s="51" t="s">
        <v>1117</v>
      </c>
      <c r="D8242" s="52">
        <f>VLOOKUP(Pag_Inicio_Corr_mas_casos[[#This Row],[Corregimiento]],Hoja3!$A$2:$D$676,4,0)</f>
        <v>91001</v>
      </c>
      <c r="E8242" s="51">
        <v>11</v>
      </c>
    </row>
    <row r="8243" spans="1:5" x14ac:dyDescent="0.25">
      <c r="A8243" s="50">
        <v>44282</v>
      </c>
      <c r="B8243" s="51">
        <v>44281</v>
      </c>
      <c r="C8243" s="51" t="s">
        <v>1036</v>
      </c>
      <c r="D8243" s="52">
        <f>VLOOKUP(Pag_Inicio_Corr_mas_casos[[#This Row],[Corregimiento]],Hoja3!$A$2:$D$676,4,0)</f>
        <v>80823</v>
      </c>
      <c r="E8243" s="51">
        <v>10</v>
      </c>
    </row>
    <row r="8244" spans="1:5" x14ac:dyDescent="0.25">
      <c r="A8244" s="50">
        <v>44282</v>
      </c>
      <c r="B8244" s="51">
        <v>44281</v>
      </c>
      <c r="C8244" s="51" t="s">
        <v>1341</v>
      </c>
      <c r="D8244" s="52">
        <f>VLOOKUP(Pag_Inicio_Corr_mas_casos[[#This Row],[Corregimiento]],Hoja3!$A$2:$D$676,4,0)</f>
        <v>30601</v>
      </c>
      <c r="E8244" s="51">
        <v>10</v>
      </c>
    </row>
    <row r="8245" spans="1:5" x14ac:dyDescent="0.25">
      <c r="A8245" s="50">
        <v>44282</v>
      </c>
      <c r="B8245" s="51">
        <v>44281</v>
      </c>
      <c r="C8245" s="51" t="s">
        <v>1141</v>
      </c>
      <c r="D8245" s="52">
        <f>VLOOKUP(Pag_Inicio_Corr_mas_casos[[#This Row],[Corregimiento]],Hoja3!$A$2:$D$676,4,0)</f>
        <v>80812</v>
      </c>
      <c r="E8245" s="51">
        <v>10</v>
      </c>
    </row>
    <row r="8246" spans="1:5" x14ac:dyDescent="0.25">
      <c r="A8246" s="50">
        <v>44282</v>
      </c>
      <c r="B8246" s="51">
        <v>44281</v>
      </c>
      <c r="C8246" s="51" t="s">
        <v>1102</v>
      </c>
      <c r="D8246" s="52">
        <f>VLOOKUP(Pag_Inicio_Corr_mas_casos[[#This Row],[Corregimiento]],Hoja3!$A$2:$D$676,4,0)</f>
        <v>40612</v>
      </c>
      <c r="E8246" s="51">
        <v>9</v>
      </c>
    </row>
    <row r="8247" spans="1:5" x14ac:dyDescent="0.25">
      <c r="A8247" s="50">
        <v>44282</v>
      </c>
      <c r="B8247" s="51">
        <v>44281</v>
      </c>
      <c r="C8247" s="51" t="s">
        <v>1046</v>
      </c>
      <c r="D8247" s="52">
        <f>VLOOKUP(Pag_Inicio_Corr_mas_casos[[#This Row],[Corregimiento]],Hoja3!$A$2:$D$676,4,0)</f>
        <v>80813</v>
      </c>
      <c r="E8247" s="51">
        <v>7</v>
      </c>
    </row>
    <row r="8248" spans="1:5" x14ac:dyDescent="0.25">
      <c r="A8248" s="50">
        <v>44282</v>
      </c>
      <c r="B8248" s="51">
        <v>44281</v>
      </c>
      <c r="C8248" s="51" t="s">
        <v>1098</v>
      </c>
      <c r="D8248" s="52">
        <f>VLOOKUP(Pag_Inicio_Corr_mas_casos[[#This Row],[Corregimiento]],Hoja3!$A$2:$D$676,4,0)</f>
        <v>40611</v>
      </c>
      <c r="E8248" s="51">
        <v>7</v>
      </c>
    </row>
    <row r="8249" spans="1:5" x14ac:dyDescent="0.25">
      <c r="A8249" s="50">
        <v>44282</v>
      </c>
      <c r="B8249" s="51">
        <v>44281</v>
      </c>
      <c r="C8249" s="51" t="s">
        <v>1034</v>
      </c>
      <c r="D8249" s="52">
        <f>VLOOKUP(Pag_Inicio_Corr_mas_casos[[#This Row],[Corregimiento]],Hoja3!$A$2:$D$676,4,0)</f>
        <v>81009</v>
      </c>
      <c r="E8249" s="51">
        <v>7</v>
      </c>
    </row>
    <row r="8250" spans="1:5" x14ac:dyDescent="0.25">
      <c r="A8250" s="50">
        <v>44282</v>
      </c>
      <c r="B8250" s="51">
        <v>44281</v>
      </c>
      <c r="C8250" s="51" t="s">
        <v>1174</v>
      </c>
      <c r="D8250" s="52">
        <f>VLOOKUP(Pag_Inicio_Corr_mas_casos[[#This Row],[Corregimiento]],Hoja3!$A$2:$D$676,4,0)</f>
        <v>91101</v>
      </c>
      <c r="E8250" s="51">
        <v>6</v>
      </c>
    </row>
    <row r="8251" spans="1:5" x14ac:dyDescent="0.25">
      <c r="A8251" s="50">
        <v>44282</v>
      </c>
      <c r="B8251" s="51">
        <v>44281</v>
      </c>
      <c r="C8251" s="51" t="s">
        <v>1342</v>
      </c>
      <c r="D8251" s="52">
        <f>VLOOKUP(Pag_Inicio_Corr_mas_casos[[#This Row],[Corregimiento]],Hoja3!$A$2:$D$676,4,0)</f>
        <v>10101</v>
      </c>
      <c r="E8251" s="51">
        <v>6</v>
      </c>
    </row>
    <row r="8252" spans="1:5" x14ac:dyDescent="0.25">
      <c r="A8252" s="50">
        <v>44282</v>
      </c>
      <c r="B8252" s="51">
        <v>44281</v>
      </c>
      <c r="C8252" s="51" t="s">
        <v>1133</v>
      </c>
      <c r="D8252" s="52">
        <f>VLOOKUP(Pag_Inicio_Corr_mas_casos[[#This Row],[Corregimiento]],Hoja3!$A$2:$D$676,4,0)</f>
        <v>130108</v>
      </c>
      <c r="E8252" s="51">
        <v>6</v>
      </c>
    </row>
    <row r="8253" spans="1:5" x14ac:dyDescent="0.25">
      <c r="A8253" s="50">
        <v>44282</v>
      </c>
      <c r="B8253" s="51">
        <v>44281</v>
      </c>
      <c r="C8253" s="51" t="s">
        <v>1037</v>
      </c>
      <c r="D8253" s="52">
        <f>VLOOKUP(Pag_Inicio_Corr_mas_casos[[#This Row],[Corregimiento]],Hoja3!$A$2:$D$676,4,0)</f>
        <v>80807</v>
      </c>
      <c r="E8253" s="51">
        <v>6</v>
      </c>
    </row>
    <row r="8254" spans="1:5" x14ac:dyDescent="0.25">
      <c r="A8254" s="50">
        <v>44282</v>
      </c>
      <c r="B8254" s="51">
        <v>44281</v>
      </c>
      <c r="C8254" s="51" t="s">
        <v>1193</v>
      </c>
      <c r="D8254" s="52">
        <f>VLOOKUP(Pag_Inicio_Corr_mas_casos[[#This Row],[Corregimiento]],Hoja3!$A$2:$D$676,4,0)</f>
        <v>40205</v>
      </c>
      <c r="E8254" s="51">
        <v>6</v>
      </c>
    </row>
    <row r="8255" spans="1:5" x14ac:dyDescent="0.25">
      <c r="A8255" s="53">
        <v>44283</v>
      </c>
      <c r="B8255" s="54">
        <v>44282</v>
      </c>
      <c r="C8255" s="54" t="s">
        <v>1155</v>
      </c>
      <c r="D8255" s="55">
        <f>VLOOKUP(Pag_Inicio_Corr_mas_casos[[#This Row],[Corregimiento]],Hoja3!$A$2:$D$676,4,0)</f>
        <v>40601</v>
      </c>
      <c r="E8255" s="54">
        <v>19</v>
      </c>
    </row>
    <row r="8256" spans="1:5" x14ac:dyDescent="0.25">
      <c r="A8256" s="53">
        <v>44283</v>
      </c>
      <c r="B8256" s="54">
        <v>44282</v>
      </c>
      <c r="C8256" s="54" t="s">
        <v>1117</v>
      </c>
      <c r="D8256" s="55">
        <f>VLOOKUP(Pag_Inicio_Corr_mas_casos[[#This Row],[Corregimiento]],Hoja3!$A$2:$D$676,4,0)</f>
        <v>91001</v>
      </c>
      <c r="E8256" s="54">
        <v>14</v>
      </c>
    </row>
    <row r="8257" spans="1:5" x14ac:dyDescent="0.25">
      <c r="A8257" s="53">
        <v>44283</v>
      </c>
      <c r="B8257" s="54">
        <v>44282</v>
      </c>
      <c r="C8257" s="54" t="s">
        <v>1138</v>
      </c>
      <c r="D8257" s="55">
        <f>VLOOKUP(Pag_Inicio_Corr_mas_casos[[#This Row],[Corregimiento]],Hoja3!$A$2:$D$676,4,0)</f>
        <v>20602</v>
      </c>
      <c r="E8257" s="54">
        <v>12</v>
      </c>
    </row>
    <row r="8258" spans="1:5" x14ac:dyDescent="0.25">
      <c r="A8258" s="53">
        <v>44283</v>
      </c>
      <c r="B8258" s="54">
        <v>44282</v>
      </c>
      <c r="C8258" s="54" t="s">
        <v>1065</v>
      </c>
      <c r="D8258" s="55">
        <f>VLOOKUP(Pag_Inicio_Corr_mas_casos[[#This Row],[Corregimiento]],Hoja3!$A$2:$D$676,4,0)</f>
        <v>40606</v>
      </c>
      <c r="E8258" s="54">
        <v>12</v>
      </c>
    </row>
    <row r="8259" spans="1:5" x14ac:dyDescent="0.25">
      <c r="A8259" s="53">
        <v>44283</v>
      </c>
      <c r="B8259" s="54">
        <v>44282</v>
      </c>
      <c r="C8259" s="54" t="s">
        <v>1035</v>
      </c>
      <c r="D8259" s="55">
        <f>VLOOKUP(Pag_Inicio_Corr_mas_casos[[#This Row],[Corregimiento]],Hoja3!$A$2:$D$676,4,0)</f>
        <v>80806</v>
      </c>
      <c r="E8259" s="54">
        <v>11</v>
      </c>
    </row>
    <row r="8260" spans="1:5" x14ac:dyDescent="0.25">
      <c r="A8260" s="53">
        <v>44283</v>
      </c>
      <c r="B8260" s="54">
        <v>44282</v>
      </c>
      <c r="C8260" s="54" t="s">
        <v>1098</v>
      </c>
      <c r="D8260" s="55">
        <f>VLOOKUP(Pag_Inicio_Corr_mas_casos[[#This Row],[Corregimiento]],Hoja3!$A$2:$D$676,4,0)</f>
        <v>40611</v>
      </c>
      <c r="E8260" s="54">
        <v>10</v>
      </c>
    </row>
    <row r="8261" spans="1:5" x14ac:dyDescent="0.25">
      <c r="A8261" s="53">
        <v>44283</v>
      </c>
      <c r="B8261" s="54">
        <v>44282</v>
      </c>
      <c r="C8261" s="54" t="s">
        <v>1106</v>
      </c>
      <c r="D8261" s="55">
        <f>VLOOKUP(Pag_Inicio_Corr_mas_casos[[#This Row],[Corregimiento]],Hoja3!$A$2:$D$676,4,0)</f>
        <v>80809</v>
      </c>
      <c r="E8261" s="54">
        <v>9</v>
      </c>
    </row>
    <row r="8262" spans="1:5" x14ac:dyDescent="0.25">
      <c r="A8262" s="53">
        <v>44283</v>
      </c>
      <c r="B8262" s="54">
        <v>44282</v>
      </c>
      <c r="C8262" s="54" t="s">
        <v>1303</v>
      </c>
      <c r="D8262" s="55">
        <f>VLOOKUP(Pag_Inicio_Corr_mas_casos[[#This Row],[Corregimiento]],Hoja3!$A$2:$D$676,4,0)</f>
        <v>10401</v>
      </c>
      <c r="E8262" s="54">
        <v>8</v>
      </c>
    </row>
    <row r="8263" spans="1:5" x14ac:dyDescent="0.25">
      <c r="A8263" s="53">
        <v>44283</v>
      </c>
      <c r="B8263" s="54">
        <v>44282</v>
      </c>
      <c r="C8263" s="54" t="s">
        <v>1245</v>
      </c>
      <c r="D8263" s="55">
        <f>VLOOKUP(Pag_Inicio_Corr_mas_casos[[#This Row],[Corregimiento]],Hoja3!$A$2:$D$676,4,0)</f>
        <v>10206</v>
      </c>
      <c r="E8263" s="54">
        <v>7</v>
      </c>
    </row>
    <row r="8264" spans="1:5" x14ac:dyDescent="0.25">
      <c r="A8264" s="53">
        <v>44283</v>
      </c>
      <c r="B8264" s="54">
        <v>44282</v>
      </c>
      <c r="C8264" s="54" t="s">
        <v>1141</v>
      </c>
      <c r="D8264" s="55">
        <f>VLOOKUP(Pag_Inicio_Corr_mas_casos[[#This Row],[Corregimiento]],Hoja3!$A$2:$D$676,4,0)</f>
        <v>80812</v>
      </c>
      <c r="E8264" s="54">
        <v>6</v>
      </c>
    </row>
    <row r="8265" spans="1:5" x14ac:dyDescent="0.25">
      <c r="A8265" s="53">
        <v>44283</v>
      </c>
      <c r="B8265" s="54">
        <v>44282</v>
      </c>
      <c r="C8265" s="54" t="s">
        <v>1046</v>
      </c>
      <c r="D8265" s="55">
        <f>VLOOKUP(Pag_Inicio_Corr_mas_casos[[#This Row],[Corregimiento]],Hoja3!$A$2:$D$676,4,0)</f>
        <v>80813</v>
      </c>
      <c r="E8265" s="54">
        <v>6</v>
      </c>
    </row>
    <row r="8266" spans="1:5" x14ac:dyDescent="0.25">
      <c r="A8266" s="53">
        <v>44283</v>
      </c>
      <c r="B8266" s="54">
        <v>44282</v>
      </c>
      <c r="C8266" s="54" t="s">
        <v>1262</v>
      </c>
      <c r="D8266" s="55">
        <f>VLOOKUP(Pag_Inicio_Corr_mas_casos[[#This Row],[Corregimiento]],Hoja3!$A$2:$D$676,4,0)</f>
        <v>10201</v>
      </c>
      <c r="E8266" s="54">
        <v>6</v>
      </c>
    </row>
    <row r="8267" spans="1:5" x14ac:dyDescent="0.25">
      <c r="A8267" s="53">
        <v>44283</v>
      </c>
      <c r="B8267" s="54">
        <v>44282</v>
      </c>
      <c r="C8267" s="54" t="s">
        <v>1107</v>
      </c>
      <c r="D8267" s="55">
        <f>VLOOKUP(Pag_Inicio_Corr_mas_casos[[#This Row],[Corregimiento]],Hoja3!$A$2:$D$676,4,0)</f>
        <v>80819</v>
      </c>
      <c r="E8267" s="54">
        <v>6</v>
      </c>
    </row>
    <row r="8268" spans="1:5" x14ac:dyDescent="0.25">
      <c r="A8268" s="53">
        <v>44283</v>
      </c>
      <c r="B8268" s="54">
        <v>44282</v>
      </c>
      <c r="C8268" s="54" t="s">
        <v>1051</v>
      </c>
      <c r="D8268" s="55">
        <f>VLOOKUP(Pag_Inicio_Corr_mas_casos[[#This Row],[Corregimiento]],Hoja3!$A$2:$D$676,4,0)</f>
        <v>80815</v>
      </c>
      <c r="E8268" s="54">
        <v>6</v>
      </c>
    </row>
    <row r="8269" spans="1:5" x14ac:dyDescent="0.25">
      <c r="A8269" s="53">
        <v>44283</v>
      </c>
      <c r="B8269" s="54">
        <v>44282</v>
      </c>
      <c r="C8269" s="54" t="s">
        <v>1041</v>
      </c>
      <c r="D8269" s="55">
        <f>VLOOKUP(Pag_Inicio_Corr_mas_casos[[#This Row],[Corregimiento]],Hoja3!$A$2:$D$676,4,0)</f>
        <v>80814</v>
      </c>
      <c r="E8269" s="54">
        <v>6</v>
      </c>
    </row>
    <row r="8270" spans="1:5" x14ac:dyDescent="0.25">
      <c r="A8270" s="53">
        <v>44283</v>
      </c>
      <c r="B8270" s="54">
        <v>44282</v>
      </c>
      <c r="C8270" s="54" t="s">
        <v>1102</v>
      </c>
      <c r="D8270" s="55">
        <f>VLOOKUP(Pag_Inicio_Corr_mas_casos[[#This Row],[Corregimiento]],Hoja3!$A$2:$D$676,4,0)</f>
        <v>40612</v>
      </c>
      <c r="E8270" s="54">
        <v>6</v>
      </c>
    </row>
    <row r="8271" spans="1:5" x14ac:dyDescent="0.25">
      <c r="A8271" s="53">
        <v>44283</v>
      </c>
      <c r="B8271" s="54">
        <v>44282</v>
      </c>
      <c r="C8271" s="54" t="s">
        <v>1343</v>
      </c>
      <c r="D8271" s="55">
        <f>VLOOKUP(Pag_Inicio_Corr_mas_casos[[#This Row],[Corregimiento]],Hoja3!$A$2:$D$676,4,0)</f>
        <v>120701</v>
      </c>
      <c r="E8271" s="54">
        <v>5</v>
      </c>
    </row>
    <row r="8272" spans="1:5" x14ac:dyDescent="0.25">
      <c r="A8272" s="53">
        <v>44283</v>
      </c>
      <c r="B8272" s="54">
        <v>44282</v>
      </c>
      <c r="C8272" s="54" t="s">
        <v>1342</v>
      </c>
      <c r="D8272" s="55">
        <f>VLOOKUP(Pag_Inicio_Corr_mas_casos[[#This Row],[Corregimiento]],Hoja3!$A$2:$D$676,4,0)</f>
        <v>10101</v>
      </c>
      <c r="E8272" s="54">
        <v>5</v>
      </c>
    </row>
    <row r="8273" spans="1:5" x14ac:dyDescent="0.25">
      <c r="A8273" s="53">
        <v>44283</v>
      </c>
      <c r="B8273" s="54">
        <v>44282</v>
      </c>
      <c r="C8273" s="54" t="s">
        <v>1237</v>
      </c>
      <c r="D8273" s="55">
        <f>VLOOKUP(Pag_Inicio_Corr_mas_casos[[#This Row],[Corregimiento]],Hoja3!$A$2:$D$676,4,0)</f>
        <v>40104</v>
      </c>
      <c r="E8273" s="54">
        <v>5</v>
      </c>
    </row>
    <row r="8274" spans="1:5" x14ac:dyDescent="0.25">
      <c r="A8274" s="53">
        <v>44283</v>
      </c>
      <c r="B8274" s="54">
        <v>44282</v>
      </c>
      <c r="C8274" s="54" t="s">
        <v>1313</v>
      </c>
      <c r="D8274" s="55">
        <f>VLOOKUP(Pag_Inicio_Corr_mas_casos[[#This Row],[Corregimiento]],Hoja3!$A$2:$D$676,4,0)</f>
        <v>30305</v>
      </c>
      <c r="E8274" s="54">
        <v>4</v>
      </c>
    </row>
    <row r="8275" spans="1:5" x14ac:dyDescent="0.25">
      <c r="A8275" s="62">
        <v>44284</v>
      </c>
      <c r="B8275" s="63">
        <v>44283</v>
      </c>
      <c r="C8275" s="63" t="s">
        <v>910</v>
      </c>
      <c r="D8275" s="64">
        <f>VLOOKUP(Pag_Inicio_Corr_mas_casos[[#This Row],[Corregimiento]],Hoja3!$A$2:$D$676,4,0)</f>
        <v>20205</v>
      </c>
      <c r="E8275" s="63">
        <v>16</v>
      </c>
    </row>
    <row r="8276" spans="1:5" x14ac:dyDescent="0.25">
      <c r="A8276" s="62">
        <v>44284</v>
      </c>
      <c r="B8276" s="63">
        <v>44283</v>
      </c>
      <c r="C8276" s="63" t="s">
        <v>1155</v>
      </c>
      <c r="D8276" s="64">
        <f>VLOOKUP(Pag_Inicio_Corr_mas_casos[[#This Row],[Corregimiento]],Hoja3!$A$2:$D$676,4,0)</f>
        <v>40601</v>
      </c>
      <c r="E8276" s="63">
        <v>10</v>
      </c>
    </row>
    <row r="8277" spans="1:5" x14ac:dyDescent="0.25">
      <c r="A8277" s="62">
        <v>44284</v>
      </c>
      <c r="B8277" s="63">
        <v>44283</v>
      </c>
      <c r="C8277" s="63" t="s">
        <v>1164</v>
      </c>
      <c r="D8277" s="64">
        <f>VLOOKUP(Pag_Inicio_Corr_mas_casos[[#This Row],[Corregimiento]],Hoja3!$A$2:$D$676,4,0)</f>
        <v>91013</v>
      </c>
      <c r="E8277" s="63">
        <v>8</v>
      </c>
    </row>
    <row r="8278" spans="1:5" x14ac:dyDescent="0.25">
      <c r="A8278" s="62">
        <v>44284</v>
      </c>
      <c r="B8278" s="63">
        <v>44283</v>
      </c>
      <c r="C8278" s="63" t="s">
        <v>1245</v>
      </c>
      <c r="D8278" s="64">
        <f>VLOOKUP(Pag_Inicio_Corr_mas_casos[[#This Row],[Corregimiento]],Hoja3!$A$2:$D$676,4,0)</f>
        <v>10206</v>
      </c>
      <c r="E8278" s="63">
        <v>8</v>
      </c>
    </row>
    <row r="8279" spans="1:5" x14ac:dyDescent="0.25">
      <c r="A8279" s="62">
        <v>44284</v>
      </c>
      <c r="B8279" s="63">
        <v>44283</v>
      </c>
      <c r="C8279" s="63" t="s">
        <v>1046</v>
      </c>
      <c r="D8279" s="64">
        <f>VLOOKUP(Pag_Inicio_Corr_mas_casos[[#This Row],[Corregimiento]],Hoja3!$A$2:$D$676,4,0)</f>
        <v>80813</v>
      </c>
      <c r="E8279" s="63">
        <v>7</v>
      </c>
    </row>
    <row r="8280" spans="1:5" x14ac:dyDescent="0.25">
      <c r="A8280" s="62">
        <v>44284</v>
      </c>
      <c r="B8280" s="63">
        <v>44283</v>
      </c>
      <c r="C8280" s="63" t="s">
        <v>1128</v>
      </c>
      <c r="D8280" s="64">
        <f>VLOOKUP(Pag_Inicio_Corr_mas_casos[[#This Row],[Corregimiento]],Hoja3!$A$2:$D$676,4,0)</f>
        <v>91008</v>
      </c>
      <c r="E8280" s="63">
        <v>6</v>
      </c>
    </row>
    <row r="8281" spans="1:5" x14ac:dyDescent="0.25">
      <c r="A8281" s="62">
        <v>44284</v>
      </c>
      <c r="B8281" s="63">
        <v>44283</v>
      </c>
      <c r="C8281" s="63" t="s">
        <v>1340</v>
      </c>
      <c r="D8281" s="64">
        <f>VLOOKUP(Pag_Inicio_Corr_mas_casos[[#This Row],[Corregimiento]],Hoja3!$A$2:$D$676,4,0)</f>
        <v>40403</v>
      </c>
      <c r="E8281" s="63">
        <v>6</v>
      </c>
    </row>
    <row r="8282" spans="1:5" x14ac:dyDescent="0.25">
      <c r="A8282" s="62">
        <v>44284</v>
      </c>
      <c r="B8282" s="63">
        <v>44283</v>
      </c>
      <c r="C8282" s="63" t="s">
        <v>1065</v>
      </c>
      <c r="D8282" s="64">
        <f>VLOOKUP(Pag_Inicio_Corr_mas_casos[[#This Row],[Corregimiento]],Hoja3!$A$2:$D$676,4,0)</f>
        <v>40606</v>
      </c>
      <c r="E8282" s="63">
        <v>6</v>
      </c>
    </row>
    <row r="8283" spans="1:5" x14ac:dyDescent="0.25">
      <c r="A8283" s="62">
        <v>44284</v>
      </c>
      <c r="B8283" s="63">
        <v>44283</v>
      </c>
      <c r="C8283" s="63" t="s">
        <v>1344</v>
      </c>
      <c r="D8283" s="64">
        <f>VLOOKUP(Pag_Inicio_Corr_mas_casos[[#This Row],[Corregimiento]],Hoja3!$A$2:$D$676,4,0)</f>
        <v>40103</v>
      </c>
      <c r="E8283" s="63">
        <v>6</v>
      </c>
    </row>
    <row r="8284" spans="1:5" x14ac:dyDescent="0.25">
      <c r="A8284" s="62">
        <v>44284</v>
      </c>
      <c r="B8284" s="63">
        <v>44283</v>
      </c>
      <c r="C8284" s="63" t="s">
        <v>1102</v>
      </c>
      <c r="D8284" s="64">
        <f>VLOOKUP(Pag_Inicio_Corr_mas_casos[[#This Row],[Corregimiento]],Hoja3!$A$2:$D$676,4,0)</f>
        <v>40612</v>
      </c>
      <c r="E8284" s="63">
        <v>5</v>
      </c>
    </row>
    <row r="8285" spans="1:5" x14ac:dyDescent="0.25">
      <c r="A8285" s="62">
        <v>44284</v>
      </c>
      <c r="B8285" s="63">
        <v>44283</v>
      </c>
      <c r="C8285" s="63" t="s">
        <v>1262</v>
      </c>
      <c r="D8285" s="64">
        <f>VLOOKUP(Pag_Inicio_Corr_mas_casos[[#This Row],[Corregimiento]],Hoja3!$A$2:$D$676,4,0)</f>
        <v>10201</v>
      </c>
      <c r="E8285" s="63">
        <v>5</v>
      </c>
    </row>
    <row r="8286" spans="1:5" x14ac:dyDescent="0.25">
      <c r="A8286" s="62">
        <v>44284</v>
      </c>
      <c r="B8286" s="63">
        <v>44283</v>
      </c>
      <c r="C8286" s="63" t="s">
        <v>1113</v>
      </c>
      <c r="D8286" s="64">
        <f>VLOOKUP(Pag_Inicio_Corr_mas_casos[[#This Row],[Corregimiento]],Hoja3!$A$2:$D$676,4,0)</f>
        <v>81008</v>
      </c>
      <c r="E8286" s="63">
        <v>5</v>
      </c>
    </row>
    <row r="8287" spans="1:5" x14ac:dyDescent="0.25">
      <c r="A8287" s="62">
        <v>44284</v>
      </c>
      <c r="B8287" s="63">
        <v>44283</v>
      </c>
      <c r="C8287" s="63" t="s">
        <v>1117</v>
      </c>
      <c r="D8287" s="64">
        <f>VLOOKUP(Pag_Inicio_Corr_mas_casos[[#This Row],[Corregimiento]],Hoja3!$A$2:$D$676,4,0)</f>
        <v>91001</v>
      </c>
      <c r="E8287" s="63">
        <v>5</v>
      </c>
    </row>
    <row r="8288" spans="1:5" x14ac:dyDescent="0.25">
      <c r="A8288" s="62">
        <v>44284</v>
      </c>
      <c r="B8288" s="63">
        <v>44283</v>
      </c>
      <c r="C8288" s="63" t="s">
        <v>1193</v>
      </c>
      <c r="D8288" s="64">
        <f>VLOOKUP(Pag_Inicio_Corr_mas_casos[[#This Row],[Corregimiento]],Hoja3!$A$2:$D$676,4,0)</f>
        <v>40205</v>
      </c>
      <c r="E8288" s="63">
        <v>5</v>
      </c>
    </row>
    <row r="8289" spans="1:5" x14ac:dyDescent="0.25">
      <c r="A8289" s="62">
        <v>44284</v>
      </c>
      <c r="B8289" s="63">
        <v>44283</v>
      </c>
      <c r="C8289" s="63" t="s">
        <v>1138</v>
      </c>
      <c r="D8289" s="64">
        <f>VLOOKUP(Pag_Inicio_Corr_mas_casos[[#This Row],[Corregimiento]],Hoja3!$A$2:$D$676,4,0)</f>
        <v>20602</v>
      </c>
      <c r="E8289" s="63">
        <v>4</v>
      </c>
    </row>
    <row r="8290" spans="1:5" x14ac:dyDescent="0.25">
      <c r="A8290" s="62">
        <v>44284</v>
      </c>
      <c r="B8290" s="63">
        <v>44283</v>
      </c>
      <c r="C8290" s="63" t="s">
        <v>1214</v>
      </c>
      <c r="D8290" s="64">
        <f>VLOOKUP(Pag_Inicio_Corr_mas_casos[[#This Row],[Corregimiento]],Hoja3!$A$2:$D$676,4,0)</f>
        <v>90105</v>
      </c>
      <c r="E8290" s="63">
        <v>4</v>
      </c>
    </row>
    <row r="8291" spans="1:5" x14ac:dyDescent="0.25">
      <c r="A8291" s="62">
        <v>44284</v>
      </c>
      <c r="B8291" s="63">
        <v>44283</v>
      </c>
      <c r="C8291" s="63" t="s">
        <v>1169</v>
      </c>
      <c r="D8291" s="64">
        <f>VLOOKUP(Pag_Inicio_Corr_mas_casos[[#This Row],[Corregimiento]],Hoja3!$A$2:$D$676,4,0)</f>
        <v>90101</v>
      </c>
      <c r="E8291" s="63">
        <v>4</v>
      </c>
    </row>
    <row r="8292" spans="1:5" x14ac:dyDescent="0.25">
      <c r="A8292" s="62">
        <v>44284</v>
      </c>
      <c r="B8292" s="63">
        <v>44283</v>
      </c>
      <c r="C8292" s="63" t="s">
        <v>1037</v>
      </c>
      <c r="D8292" s="64">
        <f>VLOOKUP(Pag_Inicio_Corr_mas_casos[[#This Row],[Corregimiento]],Hoja3!$A$2:$D$676,4,0)</f>
        <v>80807</v>
      </c>
      <c r="E8292" s="63">
        <v>4</v>
      </c>
    </row>
    <row r="8293" spans="1:5" x14ac:dyDescent="0.25">
      <c r="A8293" s="62">
        <v>44284</v>
      </c>
      <c r="B8293" s="63">
        <v>44283</v>
      </c>
      <c r="C8293" s="63" t="s">
        <v>1036</v>
      </c>
      <c r="D8293" s="64">
        <f>VLOOKUP(Pag_Inicio_Corr_mas_casos[[#This Row],[Corregimiento]],Hoja3!$A$2:$D$676,4,0)</f>
        <v>80823</v>
      </c>
      <c r="E8293" s="63">
        <v>4</v>
      </c>
    </row>
    <row r="8294" spans="1:5" x14ac:dyDescent="0.25">
      <c r="A8294" s="62">
        <v>44284</v>
      </c>
      <c r="B8294" s="63">
        <v>44283</v>
      </c>
      <c r="C8294" s="63" t="s">
        <v>1110</v>
      </c>
      <c r="D8294" s="64">
        <f>VLOOKUP(Pag_Inicio_Corr_mas_casos[[#This Row],[Corregimiento]],Hoja3!$A$2:$D$676,4,0)</f>
        <v>130702</v>
      </c>
      <c r="E8294" s="63">
        <v>4</v>
      </c>
    </row>
    <row r="8295" spans="1:5" x14ac:dyDescent="0.25">
      <c r="A8295" s="59">
        <v>44285</v>
      </c>
      <c r="B8295" s="60">
        <v>44284</v>
      </c>
      <c r="C8295" s="60" t="s">
        <v>1176</v>
      </c>
      <c r="D8295" s="61">
        <f>VLOOKUP(Pag_Inicio_Corr_mas_casos[[#This Row],[Corregimiento]],Hoja3!$A$2:$D$676,4,0)</f>
        <v>40604</v>
      </c>
      <c r="E8295" s="60">
        <v>17</v>
      </c>
    </row>
    <row r="8296" spans="1:5" x14ac:dyDescent="0.25">
      <c r="A8296" s="59">
        <v>44285</v>
      </c>
      <c r="B8296" s="60">
        <v>44284</v>
      </c>
      <c r="C8296" s="60" t="s">
        <v>1117</v>
      </c>
      <c r="D8296" s="61">
        <f>VLOOKUP(Pag_Inicio_Corr_mas_casos[[#This Row],[Corregimiento]],Hoja3!$A$2:$D$676,4,0)</f>
        <v>91001</v>
      </c>
      <c r="E8296" s="60">
        <v>14</v>
      </c>
    </row>
    <row r="8297" spans="1:5" x14ac:dyDescent="0.25">
      <c r="A8297" s="59">
        <v>44285</v>
      </c>
      <c r="B8297" s="60">
        <v>44284</v>
      </c>
      <c r="C8297" s="60" t="s">
        <v>1155</v>
      </c>
      <c r="D8297" s="61">
        <f>VLOOKUP(Pag_Inicio_Corr_mas_casos[[#This Row],[Corregimiento]],Hoja3!$A$2:$D$676,4,0)</f>
        <v>40601</v>
      </c>
      <c r="E8297" s="60">
        <v>14</v>
      </c>
    </row>
    <row r="8298" spans="1:5" x14ac:dyDescent="0.25">
      <c r="A8298" s="59">
        <v>44285</v>
      </c>
      <c r="B8298" s="60">
        <v>44284</v>
      </c>
      <c r="C8298" s="60" t="s">
        <v>1138</v>
      </c>
      <c r="D8298" s="61">
        <f>VLOOKUP(Pag_Inicio_Corr_mas_casos[[#This Row],[Corregimiento]],Hoja3!$A$2:$D$676,4,0)</f>
        <v>20602</v>
      </c>
      <c r="E8298" s="60">
        <v>13</v>
      </c>
    </row>
    <row r="8299" spans="1:5" x14ac:dyDescent="0.25">
      <c r="A8299" s="59">
        <v>44285</v>
      </c>
      <c r="B8299" s="60">
        <v>44284</v>
      </c>
      <c r="C8299" s="60" t="s">
        <v>1065</v>
      </c>
      <c r="D8299" s="61">
        <f>VLOOKUP(Pag_Inicio_Corr_mas_casos[[#This Row],[Corregimiento]],Hoja3!$A$2:$D$676,4,0)</f>
        <v>40606</v>
      </c>
      <c r="E8299" s="60">
        <v>13</v>
      </c>
    </row>
    <row r="8300" spans="1:5" x14ac:dyDescent="0.25">
      <c r="A8300" s="59">
        <v>44285</v>
      </c>
      <c r="B8300" s="60">
        <v>44284</v>
      </c>
      <c r="C8300" s="60" t="s">
        <v>1098</v>
      </c>
      <c r="D8300" s="61">
        <f>VLOOKUP(Pag_Inicio_Corr_mas_casos[[#This Row],[Corregimiento]],Hoja3!$A$2:$D$676,4,0)</f>
        <v>40611</v>
      </c>
      <c r="E8300" s="60">
        <v>13</v>
      </c>
    </row>
    <row r="8301" spans="1:5" x14ac:dyDescent="0.25">
      <c r="A8301" s="59">
        <v>44285</v>
      </c>
      <c r="B8301" s="60">
        <v>44284</v>
      </c>
      <c r="C8301" s="60" t="s">
        <v>1037</v>
      </c>
      <c r="D8301" s="61">
        <f>VLOOKUP(Pag_Inicio_Corr_mas_casos[[#This Row],[Corregimiento]],Hoja3!$A$2:$D$676,4,0)</f>
        <v>80807</v>
      </c>
      <c r="E8301" s="60">
        <v>12</v>
      </c>
    </row>
    <row r="8302" spans="1:5" x14ac:dyDescent="0.25">
      <c r="A8302" s="59">
        <v>44285</v>
      </c>
      <c r="B8302" s="60">
        <v>44284</v>
      </c>
      <c r="C8302" s="60" t="s">
        <v>1106</v>
      </c>
      <c r="D8302" s="61">
        <f>VLOOKUP(Pag_Inicio_Corr_mas_casos[[#This Row],[Corregimiento]],Hoja3!$A$2:$D$676,4,0)</f>
        <v>80809</v>
      </c>
      <c r="E8302" s="60">
        <v>11</v>
      </c>
    </row>
    <row r="8303" spans="1:5" x14ac:dyDescent="0.25">
      <c r="A8303" s="59">
        <v>44285</v>
      </c>
      <c r="B8303" s="60">
        <v>44284</v>
      </c>
      <c r="C8303" s="60" t="s">
        <v>1102</v>
      </c>
      <c r="D8303" s="61">
        <f>VLOOKUP(Pag_Inicio_Corr_mas_casos[[#This Row],[Corregimiento]],Hoja3!$A$2:$D$676,4,0)</f>
        <v>40612</v>
      </c>
      <c r="E8303" s="60">
        <v>11</v>
      </c>
    </row>
    <row r="8304" spans="1:5" x14ac:dyDescent="0.25">
      <c r="A8304" s="59">
        <v>44285</v>
      </c>
      <c r="B8304" s="60">
        <v>44284</v>
      </c>
      <c r="C8304" s="60" t="s">
        <v>1056</v>
      </c>
      <c r="D8304" s="61">
        <f>VLOOKUP(Pag_Inicio_Corr_mas_casos[[#This Row],[Corregimiento]],Hoja3!$A$2:$D$676,4,0)</f>
        <v>20601</v>
      </c>
      <c r="E8304" s="60">
        <v>10</v>
      </c>
    </row>
    <row r="8305" spans="1:5" x14ac:dyDescent="0.25">
      <c r="A8305" s="59">
        <v>44285</v>
      </c>
      <c r="B8305" s="60">
        <v>44284</v>
      </c>
      <c r="C8305" s="60" t="s">
        <v>1245</v>
      </c>
      <c r="D8305" s="61">
        <f>VLOOKUP(Pag_Inicio_Corr_mas_casos[[#This Row],[Corregimiento]],Hoja3!$A$2:$D$676,4,0)</f>
        <v>10206</v>
      </c>
      <c r="E8305" s="60">
        <v>10</v>
      </c>
    </row>
    <row r="8306" spans="1:5" x14ac:dyDescent="0.25">
      <c r="A8306" s="59">
        <v>44285</v>
      </c>
      <c r="B8306" s="60">
        <v>44284</v>
      </c>
      <c r="C8306" s="60" t="s">
        <v>1046</v>
      </c>
      <c r="D8306" s="61">
        <f>VLOOKUP(Pag_Inicio_Corr_mas_casos[[#This Row],[Corregimiento]],Hoja3!$A$2:$D$676,4,0)</f>
        <v>80813</v>
      </c>
      <c r="E8306" s="60">
        <v>10</v>
      </c>
    </row>
    <row r="8307" spans="1:5" x14ac:dyDescent="0.25">
      <c r="A8307" s="59">
        <v>44285</v>
      </c>
      <c r="B8307" s="60">
        <v>44284</v>
      </c>
      <c r="C8307" s="60" t="s">
        <v>1153</v>
      </c>
      <c r="D8307" s="61">
        <f>VLOOKUP(Pag_Inicio_Corr_mas_casos[[#This Row],[Corregimiento]],Hoja3!$A$2:$D$676,4,0)</f>
        <v>40501</v>
      </c>
      <c r="E8307" s="60">
        <v>10</v>
      </c>
    </row>
    <row r="8308" spans="1:5" x14ac:dyDescent="0.25">
      <c r="A8308" s="59">
        <v>44285</v>
      </c>
      <c r="B8308" s="60">
        <v>44284</v>
      </c>
      <c r="C8308" s="60" t="s">
        <v>1204</v>
      </c>
      <c r="D8308" s="61">
        <f>VLOOKUP(Pag_Inicio_Corr_mas_casos[[#This Row],[Corregimiento]],Hoja3!$A$2:$D$676,4,0)</f>
        <v>40301</v>
      </c>
      <c r="E8308" s="60">
        <v>9</v>
      </c>
    </row>
    <row r="8309" spans="1:5" x14ac:dyDescent="0.25">
      <c r="A8309" s="59">
        <v>44285</v>
      </c>
      <c r="B8309" s="60">
        <v>44284</v>
      </c>
      <c r="C8309" s="60" t="s">
        <v>1141</v>
      </c>
      <c r="D8309" s="61">
        <f>VLOOKUP(Pag_Inicio_Corr_mas_casos[[#This Row],[Corregimiento]],Hoja3!$A$2:$D$676,4,0)</f>
        <v>80812</v>
      </c>
      <c r="E8309" s="60">
        <v>8</v>
      </c>
    </row>
    <row r="8310" spans="1:5" x14ac:dyDescent="0.25">
      <c r="A8310" s="59">
        <v>44285</v>
      </c>
      <c r="B8310" s="60">
        <v>44284</v>
      </c>
      <c r="C8310" s="60" t="s">
        <v>1345</v>
      </c>
      <c r="D8310" s="61">
        <f>VLOOKUP(Pag_Inicio_Corr_mas_casos[[#This Row],[Corregimiento]],Hoja3!$A$2:$D$676,4,0)</f>
        <v>90201</v>
      </c>
      <c r="E8310" s="60">
        <v>8</v>
      </c>
    </row>
    <row r="8311" spans="1:5" x14ac:dyDescent="0.25">
      <c r="A8311" s="59">
        <v>44285</v>
      </c>
      <c r="B8311" s="60">
        <v>44284</v>
      </c>
      <c r="C8311" s="60" t="s">
        <v>1036</v>
      </c>
      <c r="D8311" s="61">
        <f>VLOOKUP(Pag_Inicio_Corr_mas_casos[[#This Row],[Corregimiento]],Hoja3!$A$2:$D$676,4,0)</f>
        <v>80823</v>
      </c>
      <c r="E8311" s="60">
        <v>8</v>
      </c>
    </row>
    <row r="8312" spans="1:5" x14ac:dyDescent="0.25">
      <c r="A8312" s="59">
        <v>44285</v>
      </c>
      <c r="B8312" s="60">
        <v>44284</v>
      </c>
      <c r="C8312" s="60" t="s">
        <v>1032</v>
      </c>
      <c r="D8312" s="61">
        <f>VLOOKUP(Pag_Inicio_Corr_mas_casos[[#This Row],[Corregimiento]],Hoja3!$A$2:$D$676,4,0)</f>
        <v>80810</v>
      </c>
      <c r="E8312" s="60">
        <v>7</v>
      </c>
    </row>
    <row r="8313" spans="1:5" x14ac:dyDescent="0.25">
      <c r="A8313" s="59">
        <v>44285</v>
      </c>
      <c r="B8313" s="60">
        <v>44284</v>
      </c>
      <c r="C8313" s="60" t="s">
        <v>1068</v>
      </c>
      <c r="D8313" s="61">
        <f>VLOOKUP(Pag_Inicio_Corr_mas_casos[[#This Row],[Corregimiento]],Hoja3!$A$2:$D$676,4,0)</f>
        <v>20606</v>
      </c>
      <c r="E8313" s="60">
        <v>7</v>
      </c>
    </row>
    <row r="8314" spans="1:5" x14ac:dyDescent="0.25">
      <c r="A8314" s="59">
        <v>44285</v>
      </c>
      <c r="B8314" s="60">
        <v>44284</v>
      </c>
      <c r="C8314" s="60" t="s">
        <v>1161</v>
      </c>
      <c r="D8314" s="61">
        <f>VLOOKUP(Pag_Inicio_Corr_mas_casos[[#This Row],[Corregimiento]],Hoja3!$A$2:$D$676,4,0)</f>
        <v>40610</v>
      </c>
      <c r="E8314" s="60">
        <v>7</v>
      </c>
    </row>
    <row r="8315" spans="1:5" x14ac:dyDescent="0.25">
      <c r="A8315" s="105">
        <v>44286</v>
      </c>
      <c r="B8315" s="106">
        <v>44285</v>
      </c>
      <c r="C8315" s="106" t="s">
        <v>795</v>
      </c>
      <c r="D8315" s="107">
        <f>VLOOKUP(Pag_Inicio_Corr_mas_casos[[#This Row],[Corregimiento]],Hoja3!$A$2:$D$676,4,0)</f>
        <v>30107</v>
      </c>
      <c r="E8315" s="106">
        <v>17</v>
      </c>
    </row>
    <row r="8316" spans="1:5" x14ac:dyDescent="0.25">
      <c r="A8316" s="105">
        <v>44286</v>
      </c>
      <c r="B8316" s="106">
        <v>44285</v>
      </c>
      <c r="C8316" s="106" t="s">
        <v>1346</v>
      </c>
      <c r="D8316" s="107">
        <f>VLOOKUP(Pag_Inicio_Corr_mas_casos[[#This Row],[Corregimiento]],Hoja3!$A$2:$D$676,4,0)</f>
        <v>10101</v>
      </c>
      <c r="E8316" s="106">
        <v>16</v>
      </c>
    </row>
    <row r="8317" spans="1:5" x14ac:dyDescent="0.25">
      <c r="A8317" s="105">
        <v>44286</v>
      </c>
      <c r="B8317" s="106">
        <v>44285</v>
      </c>
      <c r="C8317" s="106" t="s">
        <v>1117</v>
      </c>
      <c r="D8317" s="107">
        <f>VLOOKUP(Pag_Inicio_Corr_mas_casos[[#This Row],[Corregimiento]],Hoja3!$A$2:$D$676,4,0)</f>
        <v>91001</v>
      </c>
      <c r="E8317" s="106">
        <v>12</v>
      </c>
    </row>
    <row r="8318" spans="1:5" x14ac:dyDescent="0.25">
      <c r="A8318" s="105">
        <v>44286</v>
      </c>
      <c r="B8318" s="106">
        <v>44285</v>
      </c>
      <c r="C8318" s="106" t="s">
        <v>1155</v>
      </c>
      <c r="D8318" s="107">
        <f>VLOOKUP(Pag_Inicio_Corr_mas_casos[[#This Row],[Corregimiento]],Hoja3!$A$2:$D$676,4,0)</f>
        <v>40601</v>
      </c>
      <c r="E8318" s="106">
        <v>10</v>
      </c>
    </row>
    <row r="8319" spans="1:5" x14ac:dyDescent="0.25">
      <c r="A8319" s="105">
        <v>44286</v>
      </c>
      <c r="B8319" s="106">
        <v>44285</v>
      </c>
      <c r="C8319" s="106" t="s">
        <v>1035</v>
      </c>
      <c r="D8319" s="107">
        <f>VLOOKUP(Pag_Inicio_Corr_mas_casos[[#This Row],[Corregimiento]],Hoja3!$A$2:$D$676,4,0)</f>
        <v>80806</v>
      </c>
      <c r="E8319" s="106">
        <v>10</v>
      </c>
    </row>
    <row r="8320" spans="1:5" x14ac:dyDescent="0.25">
      <c r="A8320" s="105">
        <v>44286</v>
      </c>
      <c r="B8320" s="106">
        <v>44285</v>
      </c>
      <c r="C8320" s="106" t="s">
        <v>1102</v>
      </c>
      <c r="D8320" s="107">
        <f>VLOOKUP(Pag_Inicio_Corr_mas_casos[[#This Row],[Corregimiento]],Hoja3!$A$2:$D$676,4,0)</f>
        <v>40612</v>
      </c>
      <c r="E8320" s="106">
        <v>10</v>
      </c>
    </row>
    <row r="8321" spans="1:5" x14ac:dyDescent="0.25">
      <c r="A8321" s="105">
        <v>44286</v>
      </c>
      <c r="B8321" s="106">
        <v>44285</v>
      </c>
      <c r="C8321" s="106" t="s">
        <v>1106</v>
      </c>
      <c r="D8321" s="107">
        <f>VLOOKUP(Pag_Inicio_Corr_mas_casos[[#This Row],[Corregimiento]],Hoja3!$A$2:$D$676,4,0)</f>
        <v>80809</v>
      </c>
      <c r="E8321" s="106">
        <v>9</v>
      </c>
    </row>
    <row r="8322" spans="1:5" x14ac:dyDescent="0.25">
      <c r="A8322" s="105">
        <v>44286</v>
      </c>
      <c r="B8322" s="106">
        <v>44285</v>
      </c>
      <c r="C8322" s="106" t="s">
        <v>1245</v>
      </c>
      <c r="D8322" s="107">
        <f>VLOOKUP(Pag_Inicio_Corr_mas_casos[[#This Row],[Corregimiento]],Hoja3!$A$2:$D$676,4,0)</f>
        <v>10206</v>
      </c>
      <c r="E8322" s="106">
        <v>9</v>
      </c>
    </row>
    <row r="8323" spans="1:5" x14ac:dyDescent="0.25">
      <c r="A8323" s="105">
        <v>44286</v>
      </c>
      <c r="B8323" s="106">
        <v>44285</v>
      </c>
      <c r="C8323" s="106" t="s">
        <v>1163</v>
      </c>
      <c r="D8323" s="107">
        <f>VLOOKUP(Pag_Inicio_Corr_mas_casos[[#This Row],[Corregimiento]],Hoja3!$A$2:$D$676,4,0)</f>
        <v>130101</v>
      </c>
      <c r="E8323" s="106">
        <v>9</v>
      </c>
    </row>
    <row r="8324" spans="1:5" x14ac:dyDescent="0.25">
      <c r="A8324" s="105">
        <v>44286</v>
      </c>
      <c r="B8324" s="106">
        <v>44285</v>
      </c>
      <c r="C8324" s="106" t="s">
        <v>1089</v>
      </c>
      <c r="D8324" s="107">
        <f>VLOOKUP(Pag_Inicio_Corr_mas_casos[[#This Row],[Corregimiento]],Hoja3!$A$2:$D$676,4,0)</f>
        <v>130105</v>
      </c>
      <c r="E8324" s="106">
        <v>8</v>
      </c>
    </row>
    <row r="8325" spans="1:5" x14ac:dyDescent="0.25">
      <c r="A8325" s="105">
        <v>44286</v>
      </c>
      <c r="B8325" s="106">
        <v>44285</v>
      </c>
      <c r="C8325" s="106" t="s">
        <v>1065</v>
      </c>
      <c r="D8325" s="107">
        <f>VLOOKUP(Pag_Inicio_Corr_mas_casos[[#This Row],[Corregimiento]],Hoja3!$A$2:$D$676,4,0)</f>
        <v>40606</v>
      </c>
      <c r="E8325" s="106">
        <v>8</v>
      </c>
    </row>
    <row r="8326" spans="1:5" x14ac:dyDescent="0.25">
      <c r="A8326" s="105">
        <v>44286</v>
      </c>
      <c r="B8326" s="106">
        <v>44285</v>
      </c>
      <c r="C8326" s="106" t="s">
        <v>783</v>
      </c>
      <c r="D8326" s="107">
        <f>VLOOKUP(Pag_Inicio_Corr_mas_casos[[#This Row],[Corregimiento]],Hoja3!$A$2:$D$676,4,0)</f>
        <v>80822</v>
      </c>
      <c r="E8326" s="106">
        <v>7</v>
      </c>
    </row>
    <row r="8327" spans="1:5" x14ac:dyDescent="0.25">
      <c r="A8327" s="105">
        <v>44286</v>
      </c>
      <c r="B8327" s="106">
        <v>44285</v>
      </c>
      <c r="C8327" s="106" t="s">
        <v>1107</v>
      </c>
      <c r="D8327" s="107">
        <f>VLOOKUP(Pag_Inicio_Corr_mas_casos[[#This Row],[Corregimiento]],Hoja3!$A$2:$D$676,4,0)</f>
        <v>80819</v>
      </c>
      <c r="E8327" s="106">
        <v>7</v>
      </c>
    </row>
    <row r="8328" spans="1:5" x14ac:dyDescent="0.25">
      <c r="A8328" s="105">
        <v>44286</v>
      </c>
      <c r="B8328" s="106">
        <v>44285</v>
      </c>
      <c r="C8328" s="106" t="s">
        <v>1006</v>
      </c>
      <c r="D8328" s="107">
        <f>VLOOKUP(Pag_Inicio_Corr_mas_casos[[#This Row],[Corregimiento]],Hoja3!$A$2:$D$676,4,0)</f>
        <v>20604</v>
      </c>
      <c r="E8328" s="106">
        <v>6</v>
      </c>
    </row>
    <row r="8329" spans="1:5" x14ac:dyDescent="0.25">
      <c r="A8329" s="105">
        <v>44286</v>
      </c>
      <c r="B8329" s="106">
        <v>44285</v>
      </c>
      <c r="C8329" s="106" t="s">
        <v>1141</v>
      </c>
      <c r="D8329" s="107">
        <f>VLOOKUP(Pag_Inicio_Corr_mas_casos[[#This Row],[Corregimiento]],Hoja3!$A$2:$D$676,4,0)</f>
        <v>80812</v>
      </c>
      <c r="E8329" s="106">
        <v>6</v>
      </c>
    </row>
    <row r="8330" spans="1:5" x14ac:dyDescent="0.25">
      <c r="A8330" s="105">
        <v>44286</v>
      </c>
      <c r="B8330" s="106">
        <v>44285</v>
      </c>
      <c r="C8330" s="106" t="s">
        <v>1208</v>
      </c>
      <c r="D8330" s="107">
        <f>VLOOKUP(Pag_Inicio_Corr_mas_casos[[#This Row],[Corregimiento]],Hoja3!$A$2:$D$676,4,0)</f>
        <v>20307</v>
      </c>
      <c r="E8330" s="106">
        <v>6</v>
      </c>
    </row>
    <row r="8331" spans="1:5" x14ac:dyDescent="0.25">
      <c r="A8331" s="105">
        <v>44286</v>
      </c>
      <c r="B8331" s="106">
        <v>44285</v>
      </c>
      <c r="C8331" s="106" t="s">
        <v>1128</v>
      </c>
      <c r="D8331" s="107">
        <f>VLOOKUP(Pag_Inicio_Corr_mas_casos[[#This Row],[Corregimiento]],Hoja3!$A$2:$D$676,4,0)</f>
        <v>91008</v>
      </c>
      <c r="E8331" s="106">
        <v>6</v>
      </c>
    </row>
    <row r="8332" spans="1:5" x14ac:dyDescent="0.25">
      <c r="A8332" s="105">
        <v>44286</v>
      </c>
      <c r="B8332" s="106">
        <v>44285</v>
      </c>
      <c r="C8332" s="106" t="s">
        <v>1193</v>
      </c>
      <c r="D8332" s="107">
        <f>VLOOKUP(Pag_Inicio_Corr_mas_casos[[#This Row],[Corregimiento]],Hoja3!$A$2:$D$676,4,0)</f>
        <v>40205</v>
      </c>
      <c r="E8332" s="106">
        <v>6</v>
      </c>
    </row>
    <row r="8333" spans="1:5" x14ac:dyDescent="0.25">
      <c r="A8333" s="105">
        <v>44286</v>
      </c>
      <c r="B8333" s="106">
        <v>44285</v>
      </c>
      <c r="C8333" s="106" t="s">
        <v>1153</v>
      </c>
      <c r="D8333" s="107">
        <f>VLOOKUP(Pag_Inicio_Corr_mas_casos[[#This Row],[Corregimiento]],Hoja3!$A$2:$D$676,4,0)</f>
        <v>40501</v>
      </c>
      <c r="E8333" s="106">
        <v>6</v>
      </c>
    </row>
    <row r="8334" spans="1:5" x14ac:dyDescent="0.25">
      <c r="A8334" s="105">
        <v>44286</v>
      </c>
      <c r="B8334" s="106">
        <v>44285</v>
      </c>
      <c r="C8334" s="106" t="s">
        <v>1340</v>
      </c>
      <c r="D8334" s="107">
        <f>VLOOKUP(Pag_Inicio_Corr_mas_casos[[#This Row],[Corregimiento]],Hoja3!$A$2:$D$676,4,0)</f>
        <v>40403</v>
      </c>
      <c r="E8334" s="106">
        <v>5</v>
      </c>
    </row>
    <row r="8335" spans="1:5" x14ac:dyDescent="0.25">
      <c r="A8335" s="50">
        <v>44287</v>
      </c>
      <c r="B8335" s="51">
        <v>44286</v>
      </c>
      <c r="C8335" s="51" t="s">
        <v>1176</v>
      </c>
      <c r="D8335" s="52">
        <f>VLOOKUP(Pag_Inicio_Corr_mas_casos[[#This Row],[Corregimiento]],Hoja3!$A$2:$D$676,4,0)</f>
        <v>40604</v>
      </c>
      <c r="E8335" s="51">
        <v>28</v>
      </c>
    </row>
    <row r="8336" spans="1:5" x14ac:dyDescent="0.25">
      <c r="A8336" s="50">
        <v>44287</v>
      </c>
      <c r="B8336" s="51">
        <v>44286</v>
      </c>
      <c r="C8336" s="51" t="s">
        <v>1301</v>
      </c>
      <c r="D8336" s="52">
        <f>VLOOKUP(Pag_Inicio_Corr_mas_casos[[#This Row],[Corregimiento]],Hoja3!$A$2:$D$676,4,0)</f>
        <v>10101</v>
      </c>
      <c r="E8336" s="51">
        <v>16</v>
      </c>
    </row>
    <row r="8337" spans="1:5" x14ac:dyDescent="0.25">
      <c r="A8337" s="50">
        <v>44287</v>
      </c>
      <c r="B8337" s="51">
        <v>44286</v>
      </c>
      <c r="C8337" s="51" t="s">
        <v>1155</v>
      </c>
      <c r="D8337" s="52">
        <f>VLOOKUP(Pag_Inicio_Corr_mas_casos[[#This Row],[Corregimiento]],Hoja3!$A$2:$D$676,4,0)</f>
        <v>40601</v>
      </c>
      <c r="E8337" s="51">
        <v>15</v>
      </c>
    </row>
    <row r="8338" spans="1:5" x14ac:dyDescent="0.25">
      <c r="A8338" s="50">
        <v>44287</v>
      </c>
      <c r="B8338" s="51">
        <v>44286</v>
      </c>
      <c r="C8338" s="51" t="s">
        <v>1347</v>
      </c>
      <c r="D8338" s="52">
        <f>VLOOKUP(Pag_Inicio_Corr_mas_casos[[#This Row],[Corregimiento]],Hoja3!$A$2:$D$676,4,0)</f>
        <v>70409</v>
      </c>
      <c r="E8338" s="51">
        <v>10</v>
      </c>
    </row>
    <row r="8339" spans="1:5" x14ac:dyDescent="0.25">
      <c r="A8339" s="50">
        <v>44287</v>
      </c>
      <c r="B8339" s="51">
        <v>44286</v>
      </c>
      <c r="C8339" s="51" t="s">
        <v>1117</v>
      </c>
      <c r="D8339" s="52">
        <f>VLOOKUP(Pag_Inicio_Corr_mas_casos[[#This Row],[Corregimiento]],Hoja3!$A$2:$D$676,4,0)</f>
        <v>91001</v>
      </c>
      <c r="E8339" s="51">
        <v>10</v>
      </c>
    </row>
    <row r="8340" spans="1:5" x14ac:dyDescent="0.25">
      <c r="A8340" s="50">
        <v>44287</v>
      </c>
      <c r="B8340" s="51">
        <v>44286</v>
      </c>
      <c r="C8340" s="51" t="s">
        <v>1102</v>
      </c>
      <c r="D8340" s="52">
        <f>VLOOKUP(Pag_Inicio_Corr_mas_casos[[#This Row],[Corregimiento]],Hoja3!$A$2:$D$676,4,0)</f>
        <v>40612</v>
      </c>
      <c r="E8340" s="51">
        <v>10</v>
      </c>
    </row>
    <row r="8341" spans="1:5" x14ac:dyDescent="0.25">
      <c r="A8341" s="50">
        <v>44287</v>
      </c>
      <c r="B8341" s="51">
        <v>44286</v>
      </c>
      <c r="C8341" s="51" t="s">
        <v>1262</v>
      </c>
      <c r="D8341" s="52">
        <f>VLOOKUP(Pag_Inicio_Corr_mas_casos[[#This Row],[Corregimiento]],Hoja3!$A$2:$D$676,4,0)</f>
        <v>10201</v>
      </c>
      <c r="E8341" s="51">
        <v>9</v>
      </c>
    </row>
    <row r="8342" spans="1:5" x14ac:dyDescent="0.25">
      <c r="A8342" s="50">
        <v>44287</v>
      </c>
      <c r="B8342" s="51">
        <v>44286</v>
      </c>
      <c r="C8342" s="51" t="s">
        <v>1046</v>
      </c>
      <c r="D8342" s="52">
        <f>VLOOKUP(Pag_Inicio_Corr_mas_casos[[#This Row],[Corregimiento]],Hoja3!$A$2:$D$676,4,0)</f>
        <v>80813</v>
      </c>
      <c r="E8342" s="51">
        <v>9</v>
      </c>
    </row>
    <row r="8343" spans="1:5" x14ac:dyDescent="0.25">
      <c r="A8343" s="50">
        <v>44287</v>
      </c>
      <c r="B8343" s="51">
        <v>44286</v>
      </c>
      <c r="C8343" s="51" t="s">
        <v>1107</v>
      </c>
      <c r="D8343" s="52">
        <f>VLOOKUP(Pag_Inicio_Corr_mas_casos[[#This Row],[Corregimiento]],Hoja3!$A$2:$D$676,4,0)</f>
        <v>80819</v>
      </c>
      <c r="E8343" s="51">
        <v>9</v>
      </c>
    </row>
    <row r="8344" spans="1:5" x14ac:dyDescent="0.25">
      <c r="A8344" s="50">
        <v>44287</v>
      </c>
      <c r="B8344" s="51">
        <v>44286</v>
      </c>
      <c r="C8344" s="51" t="s">
        <v>1193</v>
      </c>
      <c r="D8344" s="52">
        <f>VLOOKUP(Pag_Inicio_Corr_mas_casos[[#This Row],[Corregimiento]],Hoja3!$A$2:$D$676,4,0)</f>
        <v>40205</v>
      </c>
      <c r="E8344" s="51">
        <v>8</v>
      </c>
    </row>
    <row r="8345" spans="1:5" x14ac:dyDescent="0.25">
      <c r="A8345" s="50">
        <v>44287</v>
      </c>
      <c r="B8345" s="51">
        <v>44286</v>
      </c>
      <c r="C8345" s="51" t="s">
        <v>1147</v>
      </c>
      <c r="D8345" s="52">
        <f>VLOOKUP(Pag_Inicio_Corr_mas_casos[[#This Row],[Corregimiento]],Hoja3!$A$2:$D$676,4,0)</f>
        <v>40201</v>
      </c>
      <c r="E8345" s="51">
        <v>8</v>
      </c>
    </row>
    <row r="8346" spans="1:5" x14ac:dyDescent="0.25">
      <c r="A8346" s="50">
        <v>44287</v>
      </c>
      <c r="B8346" s="51">
        <v>44286</v>
      </c>
      <c r="C8346" s="51" t="s">
        <v>1045</v>
      </c>
      <c r="D8346" s="52">
        <f>VLOOKUP(Pag_Inicio_Corr_mas_casos[[#This Row],[Corregimiento]],Hoja3!$A$2:$D$676,4,0)</f>
        <v>130107</v>
      </c>
      <c r="E8346" s="51">
        <v>8</v>
      </c>
    </row>
    <row r="8347" spans="1:5" x14ac:dyDescent="0.25">
      <c r="A8347" s="50">
        <v>44287</v>
      </c>
      <c r="B8347" s="51">
        <v>44286</v>
      </c>
      <c r="C8347" s="51" t="s">
        <v>1098</v>
      </c>
      <c r="D8347" s="52">
        <f>VLOOKUP(Pag_Inicio_Corr_mas_casos[[#This Row],[Corregimiento]],Hoja3!$A$2:$D$676,4,0)</f>
        <v>40611</v>
      </c>
      <c r="E8347" s="51">
        <v>7</v>
      </c>
    </row>
    <row r="8348" spans="1:5" x14ac:dyDescent="0.25">
      <c r="A8348" s="50">
        <v>44287</v>
      </c>
      <c r="B8348" s="51">
        <v>44286</v>
      </c>
      <c r="C8348" s="51" t="s">
        <v>1106</v>
      </c>
      <c r="D8348" s="52">
        <f>VLOOKUP(Pag_Inicio_Corr_mas_casos[[#This Row],[Corregimiento]],Hoja3!$A$2:$D$676,4,0)</f>
        <v>80809</v>
      </c>
      <c r="E8348" s="51">
        <v>7</v>
      </c>
    </row>
    <row r="8349" spans="1:5" x14ac:dyDescent="0.25">
      <c r="A8349" s="50">
        <v>44287</v>
      </c>
      <c r="B8349" s="51">
        <v>44286</v>
      </c>
      <c r="C8349" s="51" t="s">
        <v>1037</v>
      </c>
      <c r="D8349" s="52">
        <f>VLOOKUP(Pag_Inicio_Corr_mas_casos[[#This Row],[Corregimiento]],Hoja3!$A$2:$D$676,4,0)</f>
        <v>80807</v>
      </c>
      <c r="E8349" s="51">
        <v>7</v>
      </c>
    </row>
    <row r="8350" spans="1:5" x14ac:dyDescent="0.25">
      <c r="A8350" s="50">
        <v>44287</v>
      </c>
      <c r="B8350" s="51">
        <v>44286</v>
      </c>
      <c r="C8350" s="51" t="s">
        <v>1208</v>
      </c>
      <c r="D8350" s="52">
        <f>VLOOKUP(Pag_Inicio_Corr_mas_casos[[#This Row],[Corregimiento]],Hoja3!$A$2:$D$676,4,0)</f>
        <v>20307</v>
      </c>
      <c r="E8350" s="51">
        <v>7</v>
      </c>
    </row>
    <row r="8351" spans="1:5" x14ac:dyDescent="0.25">
      <c r="A8351" s="50">
        <v>44287</v>
      </c>
      <c r="B8351" s="51">
        <v>44286</v>
      </c>
      <c r="C8351" s="51" t="s">
        <v>1221</v>
      </c>
      <c r="D8351" s="52">
        <f>VLOOKUP(Pag_Inicio_Corr_mas_casos[[#This Row],[Corregimiento]],Hoja3!$A$2:$D$676,4,0)</f>
        <v>41203</v>
      </c>
      <c r="E8351" s="51">
        <v>7</v>
      </c>
    </row>
    <row r="8352" spans="1:5" x14ac:dyDescent="0.25">
      <c r="A8352" s="50">
        <v>44287</v>
      </c>
      <c r="B8352" s="51">
        <v>44286</v>
      </c>
      <c r="C8352" s="51" t="s">
        <v>1271</v>
      </c>
      <c r="D8352" s="52">
        <f>VLOOKUP(Pag_Inicio_Corr_mas_casos[[#This Row],[Corregimiento]],Hoja3!$A$2:$D$676,4,0)</f>
        <v>10203</v>
      </c>
      <c r="E8352" s="51">
        <v>6</v>
      </c>
    </row>
    <row r="8353" spans="1:5" x14ac:dyDescent="0.25">
      <c r="A8353" s="50">
        <v>44287</v>
      </c>
      <c r="B8353" s="51">
        <v>44286</v>
      </c>
      <c r="C8353" s="51" t="s">
        <v>1161</v>
      </c>
      <c r="D8353" s="52">
        <f>VLOOKUP(Pag_Inicio_Corr_mas_casos[[#This Row],[Corregimiento]],Hoja3!$A$2:$D$676,4,0)</f>
        <v>40610</v>
      </c>
      <c r="E8353" s="51">
        <v>6</v>
      </c>
    </row>
    <row r="8354" spans="1:5" x14ac:dyDescent="0.25">
      <c r="A8354" s="50">
        <v>44287</v>
      </c>
      <c r="B8354" s="51">
        <v>44286</v>
      </c>
      <c r="C8354" s="51" t="s">
        <v>1032</v>
      </c>
      <c r="D8354" s="52">
        <f>VLOOKUP(Pag_Inicio_Corr_mas_casos[[#This Row],[Corregimiento]],Hoja3!$A$2:$D$676,4,0)</f>
        <v>80810</v>
      </c>
      <c r="E8354" s="51">
        <v>6</v>
      </c>
    </row>
    <row r="8355" spans="1:5" x14ac:dyDescent="0.25">
      <c r="A8355" s="32">
        <v>44288</v>
      </c>
      <c r="B8355" s="33">
        <v>44287</v>
      </c>
      <c r="C8355" s="33" t="s">
        <v>1102</v>
      </c>
      <c r="D8355" s="34">
        <f>VLOOKUP(Pag_Inicio_Corr_mas_casos[[#This Row],[Corregimiento]],Hoja3!$A$2:$D$676,4,0)</f>
        <v>40612</v>
      </c>
      <c r="E8355" s="33">
        <v>13</v>
      </c>
    </row>
    <row r="8356" spans="1:5" x14ac:dyDescent="0.25">
      <c r="A8356" s="32">
        <v>44288</v>
      </c>
      <c r="B8356" s="33">
        <v>44287</v>
      </c>
      <c r="C8356" s="33" t="s">
        <v>1301</v>
      </c>
      <c r="D8356" s="34">
        <f>VLOOKUP(Pag_Inicio_Corr_mas_casos[[#This Row],[Corregimiento]],Hoja3!$A$2:$D$676,4,0)</f>
        <v>10101</v>
      </c>
      <c r="E8356" s="33">
        <v>12</v>
      </c>
    </row>
    <row r="8357" spans="1:5" x14ac:dyDescent="0.25">
      <c r="A8357" s="32">
        <v>44288</v>
      </c>
      <c r="B8357" s="33">
        <v>44287</v>
      </c>
      <c r="C8357" s="33" t="s">
        <v>1153</v>
      </c>
      <c r="D8357" s="34">
        <f>VLOOKUP(Pag_Inicio_Corr_mas_casos[[#This Row],[Corregimiento]],Hoja3!$A$2:$D$676,4,0)</f>
        <v>40501</v>
      </c>
      <c r="E8357" s="33">
        <v>12</v>
      </c>
    </row>
    <row r="8358" spans="1:5" x14ac:dyDescent="0.25">
      <c r="A8358" s="32">
        <v>44288</v>
      </c>
      <c r="B8358" s="33">
        <v>44287</v>
      </c>
      <c r="C8358" s="33" t="s">
        <v>1106</v>
      </c>
      <c r="D8358" s="34">
        <f>VLOOKUP(Pag_Inicio_Corr_mas_casos[[#This Row],[Corregimiento]],Hoja3!$A$2:$D$676,4,0)</f>
        <v>80809</v>
      </c>
      <c r="E8358" s="33">
        <v>10</v>
      </c>
    </row>
    <row r="8359" spans="1:5" x14ac:dyDescent="0.25">
      <c r="A8359" s="32">
        <v>44288</v>
      </c>
      <c r="B8359" s="33">
        <v>44287</v>
      </c>
      <c r="C8359" s="33" t="s">
        <v>1164</v>
      </c>
      <c r="D8359" s="34">
        <f>VLOOKUP(Pag_Inicio_Corr_mas_casos[[#This Row],[Corregimiento]],Hoja3!$A$2:$D$676,4,0)</f>
        <v>91013</v>
      </c>
      <c r="E8359" s="33">
        <v>9</v>
      </c>
    </row>
    <row r="8360" spans="1:5" x14ac:dyDescent="0.25">
      <c r="A8360" s="32">
        <v>44288</v>
      </c>
      <c r="B8360" s="33">
        <v>44287</v>
      </c>
      <c r="C8360" s="33" t="s">
        <v>1179</v>
      </c>
      <c r="D8360" s="34">
        <f>VLOOKUP(Pag_Inicio_Corr_mas_casos[[#This Row],[Corregimiento]],Hoja3!$A$2:$D$676,4,0)</f>
        <v>130104</v>
      </c>
      <c r="E8360" s="33">
        <v>9</v>
      </c>
    </row>
    <row r="8361" spans="1:5" x14ac:dyDescent="0.25">
      <c r="A8361" s="32">
        <v>44288</v>
      </c>
      <c r="B8361" s="33">
        <v>44287</v>
      </c>
      <c r="C8361" s="33" t="s">
        <v>1155</v>
      </c>
      <c r="D8361" s="34">
        <f>VLOOKUP(Pag_Inicio_Corr_mas_casos[[#This Row],[Corregimiento]],Hoja3!$A$2:$D$676,4,0)</f>
        <v>40601</v>
      </c>
      <c r="E8361" s="33">
        <v>9</v>
      </c>
    </row>
    <row r="8362" spans="1:5" x14ac:dyDescent="0.25">
      <c r="A8362" s="32">
        <v>44288</v>
      </c>
      <c r="B8362" s="33">
        <v>44287</v>
      </c>
      <c r="C8362" s="33" t="s">
        <v>1161</v>
      </c>
      <c r="D8362" s="34">
        <f>VLOOKUP(Pag_Inicio_Corr_mas_casos[[#This Row],[Corregimiento]],Hoja3!$A$2:$D$676,4,0)</f>
        <v>40610</v>
      </c>
      <c r="E8362" s="33">
        <v>7</v>
      </c>
    </row>
    <row r="8363" spans="1:5" x14ac:dyDescent="0.25">
      <c r="A8363" s="32">
        <v>44288</v>
      </c>
      <c r="B8363" s="33">
        <v>44287</v>
      </c>
      <c r="C8363" s="33" t="s">
        <v>1069</v>
      </c>
      <c r="D8363" s="34">
        <f>VLOOKUP(Pag_Inicio_Corr_mas_casos[[#This Row],[Corregimiento]],Hoja3!$A$2:$D$676,4,0)</f>
        <v>40203</v>
      </c>
      <c r="E8363" s="33">
        <v>7</v>
      </c>
    </row>
    <row r="8364" spans="1:5" x14ac:dyDescent="0.25">
      <c r="A8364" s="32">
        <v>44288</v>
      </c>
      <c r="B8364" s="33">
        <v>44287</v>
      </c>
      <c r="C8364" s="33" t="s">
        <v>1116</v>
      </c>
      <c r="D8364" s="34">
        <f>VLOOKUP(Pag_Inicio_Corr_mas_casos[[#This Row],[Corregimiento]],Hoja3!$A$2:$D$676,4,0)</f>
        <v>81003</v>
      </c>
      <c r="E8364" s="33">
        <v>7</v>
      </c>
    </row>
    <row r="8365" spans="1:5" x14ac:dyDescent="0.25">
      <c r="A8365" s="32">
        <v>44288</v>
      </c>
      <c r="B8365" s="33">
        <v>44287</v>
      </c>
      <c r="C8365" s="33" t="s">
        <v>1348</v>
      </c>
      <c r="D8365" s="34">
        <f>VLOOKUP(Pag_Inicio_Corr_mas_casos[[#This Row],[Corregimiento]],Hoja3!$A$2:$D$676,4,0)</f>
        <v>130703</v>
      </c>
      <c r="E8365" s="33">
        <v>6</v>
      </c>
    </row>
    <row r="8366" spans="1:5" x14ac:dyDescent="0.25">
      <c r="A8366" s="32">
        <v>44288</v>
      </c>
      <c r="B8366" s="33">
        <v>44287</v>
      </c>
      <c r="C8366" s="33" t="s">
        <v>1349</v>
      </c>
      <c r="D8366" s="34">
        <f>VLOOKUP(Pag_Inicio_Corr_mas_casos[[#This Row],[Corregimiento]],Hoja3!$A$2:$D$676,4,0)</f>
        <v>41005</v>
      </c>
      <c r="E8366" s="33">
        <v>6</v>
      </c>
    </row>
    <row r="8367" spans="1:5" x14ac:dyDescent="0.25">
      <c r="A8367" s="32">
        <v>44288</v>
      </c>
      <c r="B8367" s="33">
        <v>44287</v>
      </c>
      <c r="C8367" s="33" t="s">
        <v>1065</v>
      </c>
      <c r="D8367" s="34">
        <f>VLOOKUP(Pag_Inicio_Corr_mas_casos[[#This Row],[Corregimiento]],Hoja3!$A$2:$D$676,4,0)</f>
        <v>40606</v>
      </c>
      <c r="E8367" s="33">
        <v>6</v>
      </c>
    </row>
    <row r="8368" spans="1:5" x14ac:dyDescent="0.25">
      <c r="A8368" s="32">
        <v>44288</v>
      </c>
      <c r="B8368" s="33">
        <v>44287</v>
      </c>
      <c r="C8368" s="33" t="s">
        <v>1350</v>
      </c>
      <c r="D8368" s="34">
        <f>VLOOKUP(Pag_Inicio_Corr_mas_casos[[#This Row],[Corregimiento]],Hoja3!$A$2:$D$676,4,0)</f>
        <v>41103</v>
      </c>
      <c r="E8368" s="33">
        <v>5</v>
      </c>
    </row>
    <row r="8369" spans="1:5" x14ac:dyDescent="0.25">
      <c r="A8369" s="32">
        <v>44288</v>
      </c>
      <c r="B8369" s="33">
        <v>44287</v>
      </c>
      <c r="C8369" s="33" t="s">
        <v>1046</v>
      </c>
      <c r="D8369" s="34">
        <f>VLOOKUP(Pag_Inicio_Corr_mas_casos[[#This Row],[Corregimiento]],Hoja3!$A$2:$D$676,4,0)</f>
        <v>80813</v>
      </c>
      <c r="E8369" s="33">
        <v>5</v>
      </c>
    </row>
    <row r="8370" spans="1:5" x14ac:dyDescent="0.25">
      <c r="A8370" s="32">
        <v>44288</v>
      </c>
      <c r="B8370" s="33">
        <v>44287</v>
      </c>
      <c r="C8370" s="33" t="s">
        <v>1032</v>
      </c>
      <c r="D8370" s="34">
        <f>VLOOKUP(Pag_Inicio_Corr_mas_casos[[#This Row],[Corregimiento]],Hoja3!$A$2:$D$676,4,0)</f>
        <v>80810</v>
      </c>
      <c r="E8370" s="33">
        <v>5</v>
      </c>
    </row>
    <row r="8371" spans="1:5" x14ac:dyDescent="0.25">
      <c r="A8371" s="32">
        <v>44288</v>
      </c>
      <c r="B8371" s="33">
        <v>44287</v>
      </c>
      <c r="C8371" s="33" t="s">
        <v>1035</v>
      </c>
      <c r="D8371" s="34">
        <f>VLOOKUP(Pag_Inicio_Corr_mas_casos[[#This Row],[Corregimiento]],Hoja3!$A$2:$D$676,4,0)</f>
        <v>80806</v>
      </c>
      <c r="E8371" s="33">
        <v>5</v>
      </c>
    </row>
    <row r="8372" spans="1:5" x14ac:dyDescent="0.25">
      <c r="A8372" s="32">
        <v>44288</v>
      </c>
      <c r="B8372" s="33">
        <v>44287</v>
      </c>
      <c r="C8372" s="33" t="s">
        <v>1098</v>
      </c>
      <c r="D8372" s="34">
        <f>VLOOKUP(Pag_Inicio_Corr_mas_casos[[#This Row],[Corregimiento]],Hoja3!$A$2:$D$676,4,0)</f>
        <v>40611</v>
      </c>
      <c r="E8372" s="33">
        <v>5</v>
      </c>
    </row>
    <row r="8373" spans="1:5" x14ac:dyDescent="0.25">
      <c r="A8373" s="32">
        <v>44288</v>
      </c>
      <c r="B8373" s="33">
        <v>44287</v>
      </c>
      <c r="C8373" s="33" t="s">
        <v>1176</v>
      </c>
      <c r="D8373" s="34">
        <f>VLOOKUP(Pag_Inicio_Corr_mas_casos[[#This Row],[Corregimiento]],Hoja3!$A$2:$D$676,4,0)</f>
        <v>40604</v>
      </c>
      <c r="E8373" s="33">
        <v>5</v>
      </c>
    </row>
    <row r="8374" spans="1:5" x14ac:dyDescent="0.25">
      <c r="A8374" s="32">
        <v>44288</v>
      </c>
      <c r="B8374" s="33">
        <v>44287</v>
      </c>
      <c r="C8374" s="33" t="s">
        <v>1154</v>
      </c>
      <c r="D8374" s="34">
        <f>VLOOKUP(Pag_Inicio_Corr_mas_casos[[#This Row],[Corregimiento]],Hoja3!$A$2:$D$676,4,0)</f>
        <v>91007</v>
      </c>
      <c r="E8374" s="33">
        <v>5</v>
      </c>
    </row>
    <row r="8375" spans="1:5" x14ac:dyDescent="0.25">
      <c r="A8375" s="62">
        <v>44289</v>
      </c>
      <c r="B8375" s="63">
        <v>44288</v>
      </c>
      <c r="C8375" s="63" t="s">
        <v>1117</v>
      </c>
      <c r="D8375" s="64">
        <f>VLOOKUP(Pag_Inicio_Corr_mas_casos[[#This Row],[Corregimiento]],Hoja3!$A$2:$D$676,4,0)</f>
        <v>91001</v>
      </c>
      <c r="E8375" s="63">
        <v>17</v>
      </c>
    </row>
    <row r="8376" spans="1:5" x14ac:dyDescent="0.25">
      <c r="A8376" s="62">
        <v>44289</v>
      </c>
      <c r="B8376" s="63">
        <v>44288</v>
      </c>
      <c r="C8376" s="63" t="s">
        <v>1174</v>
      </c>
      <c r="D8376" s="64">
        <f>VLOOKUP(Pag_Inicio_Corr_mas_casos[[#This Row],[Corregimiento]],Hoja3!$A$2:$D$676,4,0)</f>
        <v>91101</v>
      </c>
      <c r="E8376" s="63">
        <v>10</v>
      </c>
    </row>
    <row r="8377" spans="1:5" x14ac:dyDescent="0.25">
      <c r="A8377" s="62">
        <v>44289</v>
      </c>
      <c r="B8377" s="63">
        <v>44288</v>
      </c>
      <c r="C8377" s="63" t="s">
        <v>867</v>
      </c>
      <c r="D8377" s="64">
        <f>VLOOKUP(Pag_Inicio_Corr_mas_casos[[#This Row],[Corregimiento]],Hoja3!$A$2:$D$676,4,0)</f>
        <v>80821</v>
      </c>
      <c r="E8377" s="63">
        <v>9</v>
      </c>
    </row>
    <row r="8378" spans="1:5" x14ac:dyDescent="0.25">
      <c r="A8378" s="62">
        <v>44289</v>
      </c>
      <c r="B8378" s="63">
        <v>44288</v>
      </c>
      <c r="C8378" s="63" t="s">
        <v>1155</v>
      </c>
      <c r="D8378" s="64">
        <f>VLOOKUP(Pag_Inicio_Corr_mas_casos[[#This Row],[Corregimiento]],Hoja3!$A$2:$D$676,4,0)</f>
        <v>40601</v>
      </c>
      <c r="E8378" s="63">
        <v>9</v>
      </c>
    </row>
    <row r="8379" spans="1:5" x14ac:dyDescent="0.25">
      <c r="A8379" s="62">
        <v>44289</v>
      </c>
      <c r="B8379" s="63">
        <v>44288</v>
      </c>
      <c r="C8379" s="63" t="s">
        <v>1107</v>
      </c>
      <c r="D8379" s="64">
        <f>VLOOKUP(Pag_Inicio_Corr_mas_casos[[#This Row],[Corregimiento]],Hoja3!$A$2:$D$676,4,0)</f>
        <v>80819</v>
      </c>
      <c r="E8379" s="63">
        <v>8</v>
      </c>
    </row>
    <row r="8380" spans="1:5" x14ac:dyDescent="0.25">
      <c r="A8380" s="62">
        <v>44289</v>
      </c>
      <c r="B8380" s="63">
        <v>44288</v>
      </c>
      <c r="C8380" s="63" t="s">
        <v>1147</v>
      </c>
      <c r="D8380" s="64">
        <f>VLOOKUP(Pag_Inicio_Corr_mas_casos[[#This Row],[Corregimiento]],Hoja3!$A$2:$D$676,4,0)</f>
        <v>40201</v>
      </c>
      <c r="E8380" s="63">
        <v>5</v>
      </c>
    </row>
    <row r="8381" spans="1:5" x14ac:dyDescent="0.25">
      <c r="A8381" s="62">
        <v>44289</v>
      </c>
      <c r="B8381" s="63">
        <v>44288</v>
      </c>
      <c r="C8381" s="63" t="s">
        <v>1045</v>
      </c>
      <c r="D8381" s="64">
        <f>VLOOKUP(Pag_Inicio_Corr_mas_casos[[#This Row],[Corregimiento]],Hoja3!$A$2:$D$676,4,0)</f>
        <v>130107</v>
      </c>
      <c r="E8381" s="63">
        <v>5</v>
      </c>
    </row>
    <row r="8382" spans="1:5" x14ac:dyDescent="0.25">
      <c r="A8382" s="62">
        <v>44289</v>
      </c>
      <c r="B8382" s="63">
        <v>44288</v>
      </c>
      <c r="C8382" s="63" t="s">
        <v>1301</v>
      </c>
      <c r="D8382" s="64">
        <f>VLOOKUP(Pag_Inicio_Corr_mas_casos[[#This Row],[Corregimiento]],Hoja3!$A$2:$D$676,4,0)</f>
        <v>10101</v>
      </c>
      <c r="E8382" s="63">
        <v>4</v>
      </c>
    </row>
    <row r="8383" spans="1:5" x14ac:dyDescent="0.25">
      <c r="A8383" s="62">
        <v>44289</v>
      </c>
      <c r="B8383" s="63">
        <v>44288</v>
      </c>
      <c r="C8383" s="63" t="s">
        <v>1035</v>
      </c>
      <c r="D8383" s="64">
        <f>VLOOKUP(Pag_Inicio_Corr_mas_casos[[#This Row],[Corregimiento]],Hoja3!$A$2:$D$676,4,0)</f>
        <v>80806</v>
      </c>
      <c r="E8383" s="63">
        <v>4</v>
      </c>
    </row>
    <row r="8384" spans="1:5" x14ac:dyDescent="0.25">
      <c r="A8384" s="62">
        <v>44289</v>
      </c>
      <c r="B8384" s="63">
        <v>44288</v>
      </c>
      <c r="C8384" s="63" t="s">
        <v>1170</v>
      </c>
      <c r="D8384" s="64">
        <f>VLOOKUP(Pag_Inicio_Corr_mas_casos[[#This Row],[Corregimiento]],Hoja3!$A$2:$D$676,4,0)</f>
        <v>20205</v>
      </c>
      <c r="E8384" s="63">
        <v>4</v>
      </c>
    </row>
    <row r="8385" spans="1:6" x14ac:dyDescent="0.25">
      <c r="A8385" s="62">
        <v>44289</v>
      </c>
      <c r="B8385" s="63">
        <v>44288</v>
      </c>
      <c r="C8385" s="63" t="s">
        <v>1042</v>
      </c>
      <c r="D8385" s="64">
        <f>VLOOKUP(Pag_Inicio_Corr_mas_casos[[#This Row],[Corregimiento]],Hoja3!$A$2:$D$676,4,0)</f>
        <v>80826</v>
      </c>
      <c r="E8385" s="63">
        <v>4</v>
      </c>
    </row>
    <row r="8386" spans="1:6" x14ac:dyDescent="0.25">
      <c r="A8386" s="62">
        <v>44289</v>
      </c>
      <c r="B8386" s="63">
        <v>44288</v>
      </c>
      <c r="C8386" s="63" t="s">
        <v>1065</v>
      </c>
      <c r="D8386" s="63">
        <v>40606</v>
      </c>
      <c r="E8386" s="63">
        <v>4</v>
      </c>
      <c r="F8386" t="s">
        <v>1196</v>
      </c>
    </row>
    <row r="8387" spans="1:6" x14ac:dyDescent="0.25">
      <c r="A8387" s="62">
        <v>44289</v>
      </c>
      <c r="B8387" s="63">
        <v>44288</v>
      </c>
      <c r="C8387" s="63" t="s">
        <v>1106</v>
      </c>
      <c r="D8387" s="64">
        <f>VLOOKUP(Pag_Inicio_Corr_mas_casos[[#This Row],[Corregimiento]],Hoja3!$A$2:$D$676,4,0)</f>
        <v>80809</v>
      </c>
      <c r="E8387" s="63">
        <v>3</v>
      </c>
    </row>
    <row r="8388" spans="1:6" x14ac:dyDescent="0.25">
      <c r="A8388" s="62">
        <v>44289</v>
      </c>
      <c r="B8388" s="63">
        <v>44288</v>
      </c>
      <c r="C8388" s="63" t="s">
        <v>1065</v>
      </c>
      <c r="D8388" s="63">
        <v>20306</v>
      </c>
      <c r="E8388" s="63">
        <v>3</v>
      </c>
      <c r="F8388" t="s">
        <v>1351</v>
      </c>
    </row>
    <row r="8389" spans="1:6" x14ac:dyDescent="0.25">
      <c r="A8389" s="62">
        <v>44289</v>
      </c>
      <c r="B8389" s="63">
        <v>44288</v>
      </c>
      <c r="C8389" s="63" t="s">
        <v>1270</v>
      </c>
      <c r="D8389" s="64">
        <f>VLOOKUP(Pag_Inicio_Corr_mas_casos[[#This Row],[Corregimiento]],Hoja3!$A$2:$D$676,4,0)</f>
        <v>40701</v>
      </c>
      <c r="E8389" s="63">
        <v>3</v>
      </c>
    </row>
    <row r="8390" spans="1:6" x14ac:dyDescent="0.25">
      <c r="A8390" s="62">
        <v>44289</v>
      </c>
      <c r="B8390" s="63">
        <v>44288</v>
      </c>
      <c r="C8390" s="63" t="s">
        <v>1053</v>
      </c>
      <c r="D8390" s="64">
        <f>VLOOKUP(Pag_Inicio_Corr_mas_casos[[#This Row],[Corregimiento]],Hoja3!$A$2:$D$676,4,0)</f>
        <v>50208</v>
      </c>
      <c r="E8390" s="63">
        <v>3</v>
      </c>
    </row>
    <row r="8391" spans="1:6" x14ac:dyDescent="0.25">
      <c r="A8391" s="62">
        <v>44289</v>
      </c>
      <c r="B8391" s="63">
        <v>44288</v>
      </c>
      <c r="C8391" s="63" t="s">
        <v>1034</v>
      </c>
      <c r="D8391" s="64">
        <f>VLOOKUP(Pag_Inicio_Corr_mas_casos[[#This Row],[Corregimiento]],Hoja3!$A$2:$D$676,4,0)</f>
        <v>81009</v>
      </c>
      <c r="E8391" s="63">
        <v>3</v>
      </c>
    </row>
    <row r="8392" spans="1:6" x14ac:dyDescent="0.25">
      <c r="A8392" s="62">
        <v>44289</v>
      </c>
      <c r="B8392" s="63">
        <v>44288</v>
      </c>
      <c r="C8392" s="63" t="s">
        <v>1113</v>
      </c>
      <c r="D8392" s="64">
        <f>VLOOKUP(Pag_Inicio_Corr_mas_casos[[#This Row],[Corregimiento]],Hoja3!$A$2:$D$676,4,0)</f>
        <v>81008</v>
      </c>
      <c r="E8392" s="63">
        <v>3</v>
      </c>
    </row>
    <row r="8393" spans="1:6" x14ac:dyDescent="0.25">
      <c r="A8393" s="62">
        <v>44289</v>
      </c>
      <c r="B8393" s="63">
        <v>44288</v>
      </c>
      <c r="C8393" s="63" t="s">
        <v>1173</v>
      </c>
      <c r="D8393" s="64">
        <f>VLOOKUP(Pag_Inicio_Corr_mas_casos[[#This Row],[Corregimiento]],Hoja3!$A$2:$D$676,4,0)</f>
        <v>40503</v>
      </c>
      <c r="E8393" s="63">
        <v>3</v>
      </c>
    </row>
    <row r="8394" spans="1:6" x14ac:dyDescent="0.25">
      <c r="A8394" s="62">
        <v>44289</v>
      </c>
      <c r="B8394" s="63">
        <v>44288</v>
      </c>
      <c r="C8394" s="63" t="s">
        <v>1046</v>
      </c>
      <c r="D8394" s="64">
        <f>VLOOKUP(Pag_Inicio_Corr_mas_casos[[#This Row],[Corregimiento]],Hoja3!$A$2:$D$676,4,0)</f>
        <v>80813</v>
      </c>
      <c r="E8394" s="63">
        <v>3</v>
      </c>
    </row>
    <row r="8395" spans="1:6" x14ac:dyDescent="0.25">
      <c r="A8395" s="43">
        <v>44290</v>
      </c>
      <c r="B8395" s="41">
        <v>44289</v>
      </c>
      <c r="C8395" s="41" t="s">
        <v>1155</v>
      </c>
      <c r="D8395" s="42">
        <f>VLOOKUP(Pag_Inicio_Corr_mas_casos[[#This Row],[Corregimiento]],Hoja3!$A$2:$D$676,4,0)</f>
        <v>40601</v>
      </c>
      <c r="E8395" s="41">
        <v>14</v>
      </c>
    </row>
    <row r="8396" spans="1:6" x14ac:dyDescent="0.25">
      <c r="A8396" s="43">
        <v>44290</v>
      </c>
      <c r="B8396" s="41">
        <v>44289</v>
      </c>
      <c r="C8396" s="41" t="s">
        <v>1154</v>
      </c>
      <c r="D8396" s="42">
        <f>VLOOKUP(Pag_Inicio_Corr_mas_casos[[#This Row],[Corregimiento]],Hoja3!$A$2:$D$676,4,0)</f>
        <v>91007</v>
      </c>
      <c r="E8396" s="41">
        <v>14</v>
      </c>
    </row>
    <row r="8397" spans="1:6" x14ac:dyDescent="0.25">
      <c r="A8397" s="43">
        <v>44290</v>
      </c>
      <c r="B8397" s="41">
        <v>44289</v>
      </c>
      <c r="C8397" s="41" t="s">
        <v>1301</v>
      </c>
      <c r="D8397" s="42">
        <f>VLOOKUP(Pag_Inicio_Corr_mas_casos[[#This Row],[Corregimiento]],Hoja3!$A$2:$D$676,4,0)</f>
        <v>10101</v>
      </c>
      <c r="E8397" s="41">
        <v>11</v>
      </c>
    </row>
    <row r="8398" spans="1:6" x14ac:dyDescent="0.25">
      <c r="A8398" s="43">
        <v>44290</v>
      </c>
      <c r="B8398" s="41">
        <v>44289</v>
      </c>
      <c r="C8398" s="41" t="s">
        <v>1133</v>
      </c>
      <c r="D8398" s="42">
        <f>VLOOKUP(Pag_Inicio_Corr_mas_casos[[#This Row],[Corregimiento]],Hoja3!$A$2:$D$676,4,0)</f>
        <v>130108</v>
      </c>
      <c r="E8398" s="41">
        <v>11</v>
      </c>
    </row>
    <row r="8399" spans="1:6" x14ac:dyDescent="0.25">
      <c r="A8399" s="43">
        <v>44290</v>
      </c>
      <c r="B8399" s="41">
        <v>44289</v>
      </c>
      <c r="C8399" s="41" t="s">
        <v>1107</v>
      </c>
      <c r="D8399" s="42">
        <f>VLOOKUP(Pag_Inicio_Corr_mas_casos[[#This Row],[Corregimiento]],Hoja3!$A$2:$D$676,4,0)</f>
        <v>80819</v>
      </c>
      <c r="E8399" s="41">
        <v>9</v>
      </c>
    </row>
    <row r="8400" spans="1:6" x14ac:dyDescent="0.25">
      <c r="A8400" s="43">
        <v>44290</v>
      </c>
      <c r="B8400" s="41">
        <v>44289</v>
      </c>
      <c r="C8400" s="41" t="s">
        <v>1153</v>
      </c>
      <c r="D8400" s="42">
        <f>VLOOKUP(Pag_Inicio_Corr_mas_casos[[#This Row],[Corregimiento]],Hoja3!$A$2:$D$676,4,0)</f>
        <v>40501</v>
      </c>
      <c r="E8400" s="41">
        <v>8</v>
      </c>
    </row>
    <row r="8401" spans="1:5" x14ac:dyDescent="0.25">
      <c r="A8401" s="43">
        <v>44290</v>
      </c>
      <c r="B8401" s="41">
        <v>44289</v>
      </c>
      <c r="C8401" s="41" t="s">
        <v>1065</v>
      </c>
      <c r="D8401" s="42">
        <f>VLOOKUP(Pag_Inicio_Corr_mas_casos[[#This Row],[Corregimiento]],Hoja3!$A$2:$D$676,4,0)</f>
        <v>40606</v>
      </c>
      <c r="E8401" s="41">
        <v>8</v>
      </c>
    </row>
    <row r="8402" spans="1:5" x14ac:dyDescent="0.25">
      <c r="A8402" s="43">
        <v>44290</v>
      </c>
      <c r="B8402" s="41">
        <v>44289</v>
      </c>
      <c r="C8402" s="41" t="s">
        <v>1117</v>
      </c>
      <c r="D8402" s="42">
        <f>VLOOKUP(Pag_Inicio_Corr_mas_casos[[#This Row],[Corregimiento]],Hoja3!$A$2:$D$676,4,0)</f>
        <v>91001</v>
      </c>
      <c r="E8402" s="41">
        <v>8</v>
      </c>
    </row>
    <row r="8403" spans="1:5" x14ac:dyDescent="0.25">
      <c r="A8403" s="43">
        <v>44290</v>
      </c>
      <c r="B8403" s="41">
        <v>44289</v>
      </c>
      <c r="C8403" s="41" t="s">
        <v>1046</v>
      </c>
      <c r="D8403" s="42">
        <f>VLOOKUP(Pag_Inicio_Corr_mas_casos[[#This Row],[Corregimiento]],Hoja3!$A$2:$D$676,4,0)</f>
        <v>80813</v>
      </c>
      <c r="E8403" s="41">
        <v>7</v>
      </c>
    </row>
    <row r="8404" spans="1:5" x14ac:dyDescent="0.25">
      <c r="A8404" s="43">
        <v>44290</v>
      </c>
      <c r="B8404" s="41">
        <v>44289</v>
      </c>
      <c r="C8404" s="41" t="s">
        <v>1262</v>
      </c>
      <c r="D8404" s="42">
        <f>VLOOKUP(Pag_Inicio_Corr_mas_casos[[#This Row],[Corregimiento]],Hoja3!$A$2:$D$676,4,0)</f>
        <v>10201</v>
      </c>
      <c r="E8404" s="41">
        <v>7</v>
      </c>
    </row>
    <row r="8405" spans="1:5" x14ac:dyDescent="0.25">
      <c r="A8405" s="43">
        <v>44290</v>
      </c>
      <c r="B8405" s="41">
        <v>44289</v>
      </c>
      <c r="C8405" s="41" t="s">
        <v>1147</v>
      </c>
      <c r="D8405" s="42">
        <f>VLOOKUP(Pag_Inicio_Corr_mas_casos[[#This Row],[Corregimiento]],Hoja3!$A$2:$D$676,4,0)</f>
        <v>40201</v>
      </c>
      <c r="E8405" s="41">
        <v>6</v>
      </c>
    </row>
    <row r="8406" spans="1:5" x14ac:dyDescent="0.25">
      <c r="A8406" s="43">
        <v>44290</v>
      </c>
      <c r="B8406" s="41">
        <v>44289</v>
      </c>
      <c r="C8406" s="41" t="s">
        <v>1128</v>
      </c>
      <c r="D8406" s="42">
        <f>VLOOKUP(Pag_Inicio_Corr_mas_casos[[#This Row],[Corregimiento]],Hoja3!$A$2:$D$676,4,0)</f>
        <v>91008</v>
      </c>
      <c r="E8406" s="41">
        <v>6</v>
      </c>
    </row>
    <row r="8407" spans="1:5" x14ac:dyDescent="0.25">
      <c r="A8407" s="43">
        <v>44290</v>
      </c>
      <c r="B8407" s="41">
        <v>44289</v>
      </c>
      <c r="C8407" s="41" t="s">
        <v>1164</v>
      </c>
      <c r="D8407" s="42">
        <f>VLOOKUP(Pag_Inicio_Corr_mas_casos[[#This Row],[Corregimiento]],Hoja3!$A$2:$D$676,4,0)</f>
        <v>91013</v>
      </c>
      <c r="E8407" s="41">
        <v>6</v>
      </c>
    </row>
    <row r="8408" spans="1:5" x14ac:dyDescent="0.25">
      <c r="A8408" s="43">
        <v>44290</v>
      </c>
      <c r="B8408" s="41">
        <v>44289</v>
      </c>
      <c r="C8408" s="41" t="s">
        <v>1306</v>
      </c>
      <c r="D8408" s="42">
        <f>VLOOKUP(Pag_Inicio_Corr_mas_casos[[#This Row],[Corregimiento]],Hoja3!$A$2:$D$676,4,0)</f>
        <v>41104</v>
      </c>
      <c r="E8408" s="41">
        <v>5</v>
      </c>
    </row>
    <row r="8409" spans="1:5" x14ac:dyDescent="0.25">
      <c r="A8409" s="43">
        <v>44290</v>
      </c>
      <c r="B8409" s="41">
        <v>44289</v>
      </c>
      <c r="C8409" s="41" t="s">
        <v>1173</v>
      </c>
      <c r="D8409" s="42">
        <f>VLOOKUP(Pag_Inicio_Corr_mas_casos[[#This Row],[Corregimiento]],Hoja3!$A$2:$D$676,4,0)</f>
        <v>40503</v>
      </c>
      <c r="E8409" s="41">
        <v>5</v>
      </c>
    </row>
    <row r="8410" spans="1:5" x14ac:dyDescent="0.25">
      <c r="A8410" s="43">
        <v>44290</v>
      </c>
      <c r="B8410" s="41">
        <v>44289</v>
      </c>
      <c r="C8410" s="41" t="s">
        <v>1150</v>
      </c>
      <c r="D8410" s="42">
        <f>VLOOKUP(Pag_Inicio_Corr_mas_casos[[#This Row],[Corregimiento]],Hoja3!$A$2:$D$676,4,0)</f>
        <v>90301</v>
      </c>
      <c r="E8410" s="41">
        <v>5</v>
      </c>
    </row>
    <row r="8411" spans="1:5" x14ac:dyDescent="0.25">
      <c r="A8411" s="43">
        <v>44290</v>
      </c>
      <c r="B8411" s="41">
        <v>44289</v>
      </c>
      <c r="C8411" s="41" t="s">
        <v>1037</v>
      </c>
      <c r="D8411" s="42">
        <f>VLOOKUP(Pag_Inicio_Corr_mas_casos[[#This Row],[Corregimiento]],Hoja3!$A$2:$D$676,4,0)</f>
        <v>80807</v>
      </c>
      <c r="E8411" s="41">
        <v>5</v>
      </c>
    </row>
    <row r="8412" spans="1:5" x14ac:dyDescent="0.25">
      <c r="A8412" s="43">
        <v>44290</v>
      </c>
      <c r="B8412" s="41">
        <v>44289</v>
      </c>
      <c r="C8412" s="41" t="s">
        <v>1240</v>
      </c>
      <c r="D8412" s="42">
        <f>VLOOKUP(Pag_Inicio_Corr_mas_casos[[#This Row],[Corregimiento]],Hoja3!$A$2:$D$676,4,0)</f>
        <v>40506</v>
      </c>
      <c r="E8412" s="41">
        <v>5</v>
      </c>
    </row>
    <row r="8413" spans="1:5" x14ac:dyDescent="0.25">
      <c r="A8413" s="43">
        <v>44290</v>
      </c>
      <c r="B8413" s="41">
        <v>44289</v>
      </c>
      <c r="C8413" s="41" t="s">
        <v>1035</v>
      </c>
      <c r="D8413" s="42">
        <f>VLOOKUP(Pag_Inicio_Corr_mas_casos[[#This Row],[Corregimiento]],Hoja3!$A$2:$D$676,4,0)</f>
        <v>80806</v>
      </c>
      <c r="E8413" s="41">
        <v>4</v>
      </c>
    </row>
    <row r="8414" spans="1:5" x14ac:dyDescent="0.25">
      <c r="A8414" s="43">
        <v>44290</v>
      </c>
      <c r="B8414" s="41">
        <v>44289</v>
      </c>
      <c r="C8414" s="41" t="s">
        <v>1352</v>
      </c>
      <c r="D8414" s="42">
        <f>VLOOKUP(Pag_Inicio_Corr_mas_casos[[#This Row],[Corregimiento]],Hoja3!$A$2:$D$676,4,0)</f>
        <v>120405</v>
      </c>
      <c r="E8414" s="41">
        <v>4</v>
      </c>
    </row>
    <row r="8415" spans="1:5" x14ac:dyDescent="0.25">
      <c r="A8415" s="77">
        <v>44291</v>
      </c>
      <c r="B8415" s="78">
        <v>44290</v>
      </c>
      <c r="C8415" s="78" t="s">
        <v>1174</v>
      </c>
      <c r="D8415" s="79">
        <f>VLOOKUP(Pag_Inicio_Corr_mas_casos[[#This Row],[Corregimiento]],Hoja3!$A$2:$D$676,4,0)</f>
        <v>91101</v>
      </c>
      <c r="E8415" s="78">
        <v>7</v>
      </c>
    </row>
    <row r="8416" spans="1:5" x14ac:dyDescent="0.25">
      <c r="A8416" s="77">
        <v>44291</v>
      </c>
      <c r="B8416" s="78">
        <v>44290</v>
      </c>
      <c r="C8416" s="78" t="s">
        <v>1141</v>
      </c>
      <c r="D8416" s="79">
        <f>VLOOKUP(Pag_Inicio_Corr_mas_casos[[#This Row],[Corregimiento]],Hoja3!$A$2:$D$676,4,0)</f>
        <v>80812</v>
      </c>
      <c r="E8416" s="78">
        <v>7</v>
      </c>
    </row>
    <row r="8417" spans="1:5" x14ac:dyDescent="0.25">
      <c r="A8417" s="77">
        <v>44291</v>
      </c>
      <c r="B8417" s="78">
        <v>44290</v>
      </c>
      <c r="C8417" s="78" t="s">
        <v>1353</v>
      </c>
      <c r="D8417" s="79">
        <f>VLOOKUP(Pag_Inicio_Corr_mas_casos[[#This Row],[Corregimiento]],Hoja3!$A$2:$D$676,4,0)</f>
        <v>40703</v>
      </c>
      <c r="E8417" s="78">
        <v>6</v>
      </c>
    </row>
    <row r="8418" spans="1:5" x14ac:dyDescent="0.25">
      <c r="A8418" s="77">
        <v>44291</v>
      </c>
      <c r="B8418" s="78">
        <v>44290</v>
      </c>
      <c r="C8418" s="78" t="s">
        <v>1107</v>
      </c>
      <c r="D8418" s="79">
        <f>VLOOKUP(Pag_Inicio_Corr_mas_casos[[#This Row],[Corregimiento]],Hoja3!$A$2:$D$676,4,0)</f>
        <v>80819</v>
      </c>
      <c r="E8418" s="78">
        <v>6</v>
      </c>
    </row>
    <row r="8419" spans="1:5" x14ac:dyDescent="0.25">
      <c r="A8419" s="77">
        <v>44291</v>
      </c>
      <c r="B8419" s="78">
        <v>44290</v>
      </c>
      <c r="C8419" s="78" t="s">
        <v>1138</v>
      </c>
      <c r="D8419" s="79">
        <f>VLOOKUP(Pag_Inicio_Corr_mas_casos[[#This Row],[Corregimiento]],Hoja3!$A$2:$D$676,4,0)</f>
        <v>20602</v>
      </c>
      <c r="E8419" s="78">
        <v>6</v>
      </c>
    </row>
    <row r="8420" spans="1:5" x14ac:dyDescent="0.25">
      <c r="A8420" s="77">
        <v>44291</v>
      </c>
      <c r="B8420" s="78">
        <v>44290</v>
      </c>
      <c r="C8420" s="78" t="s">
        <v>1354</v>
      </c>
      <c r="D8420" s="79">
        <f>VLOOKUP(Pag_Inicio_Corr_mas_casos[[#This Row],[Corregimiento]],Hoja3!$A$2:$D$676,4,0)</f>
        <v>40502</v>
      </c>
      <c r="E8420" s="78">
        <v>6</v>
      </c>
    </row>
    <row r="8421" spans="1:5" x14ac:dyDescent="0.25">
      <c r="A8421" s="77">
        <v>44291</v>
      </c>
      <c r="B8421" s="78">
        <v>44290</v>
      </c>
      <c r="C8421" s="78" t="s">
        <v>1355</v>
      </c>
      <c r="D8421" s="79">
        <f>VLOOKUP(Pag_Inicio_Corr_mas_casos[[#This Row],[Corregimiento]],Hoja3!$A$2:$D$676,4,0)</f>
        <v>90705</v>
      </c>
      <c r="E8421" s="78">
        <v>4</v>
      </c>
    </row>
    <row r="8422" spans="1:5" x14ac:dyDescent="0.25">
      <c r="A8422" s="77">
        <v>44291</v>
      </c>
      <c r="B8422" s="78">
        <v>44290</v>
      </c>
      <c r="C8422" s="78" t="s">
        <v>1069</v>
      </c>
      <c r="D8422" s="79">
        <f>VLOOKUP(Pag_Inicio_Corr_mas_casos[[#This Row],[Corregimiento]],Hoja3!$A$2:$D$676,4,0)</f>
        <v>40203</v>
      </c>
      <c r="E8422" s="78">
        <v>4</v>
      </c>
    </row>
    <row r="8423" spans="1:5" x14ac:dyDescent="0.25">
      <c r="A8423" s="77">
        <v>44291</v>
      </c>
      <c r="B8423" s="78">
        <v>44290</v>
      </c>
      <c r="C8423" s="78" t="s">
        <v>1102</v>
      </c>
      <c r="D8423" s="79">
        <f>VLOOKUP(Pag_Inicio_Corr_mas_casos[[#This Row],[Corregimiento]],Hoja3!$A$2:$D$676,4,0)</f>
        <v>40612</v>
      </c>
      <c r="E8423" s="78">
        <v>4</v>
      </c>
    </row>
    <row r="8424" spans="1:5" x14ac:dyDescent="0.25">
      <c r="A8424" s="77">
        <v>44291</v>
      </c>
      <c r="B8424" s="78">
        <v>44290</v>
      </c>
      <c r="C8424" s="78" t="s">
        <v>1131</v>
      </c>
      <c r="D8424" s="79">
        <f>VLOOKUP(Pag_Inicio_Corr_mas_casos[[#This Row],[Corregimiento]],Hoja3!$A$2:$D$676,4,0)</f>
        <v>130106</v>
      </c>
      <c r="E8424" s="78">
        <v>4</v>
      </c>
    </row>
    <row r="8425" spans="1:5" x14ac:dyDescent="0.25">
      <c r="A8425" s="77">
        <v>44291</v>
      </c>
      <c r="B8425" s="78">
        <v>44290</v>
      </c>
      <c r="C8425" s="78" t="s">
        <v>1032</v>
      </c>
      <c r="D8425" s="79">
        <f>VLOOKUP(Pag_Inicio_Corr_mas_casos[[#This Row],[Corregimiento]],Hoja3!$A$2:$D$676,4,0)</f>
        <v>80810</v>
      </c>
      <c r="E8425" s="78">
        <v>3</v>
      </c>
    </row>
    <row r="8426" spans="1:5" x14ac:dyDescent="0.25">
      <c r="A8426" s="77">
        <v>44291</v>
      </c>
      <c r="B8426" s="78">
        <v>44290</v>
      </c>
      <c r="C8426" s="78" t="s">
        <v>1046</v>
      </c>
      <c r="D8426" s="79">
        <f>VLOOKUP(Pag_Inicio_Corr_mas_casos[[#This Row],[Corregimiento]],Hoja3!$A$2:$D$676,4,0)</f>
        <v>80813</v>
      </c>
      <c r="E8426" s="78">
        <v>3</v>
      </c>
    </row>
    <row r="8427" spans="1:5" x14ac:dyDescent="0.25">
      <c r="A8427" s="77">
        <v>44291</v>
      </c>
      <c r="B8427" s="78">
        <v>44290</v>
      </c>
      <c r="C8427" s="78" t="s">
        <v>1155</v>
      </c>
      <c r="D8427" s="79">
        <f>VLOOKUP(Pag_Inicio_Corr_mas_casos[[#This Row],[Corregimiento]],Hoja3!$A$2:$D$676,4,0)</f>
        <v>40601</v>
      </c>
      <c r="E8427" s="78">
        <v>3</v>
      </c>
    </row>
    <row r="8428" spans="1:5" x14ac:dyDescent="0.25">
      <c r="A8428" s="77">
        <v>44291</v>
      </c>
      <c r="B8428" s="78">
        <v>44290</v>
      </c>
      <c r="C8428" s="78" t="s">
        <v>1356</v>
      </c>
      <c r="D8428" s="79">
        <f>VLOOKUP(Pag_Inicio_Corr_mas_casos[[#This Row],[Corregimiento]],Hoja3!$A$2:$D$676,4,0)</f>
        <v>90305</v>
      </c>
      <c r="E8428" s="78">
        <v>3</v>
      </c>
    </row>
    <row r="8429" spans="1:5" x14ac:dyDescent="0.25">
      <c r="A8429" s="77">
        <v>44291</v>
      </c>
      <c r="B8429" s="78">
        <v>44290</v>
      </c>
      <c r="C8429" s="78" t="s">
        <v>1147</v>
      </c>
      <c r="D8429" s="79">
        <f>VLOOKUP(Pag_Inicio_Corr_mas_casos[[#This Row],[Corregimiento]],Hoja3!$A$2:$D$676,4,0)</f>
        <v>40201</v>
      </c>
      <c r="E8429" s="78">
        <v>3</v>
      </c>
    </row>
    <row r="8430" spans="1:5" x14ac:dyDescent="0.25">
      <c r="A8430" s="77">
        <v>44291</v>
      </c>
      <c r="B8430" s="78">
        <v>44290</v>
      </c>
      <c r="C8430" s="78" t="s">
        <v>1055</v>
      </c>
      <c r="D8430" s="79">
        <f>VLOOKUP(Pag_Inicio_Corr_mas_casos[[#This Row],[Corregimiento]],Hoja3!$A$2:$D$676,4,0)</f>
        <v>80804</v>
      </c>
      <c r="E8430" s="78">
        <v>3</v>
      </c>
    </row>
    <row r="8431" spans="1:5" x14ac:dyDescent="0.25">
      <c r="A8431" s="77">
        <v>44291</v>
      </c>
      <c r="B8431" s="78">
        <v>44290</v>
      </c>
      <c r="C8431" s="78" t="s">
        <v>1049</v>
      </c>
      <c r="D8431" s="79">
        <f>VLOOKUP(Pag_Inicio_Corr_mas_casos[[#This Row],[Corregimiento]],Hoja3!$A$2:$D$676,4,0)</f>
        <v>80822</v>
      </c>
      <c r="E8431" s="78">
        <v>3</v>
      </c>
    </row>
    <row r="8432" spans="1:5" x14ac:dyDescent="0.25">
      <c r="A8432" s="77">
        <v>44291</v>
      </c>
      <c r="B8432" s="78">
        <v>44290</v>
      </c>
      <c r="C8432" s="78" t="s">
        <v>1300</v>
      </c>
      <c r="D8432" s="79">
        <f>VLOOKUP(Pag_Inicio_Corr_mas_casos[[#This Row],[Corregimiento]],Hoja3!$A$2:$D$676,4,0)</f>
        <v>10207</v>
      </c>
      <c r="E8432" s="78">
        <v>3</v>
      </c>
    </row>
    <row r="8433" spans="1:5" x14ac:dyDescent="0.25">
      <c r="A8433" s="77">
        <v>44291</v>
      </c>
      <c r="B8433" s="78">
        <v>44290</v>
      </c>
      <c r="C8433" s="78" t="s">
        <v>1035</v>
      </c>
      <c r="D8433" s="79">
        <f>VLOOKUP(Pag_Inicio_Corr_mas_casos[[#This Row],[Corregimiento]],Hoja3!$A$2:$D$676,4,0)</f>
        <v>80806</v>
      </c>
      <c r="E8433" s="78">
        <v>3</v>
      </c>
    </row>
    <row r="8434" spans="1:5" x14ac:dyDescent="0.25">
      <c r="A8434" s="77">
        <v>44291</v>
      </c>
      <c r="B8434" s="78">
        <v>44290</v>
      </c>
      <c r="C8434" s="78" t="s">
        <v>1300</v>
      </c>
      <c r="D8434" s="79">
        <f>VLOOKUP(Pag_Inicio_Corr_mas_casos[[#This Row],[Corregimiento]],Hoja3!$A$2:$D$676,4,0)</f>
        <v>10207</v>
      </c>
      <c r="E8434" s="78">
        <v>3</v>
      </c>
    </row>
    <row r="8435" spans="1:5" x14ac:dyDescent="0.25">
      <c r="A8435" s="50">
        <v>44292</v>
      </c>
      <c r="B8435" s="51">
        <v>44291</v>
      </c>
      <c r="C8435" s="51" t="s">
        <v>1117</v>
      </c>
      <c r="D8435" s="52">
        <f>VLOOKUP(Pag_Inicio_Corr_mas_casos[[#This Row],[Corregimiento]],Hoja3!$A$2:$D$676,4,0)</f>
        <v>91001</v>
      </c>
      <c r="E8435" s="51">
        <v>12</v>
      </c>
    </row>
    <row r="8436" spans="1:5" x14ac:dyDescent="0.25">
      <c r="A8436" s="50">
        <v>44292</v>
      </c>
      <c r="B8436" s="51">
        <v>44291</v>
      </c>
      <c r="C8436" s="51" t="s">
        <v>1106</v>
      </c>
      <c r="D8436" s="52">
        <f>VLOOKUP(Pag_Inicio_Corr_mas_casos[[#This Row],[Corregimiento]],Hoja3!$A$2:$D$676,4,0)</f>
        <v>80809</v>
      </c>
      <c r="E8436" s="51">
        <v>12</v>
      </c>
    </row>
    <row r="8437" spans="1:5" x14ac:dyDescent="0.25">
      <c r="A8437" s="50">
        <v>44292</v>
      </c>
      <c r="B8437" s="51">
        <v>44291</v>
      </c>
      <c r="C8437" s="51" t="s">
        <v>1037</v>
      </c>
      <c r="D8437" s="52">
        <f>VLOOKUP(Pag_Inicio_Corr_mas_casos[[#This Row],[Corregimiento]],Hoja3!$A$2:$D$676,4,0)</f>
        <v>80807</v>
      </c>
      <c r="E8437" s="51">
        <v>11</v>
      </c>
    </row>
    <row r="8438" spans="1:5" x14ac:dyDescent="0.25">
      <c r="A8438" s="50">
        <v>44292</v>
      </c>
      <c r="B8438" s="51">
        <v>44291</v>
      </c>
      <c r="C8438" s="51" t="s">
        <v>1301</v>
      </c>
      <c r="D8438" s="52">
        <f>VLOOKUP(Pag_Inicio_Corr_mas_casos[[#This Row],[Corregimiento]],Hoja3!$A$2:$D$676,4,0)</f>
        <v>10101</v>
      </c>
      <c r="E8438" s="51">
        <v>11</v>
      </c>
    </row>
    <row r="8439" spans="1:5" x14ac:dyDescent="0.25">
      <c r="A8439" s="50">
        <v>44292</v>
      </c>
      <c r="B8439" s="51">
        <v>44291</v>
      </c>
      <c r="C8439" s="51" t="s">
        <v>1098</v>
      </c>
      <c r="D8439" s="52">
        <f>VLOOKUP(Pag_Inicio_Corr_mas_casos[[#This Row],[Corregimiento]],Hoja3!$A$2:$D$676,4,0)</f>
        <v>40611</v>
      </c>
      <c r="E8439" s="51">
        <v>10</v>
      </c>
    </row>
    <row r="8440" spans="1:5" x14ac:dyDescent="0.25">
      <c r="A8440" s="50">
        <v>44292</v>
      </c>
      <c r="B8440" s="51">
        <v>44291</v>
      </c>
      <c r="C8440" s="51" t="s">
        <v>1102</v>
      </c>
      <c r="D8440" s="52">
        <f>VLOOKUP(Pag_Inicio_Corr_mas_casos[[#This Row],[Corregimiento]],Hoja3!$A$2:$D$676,4,0)</f>
        <v>40612</v>
      </c>
      <c r="E8440" s="51">
        <v>10</v>
      </c>
    </row>
    <row r="8441" spans="1:5" x14ac:dyDescent="0.25">
      <c r="A8441" s="50">
        <v>44292</v>
      </c>
      <c r="B8441" s="51">
        <v>44291</v>
      </c>
      <c r="C8441" s="51" t="s">
        <v>1155</v>
      </c>
      <c r="D8441" s="52">
        <f>VLOOKUP(Pag_Inicio_Corr_mas_casos[[#This Row],[Corregimiento]],Hoja3!$A$2:$D$676,4,0)</f>
        <v>40601</v>
      </c>
      <c r="E8441" s="51">
        <v>10</v>
      </c>
    </row>
    <row r="8442" spans="1:5" x14ac:dyDescent="0.25">
      <c r="A8442" s="50">
        <v>44292</v>
      </c>
      <c r="B8442" s="51">
        <v>44291</v>
      </c>
      <c r="C8442" s="51" t="s">
        <v>1041</v>
      </c>
      <c r="D8442" s="52">
        <f>VLOOKUP(Pag_Inicio_Corr_mas_casos[[#This Row],[Corregimiento]],Hoja3!$A$2:$D$676,4,0)</f>
        <v>80814</v>
      </c>
      <c r="E8442" s="51">
        <v>9</v>
      </c>
    </row>
    <row r="8443" spans="1:5" x14ac:dyDescent="0.25">
      <c r="A8443" s="50">
        <v>44292</v>
      </c>
      <c r="B8443" s="51">
        <v>44291</v>
      </c>
      <c r="C8443" s="51" t="s">
        <v>1153</v>
      </c>
      <c r="D8443" s="52">
        <f>VLOOKUP(Pag_Inicio_Corr_mas_casos[[#This Row],[Corregimiento]],Hoja3!$A$2:$D$676,4,0)</f>
        <v>40501</v>
      </c>
      <c r="E8443" s="51">
        <v>7</v>
      </c>
    </row>
    <row r="8444" spans="1:5" x14ac:dyDescent="0.25">
      <c r="A8444" s="50">
        <v>44292</v>
      </c>
      <c r="B8444" s="51">
        <v>44291</v>
      </c>
      <c r="C8444" s="51" t="s">
        <v>1133</v>
      </c>
      <c r="D8444" s="52">
        <f>VLOOKUP(Pag_Inicio_Corr_mas_casos[[#This Row],[Corregimiento]],Hoja3!$A$2:$D$676,4,0)</f>
        <v>130108</v>
      </c>
      <c r="E8444" s="51">
        <v>7</v>
      </c>
    </row>
    <row r="8445" spans="1:5" x14ac:dyDescent="0.25">
      <c r="A8445" s="50">
        <v>44292</v>
      </c>
      <c r="B8445" s="51">
        <v>44291</v>
      </c>
      <c r="C8445" s="51" t="s">
        <v>1036</v>
      </c>
      <c r="D8445" s="52">
        <f>VLOOKUP(Pag_Inicio_Corr_mas_casos[[#This Row],[Corregimiento]],Hoja3!$A$2:$D$676,4,0)</f>
        <v>80823</v>
      </c>
      <c r="E8445" s="51">
        <v>7</v>
      </c>
    </row>
    <row r="8446" spans="1:5" x14ac:dyDescent="0.25">
      <c r="A8446" s="50">
        <v>44292</v>
      </c>
      <c r="B8446" s="51">
        <v>44291</v>
      </c>
      <c r="C8446" s="51" t="s">
        <v>1164</v>
      </c>
      <c r="D8446" s="52">
        <f>VLOOKUP(Pag_Inicio_Corr_mas_casos[[#This Row],[Corregimiento]],Hoja3!$A$2:$D$676,4,0)</f>
        <v>91013</v>
      </c>
      <c r="E8446" s="51">
        <v>6</v>
      </c>
    </row>
    <row r="8447" spans="1:5" x14ac:dyDescent="0.25">
      <c r="A8447" s="50">
        <v>44292</v>
      </c>
      <c r="B8447" s="51">
        <v>44291</v>
      </c>
      <c r="C8447" s="51" t="s">
        <v>1141</v>
      </c>
      <c r="D8447" s="52">
        <f>VLOOKUP(Pag_Inicio_Corr_mas_casos[[#This Row],[Corregimiento]],Hoja3!$A$2:$D$676,4,0)</f>
        <v>80812</v>
      </c>
      <c r="E8447" s="51">
        <v>6</v>
      </c>
    </row>
    <row r="8448" spans="1:5" x14ac:dyDescent="0.25">
      <c r="A8448" s="50">
        <v>44292</v>
      </c>
      <c r="B8448" s="51">
        <v>44291</v>
      </c>
      <c r="C8448" s="51" t="s">
        <v>1271</v>
      </c>
      <c r="D8448" s="52">
        <f>VLOOKUP(Pag_Inicio_Corr_mas_casos[[#This Row],[Corregimiento]],Hoja3!$A$2:$D$676,4,0)</f>
        <v>10203</v>
      </c>
      <c r="E8448" s="51">
        <v>5</v>
      </c>
    </row>
    <row r="8449" spans="1:5" x14ac:dyDescent="0.25">
      <c r="A8449" s="50">
        <v>44292</v>
      </c>
      <c r="B8449" s="51">
        <v>44291</v>
      </c>
      <c r="C8449" s="51" t="s">
        <v>1207</v>
      </c>
      <c r="D8449" s="52">
        <f>VLOOKUP(Pag_Inicio_Corr_mas_casos[[#This Row],[Corregimiento]],Hoja3!$A$2:$D$676,4,0)</f>
        <v>40801</v>
      </c>
      <c r="E8449" s="51">
        <v>5</v>
      </c>
    </row>
    <row r="8450" spans="1:5" x14ac:dyDescent="0.25">
      <c r="A8450" s="50">
        <v>44292</v>
      </c>
      <c r="B8450" s="51">
        <v>44291</v>
      </c>
      <c r="C8450" s="51" t="s">
        <v>1046</v>
      </c>
      <c r="D8450" s="52">
        <f>VLOOKUP(Pag_Inicio_Corr_mas_casos[[#This Row],[Corregimiento]],Hoja3!$A$2:$D$676,4,0)</f>
        <v>80813</v>
      </c>
      <c r="E8450" s="51">
        <v>5</v>
      </c>
    </row>
    <row r="8451" spans="1:5" x14ac:dyDescent="0.25">
      <c r="A8451" s="50">
        <v>44292</v>
      </c>
      <c r="B8451" s="51">
        <v>44291</v>
      </c>
      <c r="C8451" s="51" t="s">
        <v>1322</v>
      </c>
      <c r="D8451" s="52">
        <f>VLOOKUP(Pag_Inicio_Corr_mas_casos[[#This Row],[Corregimiento]],Hoja3!$A$2:$D$676,4,0)</f>
        <v>40704</v>
      </c>
      <c r="E8451" s="51">
        <v>5</v>
      </c>
    </row>
    <row r="8452" spans="1:5" x14ac:dyDescent="0.25">
      <c r="A8452" s="50">
        <v>44292</v>
      </c>
      <c r="B8452" s="51">
        <v>44291</v>
      </c>
      <c r="C8452" s="51" t="s">
        <v>1087</v>
      </c>
      <c r="D8452" s="52">
        <f>VLOOKUP(Pag_Inicio_Corr_mas_casos[[#This Row],[Corregimiento]],Hoja3!$A$2:$D$676,4,0)</f>
        <v>80808</v>
      </c>
      <c r="E8452" s="51">
        <v>5</v>
      </c>
    </row>
    <row r="8453" spans="1:5" x14ac:dyDescent="0.25">
      <c r="A8453" s="50">
        <v>44292</v>
      </c>
      <c r="B8453" s="51">
        <v>44291</v>
      </c>
      <c r="C8453" s="51" t="s">
        <v>1170</v>
      </c>
      <c r="D8453" s="52">
        <f>VLOOKUP(Pag_Inicio_Corr_mas_casos[[#This Row],[Corregimiento]],Hoja3!$A$2:$D$676,4,0)</f>
        <v>20205</v>
      </c>
      <c r="E8453" s="51">
        <v>5</v>
      </c>
    </row>
    <row r="8454" spans="1:5" x14ac:dyDescent="0.25">
      <c r="A8454" s="50">
        <v>44292</v>
      </c>
      <c r="B8454" s="51">
        <v>44291</v>
      </c>
      <c r="C8454" s="51" t="s">
        <v>1154</v>
      </c>
      <c r="D8454" s="52">
        <f>VLOOKUP(Pag_Inicio_Corr_mas_casos[[#This Row],[Corregimiento]],Hoja3!$A$2:$D$676,4,0)</f>
        <v>91007</v>
      </c>
      <c r="E8454" s="51">
        <v>5</v>
      </c>
    </row>
    <row r="8455" spans="1:5" x14ac:dyDescent="0.25">
      <c r="A8455" s="53">
        <v>44293</v>
      </c>
      <c r="B8455" s="54">
        <v>44292</v>
      </c>
      <c r="C8455" s="54" t="s">
        <v>1155</v>
      </c>
      <c r="D8455" s="55">
        <f>VLOOKUP(Pag_Inicio_Corr_mas_casos[[#This Row],[Corregimiento]],Hoja3!$A$2:$D$676,4,0)</f>
        <v>40601</v>
      </c>
      <c r="E8455" s="54">
        <v>14</v>
      </c>
    </row>
    <row r="8456" spans="1:5" x14ac:dyDescent="0.25">
      <c r="A8456" s="53">
        <v>44293</v>
      </c>
      <c r="B8456" s="54">
        <v>44292</v>
      </c>
      <c r="C8456" s="54" t="s">
        <v>1106</v>
      </c>
      <c r="D8456" s="55">
        <f>VLOOKUP(Pag_Inicio_Corr_mas_casos[[#This Row],[Corregimiento]],Hoja3!$A$2:$D$676,4,0)</f>
        <v>80809</v>
      </c>
      <c r="E8456" s="54">
        <v>13</v>
      </c>
    </row>
    <row r="8457" spans="1:5" x14ac:dyDescent="0.25">
      <c r="A8457" s="53">
        <v>44293</v>
      </c>
      <c r="B8457" s="54">
        <v>44292</v>
      </c>
      <c r="C8457" s="54" t="s">
        <v>1357</v>
      </c>
      <c r="D8457" s="55">
        <f>VLOOKUP(Pag_Inicio_Corr_mas_casos[[#This Row],[Corregimiento]],Hoja3!$A$2:$D$676,4,0)</f>
        <v>41401</v>
      </c>
      <c r="E8457" s="54">
        <v>11</v>
      </c>
    </row>
    <row r="8458" spans="1:5" x14ac:dyDescent="0.25">
      <c r="A8458" s="53">
        <v>44293</v>
      </c>
      <c r="B8458" s="54">
        <v>44292</v>
      </c>
      <c r="C8458" s="54" t="s">
        <v>1048</v>
      </c>
      <c r="D8458" s="55">
        <f>VLOOKUP(Pag_Inicio_Corr_mas_casos[[#This Row],[Corregimiento]],Hoja3!$A$2:$D$676,4,0)</f>
        <v>80817</v>
      </c>
      <c r="E8458" s="54">
        <v>10</v>
      </c>
    </row>
    <row r="8459" spans="1:5" x14ac:dyDescent="0.25">
      <c r="A8459" s="53">
        <v>44293</v>
      </c>
      <c r="B8459" s="54">
        <v>44292</v>
      </c>
      <c r="C8459" s="54" t="s">
        <v>1117</v>
      </c>
      <c r="D8459" s="55">
        <f>VLOOKUP(Pag_Inicio_Corr_mas_casos[[#This Row],[Corregimiento]],Hoja3!$A$2:$D$676,4,0)</f>
        <v>91001</v>
      </c>
      <c r="E8459" s="54">
        <v>10</v>
      </c>
    </row>
    <row r="8460" spans="1:5" x14ac:dyDescent="0.25">
      <c r="A8460" s="53">
        <v>44293</v>
      </c>
      <c r="B8460" s="54">
        <v>44292</v>
      </c>
      <c r="C8460" s="54" t="s">
        <v>1056</v>
      </c>
      <c r="D8460" s="55">
        <f>VLOOKUP(Pag_Inicio_Corr_mas_casos[[#This Row],[Corregimiento]],Hoja3!$A$2:$D$676,4,0)</f>
        <v>20601</v>
      </c>
      <c r="E8460" s="54">
        <v>9</v>
      </c>
    </row>
    <row r="8461" spans="1:5" x14ac:dyDescent="0.25">
      <c r="A8461" s="53">
        <v>44293</v>
      </c>
      <c r="B8461" s="54">
        <v>44292</v>
      </c>
      <c r="C8461" s="54" t="s">
        <v>1245</v>
      </c>
      <c r="D8461" s="55">
        <f>VLOOKUP(Pag_Inicio_Corr_mas_casos[[#This Row],[Corregimiento]],Hoja3!$A$2:$D$676,4,0)</f>
        <v>10206</v>
      </c>
      <c r="E8461" s="54">
        <v>8</v>
      </c>
    </row>
    <row r="8462" spans="1:5" x14ac:dyDescent="0.25">
      <c r="A8462" s="53">
        <v>44293</v>
      </c>
      <c r="B8462" s="54">
        <v>44292</v>
      </c>
      <c r="C8462" s="54" t="s">
        <v>1141</v>
      </c>
      <c r="D8462" s="55">
        <f>VLOOKUP(Pag_Inicio_Corr_mas_casos[[#This Row],[Corregimiento]],Hoja3!$A$2:$D$676,4,0)</f>
        <v>80812</v>
      </c>
      <c r="E8462" s="54">
        <v>8</v>
      </c>
    </row>
    <row r="8463" spans="1:5" x14ac:dyDescent="0.25">
      <c r="A8463" s="53">
        <v>44293</v>
      </c>
      <c r="B8463" s="54">
        <v>44292</v>
      </c>
      <c r="C8463" s="54" t="s">
        <v>1240</v>
      </c>
      <c r="D8463" s="55">
        <f>VLOOKUP(Pag_Inicio_Corr_mas_casos[[#This Row],[Corregimiento]],Hoja3!$A$2:$D$676,4,0)</f>
        <v>40506</v>
      </c>
      <c r="E8463" s="54">
        <v>8</v>
      </c>
    </row>
    <row r="8464" spans="1:5" x14ac:dyDescent="0.25">
      <c r="A8464" s="53">
        <v>44293</v>
      </c>
      <c r="B8464" s="54">
        <v>44292</v>
      </c>
      <c r="C8464" s="54" t="s">
        <v>1173</v>
      </c>
      <c r="D8464" s="55">
        <f>VLOOKUP(Pag_Inicio_Corr_mas_casos[[#This Row],[Corregimiento]],Hoja3!$A$2:$D$676,4,0)</f>
        <v>40503</v>
      </c>
      <c r="E8464" s="54">
        <v>7</v>
      </c>
    </row>
    <row r="8465" spans="1:5" x14ac:dyDescent="0.25">
      <c r="A8465" s="53">
        <v>44293</v>
      </c>
      <c r="B8465" s="54">
        <v>44292</v>
      </c>
      <c r="C8465" s="54" t="s">
        <v>1042</v>
      </c>
      <c r="D8465" s="55">
        <f>VLOOKUP(Pag_Inicio_Corr_mas_casos[[#This Row],[Corregimiento]],Hoja3!$A$2:$D$676,4,0)</f>
        <v>80826</v>
      </c>
      <c r="E8465" s="54">
        <v>7</v>
      </c>
    </row>
    <row r="8466" spans="1:5" x14ac:dyDescent="0.25">
      <c r="A8466" s="53">
        <v>44293</v>
      </c>
      <c r="B8466" s="54">
        <v>44292</v>
      </c>
      <c r="C8466" s="54" t="s">
        <v>1262</v>
      </c>
      <c r="D8466" s="55">
        <f>VLOOKUP(Pag_Inicio_Corr_mas_casos[[#This Row],[Corregimiento]],Hoja3!$A$2:$D$676,4,0)</f>
        <v>10201</v>
      </c>
      <c r="E8466" s="54">
        <v>7</v>
      </c>
    </row>
    <row r="8467" spans="1:5" x14ac:dyDescent="0.25">
      <c r="A8467" s="53">
        <v>44293</v>
      </c>
      <c r="B8467" s="54">
        <v>44292</v>
      </c>
      <c r="C8467" s="54" t="s">
        <v>1128</v>
      </c>
      <c r="D8467" s="55">
        <f>VLOOKUP(Pag_Inicio_Corr_mas_casos[[#This Row],[Corregimiento]],Hoja3!$A$2:$D$676,4,0)</f>
        <v>91008</v>
      </c>
      <c r="E8467" s="54">
        <v>6</v>
      </c>
    </row>
    <row r="8468" spans="1:5" x14ac:dyDescent="0.25">
      <c r="A8468" s="53">
        <v>44293</v>
      </c>
      <c r="B8468" s="54">
        <v>44292</v>
      </c>
      <c r="C8468" s="54" t="s">
        <v>1131</v>
      </c>
      <c r="D8468" s="55">
        <f>VLOOKUP(Pag_Inicio_Corr_mas_casos[[#This Row],[Corregimiento]],Hoja3!$A$2:$D$676,4,0)</f>
        <v>130106</v>
      </c>
      <c r="E8468" s="54">
        <v>6</v>
      </c>
    </row>
    <row r="8469" spans="1:5" x14ac:dyDescent="0.25">
      <c r="A8469" s="53">
        <v>44293</v>
      </c>
      <c r="B8469" s="54">
        <v>44292</v>
      </c>
      <c r="C8469" s="54" t="s">
        <v>1034</v>
      </c>
      <c r="D8469" s="55">
        <f>VLOOKUP(Pag_Inicio_Corr_mas_casos[[#This Row],[Corregimiento]],Hoja3!$A$2:$D$676,4,0)</f>
        <v>81009</v>
      </c>
      <c r="E8469" s="54">
        <v>6</v>
      </c>
    </row>
    <row r="8470" spans="1:5" x14ac:dyDescent="0.25">
      <c r="A8470" s="53">
        <v>44293</v>
      </c>
      <c r="B8470" s="54">
        <v>44292</v>
      </c>
      <c r="C8470" s="54" t="s">
        <v>1065</v>
      </c>
      <c r="D8470" s="55">
        <f>VLOOKUP(Pag_Inicio_Corr_mas_casos[[#This Row],[Corregimiento]],Hoja3!$A$2:$D$676,4,0)</f>
        <v>40606</v>
      </c>
      <c r="E8470" s="54">
        <v>6</v>
      </c>
    </row>
    <row r="8471" spans="1:5" x14ac:dyDescent="0.25">
      <c r="A8471" s="53">
        <v>44293</v>
      </c>
      <c r="B8471" s="54">
        <v>44292</v>
      </c>
      <c r="C8471" s="54" t="s">
        <v>1133</v>
      </c>
      <c r="D8471" s="55">
        <f>VLOOKUP(Pag_Inicio_Corr_mas_casos[[#This Row],[Corregimiento]],Hoja3!$A$2:$D$676,4,0)</f>
        <v>130108</v>
      </c>
      <c r="E8471" s="54">
        <v>5</v>
      </c>
    </row>
    <row r="8472" spans="1:5" x14ac:dyDescent="0.25">
      <c r="A8472" s="53">
        <v>44293</v>
      </c>
      <c r="B8472" s="54">
        <v>44292</v>
      </c>
      <c r="C8472" s="54" t="s">
        <v>1041</v>
      </c>
      <c r="D8472" s="55">
        <f>VLOOKUP(Pag_Inicio_Corr_mas_casos[[#This Row],[Corregimiento]],Hoja3!$A$2:$D$676,4,0)</f>
        <v>80814</v>
      </c>
      <c r="E8472" s="54">
        <v>5</v>
      </c>
    </row>
    <row r="8473" spans="1:5" x14ac:dyDescent="0.25">
      <c r="A8473" s="53">
        <v>44293</v>
      </c>
      <c r="B8473" s="54">
        <v>44292</v>
      </c>
      <c r="C8473" s="54" t="s">
        <v>1102</v>
      </c>
      <c r="D8473" s="55">
        <f>VLOOKUP(Pag_Inicio_Corr_mas_casos[[#This Row],[Corregimiento]],Hoja3!$A$2:$D$676,4,0)</f>
        <v>40612</v>
      </c>
      <c r="E8473" s="54">
        <v>5</v>
      </c>
    </row>
    <row r="8474" spans="1:5" x14ac:dyDescent="0.25">
      <c r="A8474" s="53">
        <v>44293</v>
      </c>
      <c r="B8474" s="54">
        <v>44292</v>
      </c>
      <c r="C8474" s="54" t="s">
        <v>1301</v>
      </c>
      <c r="D8474" s="55">
        <f>VLOOKUP(Pag_Inicio_Corr_mas_casos[[#This Row],[Corregimiento]],Hoja3!$A$2:$D$676,4,0)</f>
        <v>10101</v>
      </c>
      <c r="E8474" s="54">
        <v>5</v>
      </c>
    </row>
    <row r="8475" spans="1:5" x14ac:dyDescent="0.25">
      <c r="A8475" s="62">
        <v>44294</v>
      </c>
      <c r="B8475" s="63">
        <v>44293</v>
      </c>
      <c r="C8475" s="63" t="s">
        <v>1141</v>
      </c>
      <c r="D8475" s="64">
        <f>VLOOKUP(Pag_Inicio_Corr_mas_casos[[#This Row],[Corregimiento]],Hoja3!$A$2:$D$676,4,0)</f>
        <v>80812</v>
      </c>
      <c r="E8475" s="63">
        <v>16</v>
      </c>
    </row>
    <row r="8476" spans="1:5" x14ac:dyDescent="0.25">
      <c r="A8476" s="62">
        <v>44294</v>
      </c>
      <c r="B8476" s="63">
        <v>44293</v>
      </c>
      <c r="C8476" s="63" t="s">
        <v>1155</v>
      </c>
      <c r="D8476" s="64">
        <f>VLOOKUP(Pag_Inicio_Corr_mas_casos[[#This Row],[Corregimiento]],Hoja3!$A$2:$D$676,4,0)</f>
        <v>40601</v>
      </c>
      <c r="E8476" s="63">
        <v>15</v>
      </c>
    </row>
    <row r="8477" spans="1:5" x14ac:dyDescent="0.25">
      <c r="A8477" s="62">
        <v>44294</v>
      </c>
      <c r="B8477" s="63">
        <v>44293</v>
      </c>
      <c r="C8477" s="63" t="s">
        <v>1106</v>
      </c>
      <c r="D8477" s="64">
        <f>VLOOKUP(Pag_Inicio_Corr_mas_casos[[#This Row],[Corregimiento]],Hoja3!$A$2:$D$676,4,0)</f>
        <v>80809</v>
      </c>
      <c r="E8477" s="63">
        <v>14</v>
      </c>
    </row>
    <row r="8478" spans="1:5" x14ac:dyDescent="0.25">
      <c r="A8478" s="62">
        <v>44294</v>
      </c>
      <c r="B8478" s="63">
        <v>44293</v>
      </c>
      <c r="C8478" s="63" t="s">
        <v>1102</v>
      </c>
      <c r="D8478" s="64">
        <f>VLOOKUP(Pag_Inicio_Corr_mas_casos[[#This Row],[Corregimiento]],Hoja3!$A$2:$D$676,4,0)</f>
        <v>40612</v>
      </c>
      <c r="E8478" s="63">
        <v>13</v>
      </c>
    </row>
    <row r="8479" spans="1:5" x14ac:dyDescent="0.25">
      <c r="A8479" s="62">
        <v>44294</v>
      </c>
      <c r="B8479" s="63">
        <v>44293</v>
      </c>
      <c r="C8479" s="63" t="s">
        <v>1173</v>
      </c>
      <c r="D8479" s="64">
        <f>VLOOKUP(Pag_Inicio_Corr_mas_casos[[#This Row],[Corregimiento]],Hoja3!$A$2:$D$676,4,0)</f>
        <v>40503</v>
      </c>
      <c r="E8479" s="63">
        <v>12</v>
      </c>
    </row>
    <row r="8480" spans="1:5" x14ac:dyDescent="0.25">
      <c r="A8480" s="62">
        <v>44294</v>
      </c>
      <c r="B8480" s="63">
        <v>44293</v>
      </c>
      <c r="C8480" s="63" t="s">
        <v>1046</v>
      </c>
      <c r="D8480" s="64">
        <f>VLOOKUP(Pag_Inicio_Corr_mas_casos[[#This Row],[Corregimiento]],Hoja3!$A$2:$D$676,4,0)</f>
        <v>80813</v>
      </c>
      <c r="E8480" s="63">
        <v>12</v>
      </c>
    </row>
    <row r="8481" spans="1:5" x14ac:dyDescent="0.25">
      <c r="A8481" s="62">
        <v>44294</v>
      </c>
      <c r="B8481" s="63">
        <v>44293</v>
      </c>
      <c r="C8481" s="63" t="s">
        <v>948</v>
      </c>
      <c r="D8481" s="64">
        <f>VLOOKUP(Pag_Inicio_Corr_mas_casos[[#This Row],[Corregimiento]],Hoja3!$A$2:$D$676,4,0)</f>
        <v>40401</v>
      </c>
      <c r="E8481" s="63">
        <v>10</v>
      </c>
    </row>
    <row r="8482" spans="1:5" x14ac:dyDescent="0.25">
      <c r="A8482" s="62">
        <v>44294</v>
      </c>
      <c r="B8482" s="63">
        <v>44293</v>
      </c>
      <c r="C8482" s="63" t="s">
        <v>1301</v>
      </c>
      <c r="D8482" s="64">
        <f>VLOOKUP(Pag_Inicio_Corr_mas_casos[[#This Row],[Corregimiento]],Hoja3!$A$2:$D$676,4,0)</f>
        <v>10101</v>
      </c>
      <c r="E8482" s="63">
        <v>9</v>
      </c>
    </row>
    <row r="8483" spans="1:5" x14ac:dyDescent="0.25">
      <c r="A8483" s="62">
        <v>44294</v>
      </c>
      <c r="B8483" s="63">
        <v>44293</v>
      </c>
      <c r="C8483" s="63" t="s">
        <v>1107</v>
      </c>
      <c r="D8483" s="64">
        <f>VLOOKUP(Pag_Inicio_Corr_mas_casos[[#This Row],[Corregimiento]],Hoja3!$A$2:$D$676,4,0)</f>
        <v>80819</v>
      </c>
      <c r="E8483" s="63">
        <v>9</v>
      </c>
    </row>
    <row r="8484" spans="1:5" x14ac:dyDescent="0.25">
      <c r="A8484" s="62">
        <v>44294</v>
      </c>
      <c r="B8484" s="63">
        <v>44293</v>
      </c>
      <c r="C8484" s="63" t="s">
        <v>1053</v>
      </c>
      <c r="D8484" s="64">
        <f>VLOOKUP(Pag_Inicio_Corr_mas_casos[[#This Row],[Corregimiento]],Hoja3!$A$2:$D$676,4,0)</f>
        <v>50208</v>
      </c>
      <c r="E8484" s="63">
        <v>8</v>
      </c>
    </row>
    <row r="8485" spans="1:5" x14ac:dyDescent="0.25">
      <c r="A8485" s="62">
        <v>44294</v>
      </c>
      <c r="B8485" s="63">
        <v>44293</v>
      </c>
      <c r="C8485" s="63" t="s">
        <v>1174</v>
      </c>
      <c r="D8485" s="64">
        <f>VLOOKUP(Pag_Inicio_Corr_mas_casos[[#This Row],[Corregimiento]],Hoja3!$A$2:$D$676,4,0)</f>
        <v>91101</v>
      </c>
      <c r="E8485" s="63">
        <v>8</v>
      </c>
    </row>
    <row r="8486" spans="1:5" x14ac:dyDescent="0.25">
      <c r="A8486" s="62">
        <v>44294</v>
      </c>
      <c r="B8486" s="63">
        <v>44293</v>
      </c>
      <c r="C8486" s="63" t="s">
        <v>1144</v>
      </c>
      <c r="D8486" s="64">
        <f>VLOOKUP(Pag_Inicio_Corr_mas_casos[[#This Row],[Corregimiento]],Hoja3!$A$2:$D$676,4,0)</f>
        <v>50316</v>
      </c>
      <c r="E8486" s="63">
        <v>8</v>
      </c>
    </row>
    <row r="8487" spans="1:5" x14ac:dyDescent="0.25">
      <c r="A8487" s="62">
        <v>44294</v>
      </c>
      <c r="B8487" s="63">
        <v>44293</v>
      </c>
      <c r="C8487" s="63" t="s">
        <v>1128</v>
      </c>
      <c r="D8487" s="64">
        <f>VLOOKUP(Pag_Inicio_Corr_mas_casos[[#This Row],[Corregimiento]],Hoja3!$A$2:$D$676,4,0)</f>
        <v>91008</v>
      </c>
      <c r="E8487" s="63">
        <v>8</v>
      </c>
    </row>
    <row r="8488" spans="1:5" x14ac:dyDescent="0.25">
      <c r="A8488" s="62">
        <v>44294</v>
      </c>
      <c r="B8488" s="63">
        <v>44293</v>
      </c>
      <c r="C8488" s="63" t="s">
        <v>1271</v>
      </c>
      <c r="D8488" s="64">
        <f>VLOOKUP(Pag_Inicio_Corr_mas_casos[[#This Row],[Corregimiento]],Hoja3!$A$2:$D$676,4,0)</f>
        <v>10203</v>
      </c>
      <c r="E8488" s="63">
        <v>8</v>
      </c>
    </row>
    <row r="8489" spans="1:5" x14ac:dyDescent="0.25">
      <c r="A8489" s="62">
        <v>44294</v>
      </c>
      <c r="B8489" s="63">
        <v>44293</v>
      </c>
      <c r="C8489" s="63" t="s">
        <v>1117</v>
      </c>
      <c r="D8489" s="64">
        <f>VLOOKUP(Pag_Inicio_Corr_mas_casos[[#This Row],[Corregimiento]],Hoja3!$A$2:$D$676,4,0)</f>
        <v>91001</v>
      </c>
      <c r="E8489" s="63">
        <v>7</v>
      </c>
    </row>
    <row r="8490" spans="1:5" x14ac:dyDescent="0.25">
      <c r="A8490" s="62">
        <v>44294</v>
      </c>
      <c r="B8490" s="63">
        <v>44293</v>
      </c>
      <c r="C8490" s="63" t="s">
        <v>1358</v>
      </c>
      <c r="D8490" s="64">
        <f>VLOOKUP(Pag_Inicio_Corr_mas_casos[[#This Row],[Corregimiento]],Hoja3!$A$2:$D$676,4,0)</f>
        <v>40406</v>
      </c>
      <c r="E8490" s="63">
        <v>7</v>
      </c>
    </row>
    <row r="8491" spans="1:5" x14ac:dyDescent="0.25">
      <c r="A8491" s="62">
        <v>44294</v>
      </c>
      <c r="B8491" s="63">
        <v>44293</v>
      </c>
      <c r="C8491" s="63" t="s">
        <v>1069</v>
      </c>
      <c r="D8491" s="64">
        <f>VLOOKUP(Pag_Inicio_Corr_mas_casos[[#This Row],[Corregimiento]],Hoja3!$A$2:$D$676,4,0)</f>
        <v>40203</v>
      </c>
      <c r="E8491" s="63">
        <v>7</v>
      </c>
    </row>
    <row r="8492" spans="1:5" x14ac:dyDescent="0.25">
      <c r="A8492" s="62">
        <v>44294</v>
      </c>
      <c r="B8492" s="63">
        <v>44293</v>
      </c>
      <c r="C8492" s="63" t="s">
        <v>1065</v>
      </c>
      <c r="D8492" s="64">
        <f>VLOOKUP(Pag_Inicio_Corr_mas_casos[[#This Row],[Corregimiento]],Hoja3!$A$2:$D$676,4,0)</f>
        <v>40606</v>
      </c>
      <c r="E8492" s="63">
        <v>7</v>
      </c>
    </row>
    <row r="8493" spans="1:5" x14ac:dyDescent="0.25">
      <c r="A8493" s="62">
        <v>44294</v>
      </c>
      <c r="B8493" s="63">
        <v>44293</v>
      </c>
      <c r="C8493" s="63" t="s">
        <v>1329</v>
      </c>
      <c r="D8493" s="64">
        <f>VLOOKUP(Pag_Inicio_Corr_mas_casos[[#This Row],[Corregimiento]],Hoja3!$A$2:$D$676,4,0)</f>
        <v>60202</v>
      </c>
      <c r="E8493" s="63">
        <v>7</v>
      </c>
    </row>
    <row r="8494" spans="1:5" x14ac:dyDescent="0.25">
      <c r="A8494" s="62">
        <v>44294</v>
      </c>
      <c r="B8494" s="63">
        <v>44293</v>
      </c>
      <c r="C8494" s="63" t="s">
        <v>1165</v>
      </c>
      <c r="D8494" s="64">
        <f>VLOOKUP(Pag_Inicio_Corr_mas_casos[[#This Row],[Corregimiento]],Hoja3!$A$2:$D$676,4,0)</f>
        <v>91011</v>
      </c>
      <c r="E8494" s="63">
        <v>6</v>
      </c>
    </row>
    <row r="8495" spans="1:5" x14ac:dyDescent="0.25">
      <c r="A8495" s="59">
        <v>44296</v>
      </c>
      <c r="B8495" s="60">
        <v>44294</v>
      </c>
      <c r="C8495" s="60" t="s">
        <v>1128</v>
      </c>
      <c r="D8495" s="61">
        <f>VLOOKUP(Pag_Inicio_Corr_mas_casos[[#This Row],[Corregimiento]],Hoja3!$A$2:$D$676,4,0)</f>
        <v>91008</v>
      </c>
      <c r="E8495" s="60">
        <v>10</v>
      </c>
    </row>
    <row r="8496" spans="1:5" x14ac:dyDescent="0.25">
      <c r="A8496" s="59">
        <v>44296</v>
      </c>
      <c r="B8496" s="60">
        <v>44294</v>
      </c>
      <c r="C8496" s="60" t="s">
        <v>1301</v>
      </c>
      <c r="D8496" s="61">
        <f>VLOOKUP(Pag_Inicio_Corr_mas_casos[[#This Row],[Corregimiento]],Hoja3!$A$2:$D$676,4,0)</f>
        <v>10101</v>
      </c>
      <c r="E8496" s="60">
        <v>9</v>
      </c>
    </row>
    <row r="8497" spans="1:5" x14ac:dyDescent="0.25">
      <c r="A8497" s="59">
        <v>44296</v>
      </c>
      <c r="B8497" s="60">
        <v>44294</v>
      </c>
      <c r="C8497" s="60" t="s">
        <v>1173</v>
      </c>
      <c r="D8497" s="61">
        <f>VLOOKUP(Pag_Inicio_Corr_mas_casos[[#This Row],[Corregimiento]],Hoja3!$A$2:$D$676,4,0)</f>
        <v>40503</v>
      </c>
      <c r="E8497" s="60">
        <v>9</v>
      </c>
    </row>
    <row r="8498" spans="1:5" x14ac:dyDescent="0.25">
      <c r="A8498" s="59">
        <v>44296</v>
      </c>
      <c r="B8498" s="60">
        <v>44294</v>
      </c>
      <c r="C8498" s="60" t="s">
        <v>1127</v>
      </c>
      <c r="D8498" s="61">
        <f>VLOOKUP(Pag_Inicio_Corr_mas_casos[[#This Row],[Corregimiento]],Hoja3!$A$2:$D$676,4,0)</f>
        <v>30104</v>
      </c>
      <c r="E8498" s="60">
        <v>8</v>
      </c>
    </row>
    <row r="8499" spans="1:5" x14ac:dyDescent="0.25">
      <c r="A8499" s="59">
        <v>44296</v>
      </c>
      <c r="B8499" s="60">
        <v>44294</v>
      </c>
      <c r="C8499" s="60" t="s">
        <v>1065</v>
      </c>
      <c r="D8499" s="61">
        <f>VLOOKUP(Pag_Inicio_Corr_mas_casos[[#This Row],[Corregimiento]],Hoja3!$A$2:$D$676,4,0)</f>
        <v>40606</v>
      </c>
      <c r="E8499" s="60">
        <v>8</v>
      </c>
    </row>
    <row r="8500" spans="1:5" x14ac:dyDescent="0.25">
      <c r="A8500" s="59">
        <v>44296</v>
      </c>
      <c r="B8500" s="60">
        <v>44294</v>
      </c>
      <c r="C8500" s="60" t="s">
        <v>1155</v>
      </c>
      <c r="D8500" s="61">
        <f>VLOOKUP(Pag_Inicio_Corr_mas_casos[[#This Row],[Corregimiento]],Hoja3!$A$2:$D$676,4,0)</f>
        <v>40601</v>
      </c>
      <c r="E8500" s="60">
        <v>8</v>
      </c>
    </row>
    <row r="8501" spans="1:5" x14ac:dyDescent="0.25">
      <c r="A8501" s="59">
        <v>44296</v>
      </c>
      <c r="B8501" s="60">
        <v>44294</v>
      </c>
      <c r="C8501" s="60" t="s">
        <v>1153</v>
      </c>
      <c r="D8501" s="61">
        <f>VLOOKUP(Pag_Inicio_Corr_mas_casos[[#This Row],[Corregimiento]],Hoja3!$A$2:$D$676,4,0)</f>
        <v>40501</v>
      </c>
      <c r="E8501" s="60">
        <v>8</v>
      </c>
    </row>
    <row r="8502" spans="1:5" x14ac:dyDescent="0.25">
      <c r="A8502" s="59">
        <v>44296</v>
      </c>
      <c r="B8502" s="60">
        <v>44294</v>
      </c>
      <c r="C8502" s="60" t="s">
        <v>1069</v>
      </c>
      <c r="D8502" s="61">
        <f>VLOOKUP(Pag_Inicio_Corr_mas_casos[[#This Row],[Corregimiento]],Hoja3!$A$2:$D$676,4,0)</f>
        <v>40203</v>
      </c>
      <c r="E8502" s="60">
        <v>7</v>
      </c>
    </row>
    <row r="8503" spans="1:5" x14ac:dyDescent="0.25">
      <c r="A8503" s="59">
        <v>44296</v>
      </c>
      <c r="B8503" s="60">
        <v>44294</v>
      </c>
      <c r="C8503" s="60" t="s">
        <v>1315</v>
      </c>
      <c r="D8503" s="61">
        <f>VLOOKUP(Pag_Inicio_Corr_mas_casos[[#This Row],[Corregimiento]],Hoja3!$A$2:$D$676,4,0)</f>
        <v>40401</v>
      </c>
      <c r="E8503" s="60">
        <v>7</v>
      </c>
    </row>
    <row r="8504" spans="1:5" x14ac:dyDescent="0.25">
      <c r="A8504" s="59">
        <v>44296</v>
      </c>
      <c r="B8504" s="60">
        <v>44294</v>
      </c>
      <c r="C8504" s="60" t="s">
        <v>1098</v>
      </c>
      <c r="D8504" s="61">
        <f>VLOOKUP(Pag_Inicio_Corr_mas_casos[[#This Row],[Corregimiento]],Hoja3!$A$2:$D$676,4,0)</f>
        <v>40611</v>
      </c>
      <c r="E8504" s="60">
        <v>6</v>
      </c>
    </row>
    <row r="8505" spans="1:5" x14ac:dyDescent="0.25">
      <c r="A8505" s="59">
        <v>44296</v>
      </c>
      <c r="B8505" s="60">
        <v>44294</v>
      </c>
      <c r="C8505" s="60" t="s">
        <v>1106</v>
      </c>
      <c r="D8505" s="61">
        <f>VLOOKUP(Pag_Inicio_Corr_mas_casos[[#This Row],[Corregimiento]],Hoja3!$A$2:$D$676,4,0)</f>
        <v>80809</v>
      </c>
      <c r="E8505" s="60">
        <v>6</v>
      </c>
    </row>
    <row r="8506" spans="1:5" x14ac:dyDescent="0.25">
      <c r="A8506" s="59">
        <v>44296</v>
      </c>
      <c r="B8506" s="60">
        <v>44294</v>
      </c>
      <c r="C8506" s="60" t="s">
        <v>1107</v>
      </c>
      <c r="D8506" s="61">
        <f>VLOOKUP(Pag_Inicio_Corr_mas_casos[[#This Row],[Corregimiento]],Hoja3!$A$2:$D$676,4,0)</f>
        <v>80819</v>
      </c>
      <c r="E8506" s="60">
        <v>6</v>
      </c>
    </row>
    <row r="8507" spans="1:5" x14ac:dyDescent="0.25">
      <c r="A8507" s="59">
        <v>44296</v>
      </c>
      <c r="B8507" s="60">
        <v>44294</v>
      </c>
      <c r="C8507" s="60" t="s">
        <v>1035</v>
      </c>
      <c r="D8507" s="61">
        <f>VLOOKUP(Pag_Inicio_Corr_mas_casos[[#This Row],[Corregimiento]],Hoja3!$A$2:$D$676,4,0)</f>
        <v>80806</v>
      </c>
      <c r="E8507" s="60">
        <v>6</v>
      </c>
    </row>
    <row r="8508" spans="1:5" x14ac:dyDescent="0.25">
      <c r="A8508" s="59">
        <v>44296</v>
      </c>
      <c r="B8508" s="60">
        <v>44294</v>
      </c>
      <c r="C8508" s="60" t="s">
        <v>1047</v>
      </c>
      <c r="D8508" s="61">
        <f>VLOOKUP(Pag_Inicio_Corr_mas_casos[[#This Row],[Corregimiento]],Hoja3!$A$2:$D$676,4,0)</f>
        <v>80820</v>
      </c>
      <c r="E8508" s="60">
        <v>6</v>
      </c>
    </row>
    <row r="8509" spans="1:5" x14ac:dyDescent="0.25">
      <c r="A8509" s="59">
        <v>44296</v>
      </c>
      <c r="B8509" s="60">
        <v>44294</v>
      </c>
      <c r="C8509" s="60" t="s">
        <v>1147</v>
      </c>
      <c r="D8509" s="61">
        <f>VLOOKUP(Pag_Inicio_Corr_mas_casos[[#This Row],[Corregimiento]],Hoja3!$A$2:$D$676,4,0)</f>
        <v>40201</v>
      </c>
      <c r="E8509" s="60">
        <v>5</v>
      </c>
    </row>
    <row r="8510" spans="1:5" x14ac:dyDescent="0.25">
      <c r="A8510" s="59">
        <v>44296</v>
      </c>
      <c r="B8510" s="60">
        <v>44294</v>
      </c>
      <c r="C8510" s="60" t="s">
        <v>1037</v>
      </c>
      <c r="D8510" s="61">
        <f>VLOOKUP(Pag_Inicio_Corr_mas_casos[[#This Row],[Corregimiento]],Hoja3!$A$2:$D$676,4,0)</f>
        <v>80807</v>
      </c>
      <c r="E8510" s="60">
        <v>5</v>
      </c>
    </row>
    <row r="8511" spans="1:5" x14ac:dyDescent="0.25">
      <c r="A8511" s="59">
        <v>44296</v>
      </c>
      <c r="B8511" s="60">
        <v>44294</v>
      </c>
      <c r="C8511" s="60" t="s">
        <v>1306</v>
      </c>
      <c r="D8511" s="61">
        <f>VLOOKUP(Pag_Inicio_Corr_mas_casos[[#This Row],[Corregimiento]],Hoja3!$A$2:$D$676,4,0)</f>
        <v>41104</v>
      </c>
      <c r="E8511" s="60">
        <v>5</v>
      </c>
    </row>
    <row r="8512" spans="1:5" x14ac:dyDescent="0.25">
      <c r="A8512" s="59">
        <v>44296</v>
      </c>
      <c r="B8512" s="60">
        <v>44294</v>
      </c>
      <c r="C8512" s="60" t="s">
        <v>1117</v>
      </c>
      <c r="D8512" s="61">
        <f>VLOOKUP(Pag_Inicio_Corr_mas_casos[[#This Row],[Corregimiento]],Hoja3!$A$2:$D$676,4,0)</f>
        <v>91001</v>
      </c>
      <c r="E8512" s="60">
        <v>5</v>
      </c>
    </row>
    <row r="8513" spans="1:5" x14ac:dyDescent="0.25">
      <c r="A8513" s="59">
        <v>44296</v>
      </c>
      <c r="B8513" s="60">
        <v>44294</v>
      </c>
      <c r="C8513" s="60" t="s">
        <v>1170</v>
      </c>
      <c r="D8513" s="61">
        <f>VLOOKUP(Pag_Inicio_Corr_mas_casos[[#This Row],[Corregimiento]],Hoja3!$A$2:$D$676,4,0)</f>
        <v>20205</v>
      </c>
      <c r="E8513" s="60">
        <v>5</v>
      </c>
    </row>
    <row r="8514" spans="1:5" x14ac:dyDescent="0.25">
      <c r="A8514" s="59">
        <v>44296</v>
      </c>
      <c r="B8514" s="60">
        <v>44294</v>
      </c>
      <c r="C8514" s="60" t="s">
        <v>1068</v>
      </c>
      <c r="D8514" s="61">
        <f>VLOOKUP(Pag_Inicio_Corr_mas_casos[[#This Row],[Corregimiento]],Hoja3!$A$2:$D$676,4,0)</f>
        <v>20606</v>
      </c>
      <c r="E8514" s="60">
        <v>5</v>
      </c>
    </row>
    <row r="8515" spans="1:5" x14ac:dyDescent="0.25">
      <c r="A8515" s="77">
        <v>44297</v>
      </c>
      <c r="B8515" s="78">
        <v>44295</v>
      </c>
      <c r="C8515" s="78" t="s">
        <v>1147</v>
      </c>
      <c r="D8515" s="79">
        <f>VLOOKUP(Pag_Inicio_Corr_mas_casos[[#This Row],[Corregimiento]],Hoja3!$A$2:$D$676,4,0)</f>
        <v>40201</v>
      </c>
      <c r="E8515" s="78">
        <v>11</v>
      </c>
    </row>
    <row r="8516" spans="1:5" x14ac:dyDescent="0.25">
      <c r="A8516" s="77">
        <v>44297</v>
      </c>
      <c r="B8516" s="78">
        <v>44295</v>
      </c>
      <c r="C8516" s="78" t="s">
        <v>1155</v>
      </c>
      <c r="D8516" s="79">
        <f>VLOOKUP(Pag_Inicio_Corr_mas_casos[[#This Row],[Corregimiento]],Hoja3!$A$2:$D$676,4,0)</f>
        <v>40601</v>
      </c>
      <c r="E8516" s="78">
        <v>11</v>
      </c>
    </row>
    <row r="8517" spans="1:5" x14ac:dyDescent="0.25">
      <c r="A8517" s="77">
        <v>44297</v>
      </c>
      <c r="B8517" s="78">
        <v>44295</v>
      </c>
      <c r="C8517" s="78" t="s">
        <v>1107</v>
      </c>
      <c r="D8517" s="79">
        <f>VLOOKUP(Pag_Inicio_Corr_mas_casos[[#This Row],[Corregimiento]],Hoja3!$A$2:$D$676,4,0)</f>
        <v>80819</v>
      </c>
      <c r="E8517" s="78">
        <v>9</v>
      </c>
    </row>
    <row r="8518" spans="1:5" x14ac:dyDescent="0.25">
      <c r="A8518" s="77">
        <v>44297</v>
      </c>
      <c r="B8518" s="78">
        <v>44295</v>
      </c>
      <c r="C8518" s="78" t="s">
        <v>1047</v>
      </c>
      <c r="D8518" s="79">
        <f>VLOOKUP(Pag_Inicio_Corr_mas_casos[[#This Row],[Corregimiento]],Hoja3!$A$2:$D$676,4,0)</f>
        <v>80820</v>
      </c>
      <c r="E8518" s="78">
        <v>7</v>
      </c>
    </row>
    <row r="8519" spans="1:5" x14ac:dyDescent="0.25">
      <c r="A8519" s="77">
        <v>44297</v>
      </c>
      <c r="B8519" s="78">
        <v>44295</v>
      </c>
      <c r="C8519" s="78" t="s">
        <v>1069</v>
      </c>
      <c r="D8519" s="79">
        <f>VLOOKUP(Pag_Inicio_Corr_mas_casos[[#This Row],[Corregimiento]],Hoja3!$A$2:$D$676,4,0)</f>
        <v>40203</v>
      </c>
      <c r="E8519" s="78">
        <v>7</v>
      </c>
    </row>
    <row r="8520" spans="1:5" x14ac:dyDescent="0.25">
      <c r="A8520" s="77">
        <v>44297</v>
      </c>
      <c r="B8520" s="78">
        <v>44295</v>
      </c>
      <c r="C8520" s="78" t="s">
        <v>1240</v>
      </c>
      <c r="D8520" s="79">
        <f>VLOOKUP(Pag_Inicio_Corr_mas_casos[[#This Row],[Corregimiento]],Hoja3!$A$2:$D$676,4,0)</f>
        <v>40506</v>
      </c>
      <c r="E8520" s="78">
        <v>6</v>
      </c>
    </row>
    <row r="8521" spans="1:5" x14ac:dyDescent="0.25">
      <c r="A8521" s="77">
        <v>44297</v>
      </c>
      <c r="B8521" s="78">
        <v>44295</v>
      </c>
      <c r="C8521" s="78" t="s">
        <v>1229</v>
      </c>
      <c r="D8521" s="79">
        <f>VLOOKUP(Pag_Inicio_Corr_mas_casos[[#This Row],[Corregimiento]],Hoja3!$A$2:$D$676,4,0)</f>
        <v>40603</v>
      </c>
      <c r="E8521" s="78">
        <v>6</v>
      </c>
    </row>
    <row r="8522" spans="1:5" x14ac:dyDescent="0.25">
      <c r="A8522" s="77">
        <v>44297</v>
      </c>
      <c r="B8522" s="78">
        <v>44295</v>
      </c>
      <c r="C8522" s="78" t="s">
        <v>1301</v>
      </c>
      <c r="D8522" s="79">
        <f>VLOOKUP(Pag_Inicio_Corr_mas_casos[[#This Row],[Corregimiento]],Hoja3!$A$2:$D$676,4,0)</f>
        <v>10101</v>
      </c>
      <c r="E8522" s="78">
        <v>6</v>
      </c>
    </row>
    <row r="8523" spans="1:5" x14ac:dyDescent="0.25">
      <c r="A8523" s="77">
        <v>44297</v>
      </c>
      <c r="B8523" s="78">
        <v>44295</v>
      </c>
      <c r="C8523" s="78" t="s">
        <v>1070</v>
      </c>
      <c r="D8523" s="79">
        <f>VLOOKUP(Pag_Inicio_Corr_mas_casos[[#This Row],[Corregimiento]],Hoja3!$A$2:$D$676,4,0)</f>
        <v>20207</v>
      </c>
      <c r="E8523" s="78">
        <v>6</v>
      </c>
    </row>
    <row r="8524" spans="1:5" x14ac:dyDescent="0.25">
      <c r="A8524" s="77">
        <v>44297</v>
      </c>
      <c r="B8524" s="78">
        <v>44295</v>
      </c>
      <c r="C8524" s="78" t="s">
        <v>1306</v>
      </c>
      <c r="D8524" s="79">
        <f>VLOOKUP(Pag_Inicio_Corr_mas_casos[[#This Row],[Corregimiento]],Hoja3!$A$2:$D$676,4,0)</f>
        <v>41104</v>
      </c>
      <c r="E8524" s="78">
        <v>6</v>
      </c>
    </row>
    <row r="8525" spans="1:5" x14ac:dyDescent="0.25">
      <c r="A8525" s="77">
        <v>44297</v>
      </c>
      <c r="B8525" s="78">
        <v>44295</v>
      </c>
      <c r="C8525" s="78" t="s">
        <v>1106</v>
      </c>
      <c r="D8525" s="79">
        <f>VLOOKUP(Pag_Inicio_Corr_mas_casos[[#This Row],[Corregimiento]],Hoja3!$A$2:$D$676,4,0)</f>
        <v>80809</v>
      </c>
      <c r="E8525" s="78">
        <v>6</v>
      </c>
    </row>
    <row r="8526" spans="1:5" x14ac:dyDescent="0.25">
      <c r="A8526" s="77">
        <v>44297</v>
      </c>
      <c r="B8526" s="78">
        <v>44295</v>
      </c>
      <c r="C8526" s="78" t="s">
        <v>1246</v>
      </c>
      <c r="D8526" s="79">
        <f>VLOOKUP(Pag_Inicio_Corr_mas_casos[[#This Row],[Corregimiento]],Hoja3!$A$2:$D$676,4,0)</f>
        <v>41001</v>
      </c>
      <c r="E8526" s="78">
        <v>5</v>
      </c>
    </row>
    <row r="8527" spans="1:5" x14ac:dyDescent="0.25">
      <c r="A8527" s="77">
        <v>44297</v>
      </c>
      <c r="B8527" s="78">
        <v>44295</v>
      </c>
      <c r="C8527" s="78" t="s">
        <v>1138</v>
      </c>
      <c r="D8527" s="79">
        <f>VLOOKUP(Pag_Inicio_Corr_mas_casos[[#This Row],[Corregimiento]],Hoja3!$A$2:$D$676,4,0)</f>
        <v>20602</v>
      </c>
      <c r="E8527" s="78">
        <v>5</v>
      </c>
    </row>
    <row r="8528" spans="1:5" x14ac:dyDescent="0.25">
      <c r="A8528" s="77">
        <v>44297</v>
      </c>
      <c r="B8528" s="78">
        <v>44295</v>
      </c>
      <c r="C8528" s="78" t="s">
        <v>1037</v>
      </c>
      <c r="D8528" s="79">
        <f>VLOOKUP(Pag_Inicio_Corr_mas_casos[[#This Row],[Corregimiento]],Hoja3!$A$2:$D$676,4,0)</f>
        <v>80807</v>
      </c>
      <c r="E8528" s="78">
        <v>5</v>
      </c>
    </row>
    <row r="8529" spans="1:5" x14ac:dyDescent="0.25">
      <c r="A8529" s="77">
        <v>44297</v>
      </c>
      <c r="B8529" s="78">
        <v>44295</v>
      </c>
      <c r="C8529" s="78" t="s">
        <v>1049</v>
      </c>
      <c r="D8529" s="79">
        <f>VLOOKUP(Pag_Inicio_Corr_mas_casos[[#This Row],[Corregimiento]],Hoja3!$A$2:$D$676,4,0)</f>
        <v>80822</v>
      </c>
      <c r="E8529" s="78">
        <v>4</v>
      </c>
    </row>
    <row r="8530" spans="1:5" x14ac:dyDescent="0.25">
      <c r="A8530" s="77">
        <v>44297</v>
      </c>
      <c r="B8530" s="78">
        <v>44295</v>
      </c>
      <c r="C8530" s="78" t="s">
        <v>1042</v>
      </c>
      <c r="D8530" s="79">
        <f>VLOOKUP(Pag_Inicio_Corr_mas_casos[[#This Row],[Corregimiento]],Hoja3!$A$2:$D$676,4,0)</f>
        <v>80826</v>
      </c>
      <c r="E8530" s="78">
        <v>4</v>
      </c>
    </row>
    <row r="8531" spans="1:5" x14ac:dyDescent="0.25">
      <c r="A8531" s="77">
        <v>44297</v>
      </c>
      <c r="B8531" s="78">
        <v>44295</v>
      </c>
      <c r="C8531" s="78" t="s">
        <v>1324</v>
      </c>
      <c r="D8531" s="79">
        <f>VLOOKUP(Pag_Inicio_Corr_mas_casos[[#This Row],[Corregimiento]],Hoja3!$A$2:$D$676,4,0)</f>
        <v>40405</v>
      </c>
      <c r="E8531" s="78">
        <v>4</v>
      </c>
    </row>
    <row r="8532" spans="1:5" x14ac:dyDescent="0.25">
      <c r="A8532" s="77">
        <v>44297</v>
      </c>
      <c r="B8532" s="78">
        <v>44295</v>
      </c>
      <c r="C8532" s="78" t="s">
        <v>1359</v>
      </c>
      <c r="D8532" s="79">
        <f>VLOOKUP(Pag_Inicio_Corr_mas_casos[[#This Row],[Corregimiento]],Hoja3!$A$2:$D$676,4,0)</f>
        <v>40101</v>
      </c>
      <c r="E8532" s="78">
        <v>4</v>
      </c>
    </row>
    <row r="8533" spans="1:5" x14ac:dyDescent="0.25">
      <c r="A8533" s="77">
        <v>44297</v>
      </c>
      <c r="B8533" s="78">
        <v>44295</v>
      </c>
      <c r="C8533" s="78" t="s">
        <v>1262</v>
      </c>
      <c r="D8533" s="79">
        <f>VLOOKUP(Pag_Inicio_Corr_mas_casos[[#This Row],[Corregimiento]],Hoja3!$A$2:$D$676,4,0)</f>
        <v>10201</v>
      </c>
      <c r="E8533" s="78">
        <v>3</v>
      </c>
    </row>
    <row r="8534" spans="1:5" x14ac:dyDescent="0.25">
      <c r="A8534" s="77">
        <v>44297</v>
      </c>
      <c r="B8534" s="78">
        <v>44295</v>
      </c>
      <c r="C8534" s="78" t="s">
        <v>1034</v>
      </c>
      <c r="D8534" s="79">
        <f>VLOOKUP(Pag_Inicio_Corr_mas_casos[[#This Row],[Corregimiento]],Hoja3!$A$2:$D$676,4,0)</f>
        <v>81009</v>
      </c>
      <c r="E8534" s="78">
        <v>3</v>
      </c>
    </row>
    <row r="8535" spans="1:5" x14ac:dyDescent="0.25">
      <c r="A8535" s="80">
        <v>44298</v>
      </c>
      <c r="B8535" s="81">
        <v>44296</v>
      </c>
      <c r="C8535" s="81" t="s">
        <v>1155</v>
      </c>
      <c r="D8535" s="82">
        <f>VLOOKUP(Pag_Inicio_Corr_mas_casos[[#This Row],[Corregimiento]],Hoja3!$A$2:$D$676,4,0)</f>
        <v>40601</v>
      </c>
      <c r="E8535" s="81">
        <v>10</v>
      </c>
    </row>
    <row r="8536" spans="1:5" x14ac:dyDescent="0.25">
      <c r="A8536" s="80">
        <v>44298</v>
      </c>
      <c r="B8536" s="81">
        <v>44296</v>
      </c>
      <c r="C8536" s="81" t="s">
        <v>1173</v>
      </c>
      <c r="D8536" s="82">
        <f>VLOOKUP(Pag_Inicio_Corr_mas_casos[[#This Row],[Corregimiento]],Hoja3!$A$2:$D$676,4,0)</f>
        <v>40503</v>
      </c>
      <c r="E8536" s="81">
        <v>9</v>
      </c>
    </row>
    <row r="8537" spans="1:5" x14ac:dyDescent="0.25">
      <c r="A8537" s="80">
        <v>44298</v>
      </c>
      <c r="B8537" s="81">
        <v>44296</v>
      </c>
      <c r="C8537" s="81" t="s">
        <v>1153</v>
      </c>
      <c r="D8537" s="82">
        <f>VLOOKUP(Pag_Inicio_Corr_mas_casos[[#This Row],[Corregimiento]],Hoja3!$A$2:$D$676,4,0)</f>
        <v>40501</v>
      </c>
      <c r="E8537" s="81">
        <v>8</v>
      </c>
    </row>
    <row r="8538" spans="1:5" x14ac:dyDescent="0.25">
      <c r="A8538" s="80">
        <v>44298</v>
      </c>
      <c r="B8538" s="81">
        <v>44296</v>
      </c>
      <c r="C8538" s="81" t="s">
        <v>1357</v>
      </c>
      <c r="D8538" s="82">
        <f>VLOOKUP(Pag_Inicio_Corr_mas_casos[[#This Row],[Corregimiento]],Hoja3!$A$2:$D$676,4,0)</f>
        <v>41401</v>
      </c>
      <c r="E8538" s="81">
        <v>6</v>
      </c>
    </row>
    <row r="8539" spans="1:5" x14ac:dyDescent="0.25">
      <c r="A8539" s="80">
        <v>44298</v>
      </c>
      <c r="B8539" s="81">
        <v>44296</v>
      </c>
      <c r="C8539" s="81" t="s">
        <v>1107</v>
      </c>
      <c r="D8539" s="82">
        <f>VLOOKUP(Pag_Inicio_Corr_mas_casos[[#This Row],[Corregimiento]],Hoja3!$A$2:$D$676,4,0)</f>
        <v>80819</v>
      </c>
      <c r="E8539" s="81">
        <v>5</v>
      </c>
    </row>
    <row r="8540" spans="1:5" x14ac:dyDescent="0.25">
      <c r="A8540" s="80">
        <v>44298</v>
      </c>
      <c r="B8540" s="81">
        <v>44296</v>
      </c>
      <c r="C8540" s="81" t="s">
        <v>1037</v>
      </c>
      <c r="D8540" s="82">
        <f>VLOOKUP(Pag_Inicio_Corr_mas_casos[[#This Row],[Corregimiento]],Hoja3!$A$2:$D$676,4,0)</f>
        <v>80807</v>
      </c>
      <c r="E8540" s="81">
        <v>5</v>
      </c>
    </row>
    <row r="8541" spans="1:5" x14ac:dyDescent="0.25">
      <c r="A8541" s="80">
        <v>44298</v>
      </c>
      <c r="B8541" s="81">
        <v>44296</v>
      </c>
      <c r="C8541" s="81" t="s">
        <v>1069</v>
      </c>
      <c r="D8541" s="82">
        <f>VLOOKUP(Pag_Inicio_Corr_mas_casos[[#This Row],[Corregimiento]],Hoja3!$A$2:$D$676,4,0)</f>
        <v>40203</v>
      </c>
      <c r="E8541" s="81">
        <v>5</v>
      </c>
    </row>
    <row r="8542" spans="1:5" x14ac:dyDescent="0.25">
      <c r="A8542" s="80">
        <v>44298</v>
      </c>
      <c r="B8542" s="81">
        <v>44296</v>
      </c>
      <c r="C8542" s="81" t="s">
        <v>1117</v>
      </c>
      <c r="D8542" s="82">
        <f>VLOOKUP(Pag_Inicio_Corr_mas_casos[[#This Row],[Corregimiento]],Hoja3!$A$2:$D$676,4,0)</f>
        <v>91001</v>
      </c>
      <c r="E8542" s="81">
        <v>4</v>
      </c>
    </row>
    <row r="8543" spans="1:5" x14ac:dyDescent="0.25">
      <c r="A8543" s="80">
        <v>44298</v>
      </c>
      <c r="B8543" s="81">
        <v>44296</v>
      </c>
      <c r="C8543" s="81" t="s">
        <v>1307</v>
      </c>
      <c r="D8543" s="82">
        <f>VLOOKUP(Pag_Inicio_Corr_mas_casos[[#This Row],[Corregimiento]],Hoja3!$A$2:$D$676,4,0)</f>
        <v>41309</v>
      </c>
      <c r="E8543" s="81">
        <v>4</v>
      </c>
    </row>
    <row r="8544" spans="1:5" x14ac:dyDescent="0.25">
      <c r="A8544" s="80">
        <v>44298</v>
      </c>
      <c r="B8544" s="81">
        <v>44296</v>
      </c>
      <c r="C8544" s="81" t="s">
        <v>1046</v>
      </c>
      <c r="D8544" s="82">
        <f>VLOOKUP(Pag_Inicio_Corr_mas_casos[[#This Row],[Corregimiento]],Hoja3!$A$2:$D$676,4,0)</f>
        <v>80813</v>
      </c>
      <c r="E8544" s="81">
        <v>4</v>
      </c>
    </row>
    <row r="8545" spans="1:5" x14ac:dyDescent="0.25">
      <c r="A8545" s="80">
        <v>44298</v>
      </c>
      <c r="B8545" s="81">
        <v>44296</v>
      </c>
      <c r="C8545" s="81" t="s">
        <v>1106</v>
      </c>
      <c r="D8545" s="82">
        <f>VLOOKUP(Pag_Inicio_Corr_mas_casos[[#This Row],[Corregimiento]],Hoja3!$A$2:$D$676,4,0)</f>
        <v>80809</v>
      </c>
      <c r="E8545" s="81">
        <v>4</v>
      </c>
    </row>
    <row r="8546" spans="1:5" x14ac:dyDescent="0.25">
      <c r="A8546" s="80">
        <v>44298</v>
      </c>
      <c r="B8546" s="81">
        <v>44296</v>
      </c>
      <c r="C8546" s="81" t="s">
        <v>1147</v>
      </c>
      <c r="D8546" s="82">
        <f>VLOOKUP(Pag_Inicio_Corr_mas_casos[[#This Row],[Corregimiento]],Hoja3!$A$2:$D$676,4,0)</f>
        <v>40201</v>
      </c>
      <c r="E8546" s="81">
        <v>4</v>
      </c>
    </row>
    <row r="8547" spans="1:5" x14ac:dyDescent="0.25">
      <c r="A8547" s="80">
        <v>44298</v>
      </c>
      <c r="B8547" s="81">
        <v>44296</v>
      </c>
      <c r="C8547" s="81" t="s">
        <v>1144</v>
      </c>
      <c r="D8547" s="82">
        <f>VLOOKUP(Pag_Inicio_Corr_mas_casos[[#This Row],[Corregimiento]],Hoja3!$A$2:$D$676,4,0)</f>
        <v>50316</v>
      </c>
      <c r="E8547" s="81">
        <v>4</v>
      </c>
    </row>
    <row r="8548" spans="1:5" x14ac:dyDescent="0.25">
      <c r="A8548" s="80">
        <v>44298</v>
      </c>
      <c r="B8548" s="81">
        <v>44296</v>
      </c>
      <c r="C8548" s="81" t="s">
        <v>1324</v>
      </c>
      <c r="D8548" s="82">
        <f>VLOOKUP(Pag_Inicio_Corr_mas_casos[[#This Row],[Corregimiento]],Hoja3!$A$2:$D$676,4,0)</f>
        <v>40405</v>
      </c>
      <c r="E8548" s="81">
        <v>4</v>
      </c>
    </row>
    <row r="8549" spans="1:5" x14ac:dyDescent="0.25">
      <c r="A8549" s="80">
        <v>44298</v>
      </c>
      <c r="B8549" s="81">
        <v>44296</v>
      </c>
      <c r="C8549" s="81" t="s">
        <v>1128</v>
      </c>
      <c r="D8549" s="82">
        <f>VLOOKUP(Pag_Inicio_Corr_mas_casos[[#This Row],[Corregimiento]],Hoja3!$A$2:$D$676,4,0)</f>
        <v>91008</v>
      </c>
      <c r="E8549" s="81">
        <v>3</v>
      </c>
    </row>
    <row r="8550" spans="1:5" x14ac:dyDescent="0.25">
      <c r="A8550" s="80">
        <v>44298</v>
      </c>
      <c r="B8550" s="81">
        <v>44296</v>
      </c>
      <c r="C8550" s="81" t="s">
        <v>1360</v>
      </c>
      <c r="D8550" s="82">
        <f>VLOOKUP(Pag_Inicio_Corr_mas_casos[[#This Row],[Corregimiento]],Hoja3!$A$2:$D$676,4,0)</f>
        <v>10217</v>
      </c>
      <c r="E8550" s="81">
        <v>3</v>
      </c>
    </row>
    <row r="8551" spans="1:5" x14ac:dyDescent="0.25">
      <c r="A8551" s="80">
        <v>44298</v>
      </c>
      <c r="B8551" s="81">
        <v>44296</v>
      </c>
      <c r="C8551" s="81" t="s">
        <v>1110</v>
      </c>
      <c r="D8551" s="82">
        <f>VLOOKUP(Pag_Inicio_Corr_mas_casos[[#This Row],[Corregimiento]],Hoja3!$A$2:$D$676,4,0)</f>
        <v>130702</v>
      </c>
      <c r="E8551" s="81">
        <v>3</v>
      </c>
    </row>
    <row r="8552" spans="1:5" x14ac:dyDescent="0.25">
      <c r="A8552" s="80">
        <v>44298</v>
      </c>
      <c r="B8552" s="81">
        <v>44296</v>
      </c>
      <c r="C8552" s="81" t="s">
        <v>1098</v>
      </c>
      <c r="D8552" s="82">
        <f>VLOOKUP(Pag_Inicio_Corr_mas_casos[[#This Row],[Corregimiento]],Hoja3!$A$2:$D$676,4,0)</f>
        <v>40611</v>
      </c>
      <c r="E8552" s="81">
        <v>3</v>
      </c>
    </row>
    <row r="8553" spans="1:5" x14ac:dyDescent="0.25">
      <c r="A8553" s="80">
        <v>44298</v>
      </c>
      <c r="B8553" s="81">
        <v>44296</v>
      </c>
      <c r="C8553" s="81" t="s">
        <v>1035</v>
      </c>
      <c r="D8553" s="82">
        <f>VLOOKUP(Pag_Inicio_Corr_mas_casos[[#This Row],[Corregimiento]],Hoja3!$A$2:$D$676,4,0)</f>
        <v>80806</v>
      </c>
      <c r="E8553" s="81">
        <v>3</v>
      </c>
    </row>
    <row r="8554" spans="1:5" x14ac:dyDescent="0.25">
      <c r="A8554" s="80">
        <v>44298</v>
      </c>
      <c r="B8554" s="81">
        <v>44296</v>
      </c>
      <c r="C8554" s="81" t="s">
        <v>1042</v>
      </c>
      <c r="D8554" s="82">
        <f>VLOOKUP(Pag_Inicio_Corr_mas_casos[[#This Row],[Corregimiento]],Hoja3!$A$2:$D$676,4,0)</f>
        <v>80826</v>
      </c>
      <c r="E8554" s="81">
        <v>3</v>
      </c>
    </row>
    <row r="8555" spans="1:5" x14ac:dyDescent="0.25">
      <c r="A8555" s="32">
        <v>44299</v>
      </c>
      <c r="B8555" s="33">
        <v>44297</v>
      </c>
      <c r="C8555" s="33" t="s">
        <v>1141</v>
      </c>
      <c r="D8555" s="34">
        <f>VLOOKUP(Pag_Inicio_Corr_mas_casos[[#This Row],[Corregimiento]],Hoja3!$A$2:$D$676,4,0)</f>
        <v>80812</v>
      </c>
      <c r="E8555" s="33">
        <v>14</v>
      </c>
    </row>
    <row r="8556" spans="1:5" x14ac:dyDescent="0.25">
      <c r="A8556" s="32">
        <v>44299</v>
      </c>
      <c r="B8556" s="33">
        <v>44297</v>
      </c>
      <c r="C8556" s="33" t="s">
        <v>1106</v>
      </c>
      <c r="D8556" s="34">
        <f>VLOOKUP(Pag_Inicio_Corr_mas_casos[[#This Row],[Corregimiento]],Hoja3!$A$2:$D$676,4,0)</f>
        <v>80809</v>
      </c>
      <c r="E8556" s="33">
        <v>14</v>
      </c>
    </row>
    <row r="8557" spans="1:5" x14ac:dyDescent="0.25">
      <c r="A8557" s="32">
        <v>44299</v>
      </c>
      <c r="B8557" s="33">
        <v>44297</v>
      </c>
      <c r="C8557" s="33" t="s">
        <v>1107</v>
      </c>
      <c r="D8557" s="34">
        <f>VLOOKUP(Pag_Inicio_Corr_mas_casos[[#This Row],[Corregimiento]],Hoja3!$A$2:$D$676,4,0)</f>
        <v>80819</v>
      </c>
      <c r="E8557" s="33">
        <v>12</v>
      </c>
    </row>
    <row r="8558" spans="1:5" x14ac:dyDescent="0.25">
      <c r="A8558" s="32">
        <v>44299</v>
      </c>
      <c r="B8558" s="33">
        <v>44297</v>
      </c>
      <c r="C8558" s="33" t="s">
        <v>1056</v>
      </c>
      <c r="D8558" s="34">
        <f>VLOOKUP(Pag_Inicio_Corr_mas_casos[[#This Row],[Corregimiento]],Hoja3!$A$2:$D$676,4,0)</f>
        <v>20601</v>
      </c>
      <c r="E8558" s="33">
        <v>9</v>
      </c>
    </row>
    <row r="8559" spans="1:5" x14ac:dyDescent="0.25">
      <c r="A8559" s="32">
        <v>44299</v>
      </c>
      <c r="B8559" s="33">
        <v>44297</v>
      </c>
      <c r="C8559" s="33" t="s">
        <v>1330</v>
      </c>
      <c r="D8559" s="34">
        <f>VLOOKUP(Pag_Inicio_Corr_mas_casos[[#This Row],[Corregimiento]],Hoja3!$A$2:$D$676,4,0)</f>
        <v>60703</v>
      </c>
      <c r="E8559" s="33">
        <v>8</v>
      </c>
    </row>
    <row r="8560" spans="1:5" x14ac:dyDescent="0.25">
      <c r="A8560" s="32">
        <v>44299</v>
      </c>
      <c r="B8560" s="33">
        <v>44297</v>
      </c>
      <c r="C8560" s="33" t="s">
        <v>1034</v>
      </c>
      <c r="D8560" s="34">
        <f>VLOOKUP(Pag_Inicio_Corr_mas_casos[[#This Row],[Corregimiento]],Hoja3!$A$2:$D$676,4,0)</f>
        <v>81009</v>
      </c>
      <c r="E8560" s="33">
        <v>8</v>
      </c>
    </row>
    <row r="8561" spans="1:5" x14ac:dyDescent="0.25">
      <c r="A8561" s="32">
        <v>44299</v>
      </c>
      <c r="B8561" s="33">
        <v>44297</v>
      </c>
      <c r="C8561" s="33" t="s">
        <v>1138</v>
      </c>
      <c r="D8561" s="34">
        <f>VLOOKUP(Pag_Inicio_Corr_mas_casos[[#This Row],[Corregimiento]],Hoja3!$A$2:$D$676,4,0)</f>
        <v>20602</v>
      </c>
      <c r="E8561" s="33">
        <v>8</v>
      </c>
    </row>
    <row r="8562" spans="1:5" x14ac:dyDescent="0.25">
      <c r="A8562" s="32">
        <v>44299</v>
      </c>
      <c r="B8562" s="33">
        <v>44297</v>
      </c>
      <c r="C8562" s="33" t="s">
        <v>1361</v>
      </c>
      <c r="D8562" s="34">
        <f>VLOOKUP(Pag_Inicio_Corr_mas_casos[[#This Row],[Corregimiento]],Hoja3!$A$2:$D$676,4,0)</f>
        <v>120706</v>
      </c>
      <c r="E8562" s="33">
        <v>8</v>
      </c>
    </row>
    <row r="8563" spans="1:5" x14ac:dyDescent="0.25">
      <c r="A8563" s="32">
        <v>44299</v>
      </c>
      <c r="B8563" s="33">
        <v>44297</v>
      </c>
      <c r="C8563" s="33" t="s">
        <v>1150</v>
      </c>
      <c r="D8563" s="34">
        <f>VLOOKUP(Pag_Inicio_Corr_mas_casos[[#This Row],[Corregimiento]],Hoja3!$A$2:$D$676,4,0)</f>
        <v>90301</v>
      </c>
      <c r="E8563" s="33">
        <v>7</v>
      </c>
    </row>
    <row r="8564" spans="1:5" x14ac:dyDescent="0.25">
      <c r="A8564" s="32">
        <v>44299</v>
      </c>
      <c r="B8564" s="33">
        <v>44297</v>
      </c>
      <c r="C8564" s="33" t="s">
        <v>1245</v>
      </c>
      <c r="D8564" s="34">
        <f>VLOOKUP(Pag_Inicio_Corr_mas_casos[[#This Row],[Corregimiento]],Hoja3!$A$2:$D$676,4,0)</f>
        <v>10206</v>
      </c>
      <c r="E8564" s="33">
        <v>6</v>
      </c>
    </row>
    <row r="8565" spans="1:5" x14ac:dyDescent="0.25">
      <c r="A8565" s="32">
        <v>44299</v>
      </c>
      <c r="B8565" s="33">
        <v>44297</v>
      </c>
      <c r="C8565" s="33" t="s">
        <v>1155</v>
      </c>
      <c r="D8565" s="34">
        <f>VLOOKUP(Pag_Inicio_Corr_mas_casos[[#This Row],[Corregimiento]],Hoja3!$A$2:$D$676,4,0)</f>
        <v>40601</v>
      </c>
      <c r="E8565" s="33">
        <v>6</v>
      </c>
    </row>
    <row r="8566" spans="1:5" x14ac:dyDescent="0.25">
      <c r="A8566" s="32">
        <v>44299</v>
      </c>
      <c r="B8566" s="33">
        <v>44297</v>
      </c>
      <c r="C8566" s="33" t="s">
        <v>1362</v>
      </c>
      <c r="D8566" s="34">
        <f>VLOOKUP(Pag_Inicio_Corr_mas_casos[[#This Row],[Corregimiento]],Hoja3!$A$2:$D$676,4,0)</f>
        <v>40511</v>
      </c>
      <c r="E8566" s="33">
        <v>6</v>
      </c>
    </row>
    <row r="8567" spans="1:5" x14ac:dyDescent="0.25">
      <c r="A8567" s="32">
        <v>44299</v>
      </c>
      <c r="B8567" s="33">
        <v>44297</v>
      </c>
      <c r="C8567" s="33" t="s">
        <v>1117</v>
      </c>
      <c r="D8567" s="34">
        <f>VLOOKUP(Pag_Inicio_Corr_mas_casos[[#This Row],[Corregimiento]],Hoja3!$A$2:$D$676,4,0)</f>
        <v>91001</v>
      </c>
      <c r="E8567" s="33">
        <v>6</v>
      </c>
    </row>
    <row r="8568" spans="1:5" x14ac:dyDescent="0.25">
      <c r="A8568" s="32">
        <v>44299</v>
      </c>
      <c r="B8568" s="33">
        <v>44297</v>
      </c>
      <c r="C8568" s="33" t="s">
        <v>1163</v>
      </c>
      <c r="D8568" s="34">
        <f>VLOOKUP(Pag_Inicio_Corr_mas_casos[[#This Row],[Corregimiento]],Hoja3!$A$2:$D$676,4,0)</f>
        <v>130101</v>
      </c>
      <c r="E8568" s="33">
        <v>6</v>
      </c>
    </row>
    <row r="8569" spans="1:5" x14ac:dyDescent="0.25">
      <c r="A8569" s="32">
        <v>44299</v>
      </c>
      <c r="B8569" s="33">
        <v>44297</v>
      </c>
      <c r="C8569" s="33" t="s">
        <v>1352</v>
      </c>
      <c r="D8569" s="34">
        <f>VLOOKUP(Pag_Inicio_Corr_mas_casos[[#This Row],[Corregimiento]],Hoja3!$A$2:$D$676,4,0)</f>
        <v>120405</v>
      </c>
      <c r="E8569" s="33">
        <v>5</v>
      </c>
    </row>
    <row r="8570" spans="1:5" x14ac:dyDescent="0.25">
      <c r="A8570" s="32">
        <v>44299</v>
      </c>
      <c r="B8570" s="33">
        <v>44297</v>
      </c>
      <c r="C8570" s="33" t="s">
        <v>867</v>
      </c>
      <c r="D8570" s="34">
        <f>VLOOKUP(Pag_Inicio_Corr_mas_casos[[#This Row],[Corregimiento]],Hoja3!$A$2:$D$676,4,0)</f>
        <v>80821</v>
      </c>
      <c r="E8570" s="33">
        <v>5</v>
      </c>
    </row>
    <row r="8571" spans="1:5" x14ac:dyDescent="0.25">
      <c r="A8571" s="32">
        <v>44299</v>
      </c>
      <c r="B8571" s="33">
        <v>44297</v>
      </c>
      <c r="C8571" s="33" t="s">
        <v>1140</v>
      </c>
      <c r="D8571" s="34">
        <f>VLOOKUP(Pag_Inicio_Corr_mas_casos[[#This Row],[Corregimiento]],Hoja3!$A$2:$D$676,4,0)</f>
        <v>40508</v>
      </c>
      <c r="E8571" s="33">
        <v>5</v>
      </c>
    </row>
    <row r="8572" spans="1:5" x14ac:dyDescent="0.25">
      <c r="A8572" s="32">
        <v>44299</v>
      </c>
      <c r="B8572" s="33">
        <v>44297</v>
      </c>
      <c r="C8572" s="33" t="s">
        <v>1035</v>
      </c>
      <c r="D8572" s="34">
        <f>VLOOKUP(Pag_Inicio_Corr_mas_casos[[#This Row],[Corregimiento]],Hoja3!$A$2:$D$676,4,0)</f>
        <v>80806</v>
      </c>
      <c r="E8572" s="33">
        <v>5</v>
      </c>
    </row>
    <row r="8573" spans="1:5" x14ac:dyDescent="0.25">
      <c r="A8573" s="32">
        <v>44299</v>
      </c>
      <c r="B8573" s="33">
        <v>44297</v>
      </c>
      <c r="C8573" s="33" t="s">
        <v>1363</v>
      </c>
      <c r="D8573" s="34">
        <f>VLOOKUP(Pag_Inicio_Corr_mas_casos[[#This Row],[Corregimiento]],Hoja3!$A$2:$D$676,4,0)</f>
        <v>40701</v>
      </c>
      <c r="E8573" s="33">
        <v>4</v>
      </c>
    </row>
    <row r="8574" spans="1:5" x14ac:dyDescent="0.25">
      <c r="A8574" s="32">
        <v>44299</v>
      </c>
      <c r="B8574" s="33">
        <v>44297</v>
      </c>
      <c r="C8574" s="33" t="s">
        <v>1053</v>
      </c>
      <c r="D8574" s="34">
        <f>VLOOKUP(Pag_Inicio_Corr_mas_casos[[#This Row],[Corregimiento]],Hoja3!$A$2:$D$676,4,0)</f>
        <v>50208</v>
      </c>
      <c r="E8574" s="33">
        <v>4</v>
      </c>
    </row>
    <row r="8575" spans="1:5" x14ac:dyDescent="0.25">
      <c r="A8575" s="62">
        <v>44300</v>
      </c>
      <c r="B8575" s="63">
        <v>44298</v>
      </c>
      <c r="C8575" s="63" t="s">
        <v>1174</v>
      </c>
      <c r="D8575" s="64">
        <f>VLOOKUP(Pag_Inicio_Corr_mas_casos[[#This Row],[Corregimiento]],Hoja3!$A$2:$D$676,4,0)</f>
        <v>91101</v>
      </c>
      <c r="E8575" s="63">
        <v>15</v>
      </c>
    </row>
    <row r="8576" spans="1:5" x14ac:dyDescent="0.25">
      <c r="A8576" s="62">
        <v>44300</v>
      </c>
      <c r="B8576" s="63">
        <v>44298</v>
      </c>
      <c r="C8576" s="63" t="s">
        <v>1128</v>
      </c>
      <c r="D8576" s="64">
        <f>VLOOKUP(Pag_Inicio_Corr_mas_casos[[#This Row],[Corregimiento]],Hoja3!$A$2:$D$676,4,0)</f>
        <v>91008</v>
      </c>
      <c r="E8576" s="63">
        <v>10</v>
      </c>
    </row>
    <row r="8577" spans="1:5" x14ac:dyDescent="0.25">
      <c r="A8577" s="62">
        <v>44300</v>
      </c>
      <c r="B8577" s="63">
        <v>44298</v>
      </c>
      <c r="C8577" s="63" t="s">
        <v>1241</v>
      </c>
      <c r="D8577" s="64">
        <f>VLOOKUP(Pag_Inicio_Corr_mas_casos[[#This Row],[Corregimiento]],Hoja3!$A$2:$D$676,4,0)</f>
        <v>90903</v>
      </c>
      <c r="E8577" s="63">
        <v>10</v>
      </c>
    </row>
    <row r="8578" spans="1:5" x14ac:dyDescent="0.25">
      <c r="A8578" s="62">
        <v>44300</v>
      </c>
      <c r="B8578" s="63">
        <v>44298</v>
      </c>
      <c r="C8578" s="63" t="s">
        <v>1155</v>
      </c>
      <c r="D8578" s="64">
        <f>VLOOKUP(Pag_Inicio_Corr_mas_casos[[#This Row],[Corregimiento]],Hoja3!$A$2:$D$676,4,0)</f>
        <v>40601</v>
      </c>
      <c r="E8578" s="63">
        <v>10</v>
      </c>
    </row>
    <row r="8579" spans="1:5" x14ac:dyDescent="0.25">
      <c r="A8579" s="62">
        <v>44300</v>
      </c>
      <c r="B8579" s="63">
        <v>44298</v>
      </c>
      <c r="C8579" s="63" t="s">
        <v>1364</v>
      </c>
      <c r="D8579" s="64">
        <f>VLOOKUP(Pag_Inicio_Corr_mas_casos[[#This Row],[Corregimiento]],Hoja3!$A$2:$D$676,4,0)</f>
        <v>90904</v>
      </c>
      <c r="E8579" s="63">
        <v>10</v>
      </c>
    </row>
    <row r="8580" spans="1:5" x14ac:dyDescent="0.25">
      <c r="A8580" s="62">
        <v>44300</v>
      </c>
      <c r="B8580" s="63">
        <v>44298</v>
      </c>
      <c r="C8580" s="63" t="s">
        <v>1262</v>
      </c>
      <c r="D8580" s="64">
        <f>VLOOKUP(Pag_Inicio_Corr_mas_casos[[#This Row],[Corregimiento]],Hoja3!$A$2:$D$676,4,0)</f>
        <v>10201</v>
      </c>
      <c r="E8580" s="63">
        <v>9</v>
      </c>
    </row>
    <row r="8581" spans="1:5" x14ac:dyDescent="0.25">
      <c r="A8581" s="62">
        <v>44300</v>
      </c>
      <c r="B8581" s="63">
        <v>44298</v>
      </c>
      <c r="C8581" s="63" t="s">
        <v>1065</v>
      </c>
      <c r="D8581" s="64">
        <f>VLOOKUP(Pag_Inicio_Corr_mas_casos[[#This Row],[Corregimiento]],Hoja3!$A$2:$D$676,4,0)</f>
        <v>40606</v>
      </c>
      <c r="E8581" s="63">
        <v>9</v>
      </c>
    </row>
    <row r="8582" spans="1:5" x14ac:dyDescent="0.25">
      <c r="A8582" s="62">
        <v>44300</v>
      </c>
      <c r="B8582" s="63">
        <v>44298</v>
      </c>
      <c r="C8582" s="63" t="s">
        <v>1046</v>
      </c>
      <c r="D8582" s="64">
        <f>VLOOKUP(Pag_Inicio_Corr_mas_casos[[#This Row],[Corregimiento]],Hoja3!$A$2:$D$676,4,0)</f>
        <v>80813</v>
      </c>
      <c r="E8582" s="63">
        <v>9</v>
      </c>
    </row>
    <row r="8583" spans="1:5" x14ac:dyDescent="0.25">
      <c r="A8583" s="62">
        <v>44300</v>
      </c>
      <c r="B8583" s="63">
        <v>44298</v>
      </c>
      <c r="C8583" s="63" t="s">
        <v>1324</v>
      </c>
      <c r="D8583" s="64">
        <f>VLOOKUP(Pag_Inicio_Corr_mas_casos[[#This Row],[Corregimiento]],Hoja3!$A$2:$D$676,4,0)</f>
        <v>40405</v>
      </c>
      <c r="E8583" s="63">
        <v>8</v>
      </c>
    </row>
    <row r="8584" spans="1:5" x14ac:dyDescent="0.25">
      <c r="A8584" s="62">
        <v>44300</v>
      </c>
      <c r="B8584" s="63">
        <v>44298</v>
      </c>
      <c r="C8584" s="63" t="s">
        <v>1034</v>
      </c>
      <c r="D8584" s="64">
        <f>VLOOKUP(Pag_Inicio_Corr_mas_casos[[#This Row],[Corregimiento]],Hoja3!$A$2:$D$676,4,0)</f>
        <v>81009</v>
      </c>
      <c r="E8584" s="63">
        <v>8</v>
      </c>
    </row>
    <row r="8585" spans="1:5" x14ac:dyDescent="0.25">
      <c r="A8585" s="62">
        <v>44300</v>
      </c>
      <c r="B8585" s="63">
        <v>44298</v>
      </c>
      <c r="C8585" s="63" t="s">
        <v>1141</v>
      </c>
      <c r="D8585" s="64">
        <f>VLOOKUP(Pag_Inicio_Corr_mas_casos[[#This Row],[Corregimiento]],Hoja3!$A$2:$D$676,4,0)</f>
        <v>80812</v>
      </c>
      <c r="E8585" s="63">
        <v>8</v>
      </c>
    </row>
    <row r="8586" spans="1:5" x14ac:dyDescent="0.25">
      <c r="A8586" s="62">
        <v>44300</v>
      </c>
      <c r="B8586" s="63">
        <v>44298</v>
      </c>
      <c r="C8586" s="63" t="s">
        <v>1301</v>
      </c>
      <c r="D8586" s="64">
        <f>VLOOKUP(Pag_Inicio_Corr_mas_casos[[#This Row],[Corregimiento]],Hoja3!$A$2:$D$676,4,0)</f>
        <v>10101</v>
      </c>
      <c r="E8586" s="63">
        <v>8</v>
      </c>
    </row>
    <row r="8587" spans="1:5" x14ac:dyDescent="0.25">
      <c r="A8587" s="62">
        <v>44300</v>
      </c>
      <c r="B8587" s="63">
        <v>44298</v>
      </c>
      <c r="C8587" s="63" t="s">
        <v>1173</v>
      </c>
      <c r="D8587" s="64">
        <f>VLOOKUP(Pag_Inicio_Corr_mas_casos[[#This Row],[Corregimiento]],Hoja3!$A$2:$D$676,4,0)</f>
        <v>40503</v>
      </c>
      <c r="E8587" s="63">
        <v>7</v>
      </c>
    </row>
    <row r="8588" spans="1:5" x14ac:dyDescent="0.25">
      <c r="A8588" s="62">
        <v>44300</v>
      </c>
      <c r="B8588" s="63">
        <v>44298</v>
      </c>
      <c r="C8588" s="63" t="s">
        <v>1245</v>
      </c>
      <c r="D8588" s="64">
        <f>VLOOKUP(Pag_Inicio_Corr_mas_casos[[#This Row],[Corregimiento]],Hoja3!$A$2:$D$676,4,0)</f>
        <v>10206</v>
      </c>
      <c r="E8588" s="63">
        <v>7</v>
      </c>
    </row>
    <row r="8589" spans="1:5" x14ac:dyDescent="0.25">
      <c r="A8589" s="62">
        <v>44300</v>
      </c>
      <c r="B8589" s="63">
        <v>44298</v>
      </c>
      <c r="C8589" s="63" t="s">
        <v>1037</v>
      </c>
      <c r="D8589" s="64">
        <f>VLOOKUP(Pag_Inicio_Corr_mas_casos[[#This Row],[Corregimiento]],Hoja3!$A$2:$D$676,4,0)</f>
        <v>80807</v>
      </c>
      <c r="E8589" s="63">
        <v>7</v>
      </c>
    </row>
    <row r="8590" spans="1:5" x14ac:dyDescent="0.25">
      <c r="A8590" s="62">
        <v>44300</v>
      </c>
      <c r="B8590" s="63">
        <v>44298</v>
      </c>
      <c r="C8590" s="63" t="s">
        <v>1106</v>
      </c>
      <c r="D8590" s="64">
        <f>VLOOKUP(Pag_Inicio_Corr_mas_casos[[#This Row],[Corregimiento]],Hoja3!$A$2:$D$676,4,0)</f>
        <v>80809</v>
      </c>
      <c r="E8590" s="63">
        <v>7</v>
      </c>
    </row>
    <row r="8591" spans="1:5" x14ac:dyDescent="0.25">
      <c r="A8591" s="62">
        <v>44300</v>
      </c>
      <c r="B8591" s="63">
        <v>44298</v>
      </c>
      <c r="C8591" s="63" t="s">
        <v>1147</v>
      </c>
      <c r="D8591" s="64">
        <f>VLOOKUP(Pag_Inicio_Corr_mas_casos[[#This Row],[Corregimiento]],Hoja3!$A$2:$D$676,4,0)</f>
        <v>40201</v>
      </c>
      <c r="E8591" s="63">
        <v>6</v>
      </c>
    </row>
    <row r="8592" spans="1:5" x14ac:dyDescent="0.25">
      <c r="A8592" s="62">
        <v>44300</v>
      </c>
      <c r="B8592" s="63">
        <v>44298</v>
      </c>
      <c r="C8592" s="63" t="s">
        <v>1349</v>
      </c>
      <c r="D8592" s="64">
        <f>VLOOKUP(Pag_Inicio_Corr_mas_casos[[#This Row],[Corregimiento]],Hoja3!$A$2:$D$676,4,0)</f>
        <v>41005</v>
      </c>
      <c r="E8592" s="63">
        <v>6</v>
      </c>
    </row>
    <row r="8593" spans="1:5" x14ac:dyDescent="0.25">
      <c r="A8593" s="62">
        <v>44300</v>
      </c>
      <c r="B8593" s="63">
        <v>44298</v>
      </c>
      <c r="C8593" s="63" t="s">
        <v>1365</v>
      </c>
      <c r="D8593" s="64">
        <f>VLOOKUP(Pag_Inicio_Corr_mas_casos[[#This Row],[Corregimiento]],Hoja3!$A$2:$D$676,4,0)</f>
        <v>41102</v>
      </c>
      <c r="E8593" s="63">
        <v>6</v>
      </c>
    </row>
    <row r="8594" spans="1:5" x14ac:dyDescent="0.25">
      <c r="A8594" s="62">
        <v>44300</v>
      </c>
      <c r="B8594" s="63">
        <v>44298</v>
      </c>
      <c r="C8594" s="63" t="s">
        <v>1153</v>
      </c>
      <c r="D8594" s="64">
        <f>VLOOKUP(Pag_Inicio_Corr_mas_casos[[#This Row],[Corregimiento]],Hoja3!$A$2:$D$676,4,0)</f>
        <v>40501</v>
      </c>
      <c r="E8594" s="63">
        <v>6</v>
      </c>
    </row>
    <row r="8595" spans="1:5" x14ac:dyDescent="0.25">
      <c r="A8595" s="59">
        <v>44301</v>
      </c>
      <c r="B8595" s="60">
        <v>44299</v>
      </c>
      <c r="C8595" s="60" t="s">
        <v>1117</v>
      </c>
      <c r="D8595" s="61">
        <f>VLOOKUP(Pag_Inicio_Corr_mas_casos[[#This Row],[Corregimiento]],Hoja3!$A$2:$D$676,4,0)</f>
        <v>91001</v>
      </c>
      <c r="E8595" s="60">
        <v>14</v>
      </c>
    </row>
    <row r="8596" spans="1:5" x14ac:dyDescent="0.25">
      <c r="A8596" s="59">
        <v>44301</v>
      </c>
      <c r="B8596" s="60">
        <v>44299</v>
      </c>
      <c r="C8596" s="60" t="s">
        <v>1141</v>
      </c>
      <c r="D8596" s="61">
        <f>VLOOKUP(Pag_Inicio_Corr_mas_casos[[#This Row],[Corregimiento]],Hoja3!$A$2:$D$676,4,0)</f>
        <v>80812</v>
      </c>
      <c r="E8596" s="60">
        <v>12</v>
      </c>
    </row>
    <row r="8597" spans="1:5" x14ac:dyDescent="0.25">
      <c r="A8597" s="59">
        <v>44301</v>
      </c>
      <c r="B8597" s="60">
        <v>44299</v>
      </c>
      <c r="C8597" s="60" t="s">
        <v>1106</v>
      </c>
      <c r="D8597" s="61">
        <f>VLOOKUP(Pag_Inicio_Corr_mas_casos[[#This Row],[Corregimiento]],Hoja3!$A$2:$D$676,4,0)</f>
        <v>80809</v>
      </c>
      <c r="E8597" s="60">
        <v>11</v>
      </c>
    </row>
    <row r="8598" spans="1:5" x14ac:dyDescent="0.25">
      <c r="A8598" s="59">
        <v>44301</v>
      </c>
      <c r="B8598" s="60">
        <v>44299</v>
      </c>
      <c r="C8598" s="60" t="s">
        <v>1038</v>
      </c>
      <c r="D8598" s="61">
        <f>VLOOKUP(Pag_Inicio_Corr_mas_casos[[#This Row],[Corregimiento]],Hoja3!$A$2:$D$676,4,0)</f>
        <v>80816</v>
      </c>
      <c r="E8598" s="60">
        <v>10</v>
      </c>
    </row>
    <row r="8599" spans="1:5" x14ac:dyDescent="0.25">
      <c r="A8599" s="59">
        <v>44301</v>
      </c>
      <c r="B8599" s="60">
        <v>44299</v>
      </c>
      <c r="C8599" s="60" t="s">
        <v>1034</v>
      </c>
      <c r="D8599" s="61">
        <f>VLOOKUP(Pag_Inicio_Corr_mas_casos[[#This Row],[Corregimiento]],Hoja3!$A$2:$D$676,4,0)</f>
        <v>81009</v>
      </c>
      <c r="E8599" s="60">
        <v>9</v>
      </c>
    </row>
    <row r="8600" spans="1:5" x14ac:dyDescent="0.25">
      <c r="A8600" s="59">
        <v>44301</v>
      </c>
      <c r="B8600" s="60">
        <v>44299</v>
      </c>
      <c r="C8600" s="60" t="s">
        <v>1049</v>
      </c>
      <c r="D8600" s="61">
        <f>VLOOKUP(Pag_Inicio_Corr_mas_casos[[#This Row],[Corregimiento]],Hoja3!$A$2:$D$676,4,0)</f>
        <v>80822</v>
      </c>
      <c r="E8600" s="60">
        <v>8</v>
      </c>
    </row>
    <row r="8601" spans="1:5" x14ac:dyDescent="0.25">
      <c r="A8601" s="59">
        <v>44301</v>
      </c>
      <c r="B8601" s="60">
        <v>44299</v>
      </c>
      <c r="C8601" s="60" t="s">
        <v>1207</v>
      </c>
      <c r="D8601" s="61">
        <f>VLOOKUP(Pag_Inicio_Corr_mas_casos[[#This Row],[Corregimiento]],Hoja3!$A$2:$D$676,4,0)</f>
        <v>40801</v>
      </c>
      <c r="E8601" s="60">
        <v>7</v>
      </c>
    </row>
    <row r="8602" spans="1:5" x14ac:dyDescent="0.25">
      <c r="A8602" s="59">
        <v>44301</v>
      </c>
      <c r="B8602" s="60">
        <v>44299</v>
      </c>
      <c r="C8602" s="60" t="s">
        <v>1110</v>
      </c>
      <c r="D8602" s="61">
        <f>VLOOKUP(Pag_Inicio_Corr_mas_casos[[#This Row],[Corregimiento]],Hoja3!$A$2:$D$676,4,0)</f>
        <v>130702</v>
      </c>
      <c r="E8602" s="60">
        <v>6</v>
      </c>
    </row>
    <row r="8603" spans="1:5" x14ac:dyDescent="0.25">
      <c r="A8603" s="59">
        <v>44301</v>
      </c>
      <c r="B8603" s="60">
        <v>44299</v>
      </c>
      <c r="C8603" s="60" t="s">
        <v>1164</v>
      </c>
      <c r="D8603" s="61">
        <f>VLOOKUP(Pag_Inicio_Corr_mas_casos[[#This Row],[Corregimiento]],Hoja3!$A$2:$D$676,4,0)</f>
        <v>91013</v>
      </c>
      <c r="E8603" s="60">
        <v>6</v>
      </c>
    </row>
    <row r="8604" spans="1:5" x14ac:dyDescent="0.25">
      <c r="A8604" s="59">
        <v>44301</v>
      </c>
      <c r="B8604" s="60">
        <v>44299</v>
      </c>
      <c r="C8604" s="60" t="s">
        <v>1357</v>
      </c>
      <c r="D8604" s="61">
        <f>VLOOKUP(Pag_Inicio_Corr_mas_casos[[#This Row],[Corregimiento]],Hoja3!$A$2:$D$676,4,0)</f>
        <v>41401</v>
      </c>
      <c r="E8604" s="60">
        <v>6</v>
      </c>
    </row>
    <row r="8605" spans="1:5" x14ac:dyDescent="0.25">
      <c r="A8605" s="59">
        <v>44301</v>
      </c>
      <c r="B8605" s="60">
        <v>44299</v>
      </c>
      <c r="C8605" s="60" t="s">
        <v>1107</v>
      </c>
      <c r="D8605" s="61">
        <f>VLOOKUP(Pag_Inicio_Corr_mas_casos[[#This Row],[Corregimiento]],Hoja3!$A$2:$D$676,4,0)</f>
        <v>80819</v>
      </c>
      <c r="E8605" s="60">
        <v>5</v>
      </c>
    </row>
    <row r="8606" spans="1:5" x14ac:dyDescent="0.25">
      <c r="A8606" s="59">
        <v>44301</v>
      </c>
      <c r="B8606" s="60">
        <v>44299</v>
      </c>
      <c r="C8606" s="60" t="s">
        <v>1155</v>
      </c>
      <c r="D8606" s="61">
        <f>VLOOKUP(Pag_Inicio_Corr_mas_casos[[#This Row],[Corregimiento]],Hoja3!$A$2:$D$676,4,0)</f>
        <v>40601</v>
      </c>
      <c r="E8606" s="60">
        <v>5</v>
      </c>
    </row>
    <row r="8607" spans="1:5" x14ac:dyDescent="0.25">
      <c r="A8607" s="59">
        <v>44301</v>
      </c>
      <c r="B8607" s="60">
        <v>44299</v>
      </c>
      <c r="C8607" s="60" t="s">
        <v>1157</v>
      </c>
      <c r="D8607" s="61">
        <f>VLOOKUP(Pag_Inicio_Corr_mas_casos[[#This Row],[Corregimiento]],Hoja3!$A$2:$D$676,4,0)</f>
        <v>91109</v>
      </c>
      <c r="E8607" s="60">
        <v>5</v>
      </c>
    </row>
    <row r="8608" spans="1:5" x14ac:dyDescent="0.25">
      <c r="A8608" s="59">
        <v>44301</v>
      </c>
      <c r="B8608" s="60">
        <v>44299</v>
      </c>
      <c r="C8608" s="60" t="s">
        <v>1037</v>
      </c>
      <c r="D8608" s="61">
        <f>VLOOKUP(Pag_Inicio_Corr_mas_casos[[#This Row],[Corregimiento]],Hoja3!$A$2:$D$676,4,0)</f>
        <v>80807</v>
      </c>
      <c r="E8608" s="60">
        <v>5</v>
      </c>
    </row>
    <row r="8609" spans="1:5" x14ac:dyDescent="0.25">
      <c r="A8609" s="59">
        <v>44301</v>
      </c>
      <c r="B8609" s="60">
        <v>44299</v>
      </c>
      <c r="C8609" s="60" t="s">
        <v>1366</v>
      </c>
      <c r="D8609" s="61">
        <f>VLOOKUP(Pag_Inicio_Corr_mas_casos[[#This Row],[Corregimiento]],Hoja3!$A$2:$D$676,4,0)</f>
        <v>90304</v>
      </c>
      <c r="E8609" s="60">
        <v>5</v>
      </c>
    </row>
    <row r="8610" spans="1:5" x14ac:dyDescent="0.25">
      <c r="A8610" s="59">
        <v>44301</v>
      </c>
      <c r="B8610" s="60">
        <v>44299</v>
      </c>
      <c r="C8610" s="60" t="s">
        <v>1161</v>
      </c>
      <c r="D8610" s="61">
        <f>VLOOKUP(Pag_Inicio_Corr_mas_casos[[#This Row],[Corregimiento]],Hoja3!$A$2:$D$676,4,0)</f>
        <v>40610</v>
      </c>
      <c r="E8610" s="60">
        <v>4</v>
      </c>
    </row>
    <row r="8611" spans="1:5" x14ac:dyDescent="0.25">
      <c r="A8611" s="59">
        <v>44301</v>
      </c>
      <c r="B8611" s="60">
        <v>44299</v>
      </c>
      <c r="C8611" s="60" t="s">
        <v>1051</v>
      </c>
      <c r="D8611" s="61">
        <f>VLOOKUP(Pag_Inicio_Corr_mas_casos[[#This Row],[Corregimiento]],Hoja3!$A$2:$D$676,4,0)</f>
        <v>80815</v>
      </c>
      <c r="E8611" s="60">
        <v>4</v>
      </c>
    </row>
    <row r="8612" spans="1:5" x14ac:dyDescent="0.25">
      <c r="A8612" s="59">
        <v>44301</v>
      </c>
      <c r="B8612" s="60">
        <v>44299</v>
      </c>
      <c r="C8612" s="60" t="s">
        <v>1087</v>
      </c>
      <c r="D8612" s="61">
        <f>VLOOKUP(Pag_Inicio_Corr_mas_casos[[#This Row],[Corregimiento]],Hoja3!$A$2:$D$676,4,0)</f>
        <v>80808</v>
      </c>
      <c r="E8612" s="60">
        <v>4</v>
      </c>
    </row>
    <row r="8613" spans="1:5" x14ac:dyDescent="0.25">
      <c r="A8613" s="59">
        <v>44301</v>
      </c>
      <c r="B8613" s="60">
        <v>44299</v>
      </c>
      <c r="C8613" s="60" t="s">
        <v>1301</v>
      </c>
      <c r="D8613" s="61">
        <f>VLOOKUP(Pag_Inicio_Corr_mas_casos[[#This Row],[Corregimiento]],Hoja3!$A$2:$D$676,4,0)</f>
        <v>10101</v>
      </c>
      <c r="E8613" s="60">
        <v>4</v>
      </c>
    </row>
    <row r="8614" spans="1:5" x14ac:dyDescent="0.25">
      <c r="A8614" s="59">
        <v>44301</v>
      </c>
      <c r="B8614" s="60">
        <v>44299</v>
      </c>
      <c r="C8614" s="60" t="s">
        <v>1128</v>
      </c>
      <c r="D8614" s="61">
        <f>VLOOKUP(Pag_Inicio_Corr_mas_casos[[#This Row],[Corregimiento]],Hoja3!$A$2:$D$676,4,0)</f>
        <v>91008</v>
      </c>
      <c r="E8614" s="60">
        <v>4</v>
      </c>
    </row>
    <row r="8615" spans="1:5" x14ac:dyDescent="0.25">
      <c r="A8615" s="105">
        <v>44302</v>
      </c>
      <c r="B8615" s="106">
        <v>44300</v>
      </c>
      <c r="C8615" s="106" t="s">
        <v>1106</v>
      </c>
      <c r="D8615" s="107">
        <f>VLOOKUP(Pag_Inicio_Corr_mas_casos[[#This Row],[Corregimiento]],Hoja3!$A$2:$D$676,4,0)</f>
        <v>80809</v>
      </c>
      <c r="E8615" s="106">
        <v>16</v>
      </c>
    </row>
    <row r="8616" spans="1:5" x14ac:dyDescent="0.25">
      <c r="A8616" s="105">
        <v>44302</v>
      </c>
      <c r="B8616" s="106">
        <v>44300</v>
      </c>
      <c r="C8616" s="106" t="s">
        <v>1155</v>
      </c>
      <c r="D8616" s="107">
        <f>VLOOKUP(Pag_Inicio_Corr_mas_casos[[#This Row],[Corregimiento]],Hoja3!$A$2:$D$676,4,0)</f>
        <v>40601</v>
      </c>
      <c r="E8616" s="106">
        <v>14</v>
      </c>
    </row>
    <row r="8617" spans="1:5" x14ac:dyDescent="0.25">
      <c r="A8617" s="105">
        <v>44302</v>
      </c>
      <c r="B8617" s="106">
        <v>44300</v>
      </c>
      <c r="C8617" s="106" t="s">
        <v>1141</v>
      </c>
      <c r="D8617" s="107">
        <f>VLOOKUP(Pag_Inicio_Corr_mas_casos[[#This Row],[Corregimiento]],Hoja3!$A$2:$D$676,4,0)</f>
        <v>80812</v>
      </c>
      <c r="E8617" s="106">
        <v>14</v>
      </c>
    </row>
    <row r="8618" spans="1:5" x14ac:dyDescent="0.25">
      <c r="A8618" s="105">
        <v>44302</v>
      </c>
      <c r="B8618" s="106">
        <v>44300</v>
      </c>
      <c r="C8618" s="106" t="s">
        <v>1060</v>
      </c>
      <c r="D8618" s="107">
        <f>VLOOKUP(Pag_Inicio_Corr_mas_casos[[#This Row],[Corregimiento]],Hoja3!$A$2:$D$676,4,0)</f>
        <v>91001</v>
      </c>
      <c r="E8618" s="106">
        <v>11</v>
      </c>
    </row>
    <row r="8619" spans="1:5" x14ac:dyDescent="0.25">
      <c r="A8619" s="105">
        <v>44302</v>
      </c>
      <c r="B8619" s="106">
        <v>44300</v>
      </c>
      <c r="C8619" s="106" t="s">
        <v>1173</v>
      </c>
      <c r="D8619" s="107">
        <f>VLOOKUP(Pag_Inicio_Corr_mas_casos[[#This Row],[Corregimiento]],Hoja3!$A$2:$D$676,4,0)</f>
        <v>40503</v>
      </c>
      <c r="E8619" s="106">
        <v>10</v>
      </c>
    </row>
    <row r="8620" spans="1:5" x14ac:dyDescent="0.25">
      <c r="A8620" s="105">
        <v>44302</v>
      </c>
      <c r="B8620" s="106">
        <v>44300</v>
      </c>
      <c r="C8620" s="106" t="s">
        <v>1153</v>
      </c>
      <c r="D8620" s="107">
        <f>VLOOKUP(Pag_Inicio_Corr_mas_casos[[#This Row],[Corregimiento]],Hoja3!$A$2:$D$676,4,0)</f>
        <v>40501</v>
      </c>
      <c r="E8620" s="106">
        <v>10</v>
      </c>
    </row>
    <row r="8621" spans="1:5" x14ac:dyDescent="0.25">
      <c r="A8621" s="105">
        <v>44302</v>
      </c>
      <c r="B8621" s="106">
        <v>44300</v>
      </c>
      <c r="C8621" s="106" t="s">
        <v>1110</v>
      </c>
      <c r="D8621" s="107">
        <f>VLOOKUP(Pag_Inicio_Corr_mas_casos[[#This Row],[Corregimiento]],Hoja3!$A$2:$D$676,4,0)</f>
        <v>130702</v>
      </c>
      <c r="E8621" s="106">
        <v>9</v>
      </c>
    </row>
    <row r="8622" spans="1:5" x14ac:dyDescent="0.25">
      <c r="A8622" s="105">
        <v>44302</v>
      </c>
      <c r="B8622" s="106">
        <v>44300</v>
      </c>
      <c r="C8622" s="106" t="s">
        <v>1107</v>
      </c>
      <c r="D8622" s="107">
        <f>VLOOKUP(Pag_Inicio_Corr_mas_casos[[#This Row],[Corregimiento]],Hoja3!$A$2:$D$676,4,0)</f>
        <v>80819</v>
      </c>
      <c r="E8622" s="106">
        <v>9</v>
      </c>
    </row>
    <row r="8623" spans="1:5" x14ac:dyDescent="0.25">
      <c r="A8623" s="105">
        <v>44302</v>
      </c>
      <c r="B8623" s="106">
        <v>44300</v>
      </c>
      <c r="C8623" s="106" t="s">
        <v>1128</v>
      </c>
      <c r="D8623" s="107">
        <f>VLOOKUP(Pag_Inicio_Corr_mas_casos[[#This Row],[Corregimiento]],Hoja3!$A$2:$D$676,4,0)</f>
        <v>91008</v>
      </c>
      <c r="E8623" s="106">
        <v>8</v>
      </c>
    </row>
    <row r="8624" spans="1:5" x14ac:dyDescent="0.25">
      <c r="A8624" s="105">
        <v>44302</v>
      </c>
      <c r="B8624" s="106">
        <v>44300</v>
      </c>
      <c r="C8624" s="106" t="s">
        <v>1037</v>
      </c>
      <c r="D8624" s="107">
        <f>VLOOKUP(Pag_Inicio_Corr_mas_casos[[#This Row],[Corregimiento]],Hoja3!$A$2:$D$676,4,0)</f>
        <v>80807</v>
      </c>
      <c r="E8624" s="106">
        <v>8</v>
      </c>
    </row>
    <row r="8625" spans="1:5" x14ac:dyDescent="0.25">
      <c r="A8625" s="105">
        <v>44302</v>
      </c>
      <c r="B8625" s="106">
        <v>44300</v>
      </c>
      <c r="C8625" s="106" t="s">
        <v>1291</v>
      </c>
      <c r="D8625" s="107">
        <f>VLOOKUP(Pag_Inicio_Corr_mas_casos[[#This Row],[Corregimiento]],Hoja3!$A$2:$D$676,4,0)</f>
        <v>10201</v>
      </c>
      <c r="E8625" s="106">
        <v>7</v>
      </c>
    </row>
    <row r="8626" spans="1:5" x14ac:dyDescent="0.25">
      <c r="A8626" s="105">
        <v>44302</v>
      </c>
      <c r="B8626" s="106">
        <v>44300</v>
      </c>
      <c r="C8626" s="106" t="s">
        <v>1356</v>
      </c>
      <c r="D8626" s="107">
        <f>VLOOKUP(Pag_Inicio_Corr_mas_casos[[#This Row],[Corregimiento]],Hoja3!$A$2:$D$676,4,0)</f>
        <v>90305</v>
      </c>
      <c r="E8626" s="106">
        <v>7</v>
      </c>
    </row>
    <row r="8627" spans="1:5" x14ac:dyDescent="0.25">
      <c r="A8627" s="105">
        <v>44302</v>
      </c>
      <c r="B8627" s="106">
        <v>44300</v>
      </c>
      <c r="C8627" s="106" t="s">
        <v>1154</v>
      </c>
      <c r="D8627" s="107">
        <f>VLOOKUP(Pag_Inicio_Corr_mas_casos[[#This Row],[Corregimiento]],Hoja3!$A$2:$D$676,4,0)</f>
        <v>91007</v>
      </c>
      <c r="E8627" s="106">
        <v>7</v>
      </c>
    </row>
    <row r="8628" spans="1:5" x14ac:dyDescent="0.25">
      <c r="A8628" s="105">
        <v>44302</v>
      </c>
      <c r="B8628" s="106">
        <v>44300</v>
      </c>
      <c r="C8628" s="106" t="s">
        <v>1046</v>
      </c>
      <c r="D8628" s="107">
        <f>VLOOKUP(Pag_Inicio_Corr_mas_casos[[#This Row],[Corregimiento]],Hoja3!$A$2:$D$676,4,0)</f>
        <v>80813</v>
      </c>
      <c r="E8628" s="106">
        <v>7</v>
      </c>
    </row>
    <row r="8629" spans="1:5" x14ac:dyDescent="0.25">
      <c r="A8629" s="105">
        <v>44302</v>
      </c>
      <c r="B8629" s="106">
        <v>44300</v>
      </c>
      <c r="C8629" s="106" t="s">
        <v>1164</v>
      </c>
      <c r="D8629" s="107">
        <f>VLOOKUP(Pag_Inicio_Corr_mas_casos[[#This Row],[Corregimiento]],Hoja3!$A$2:$D$676,4,0)</f>
        <v>91013</v>
      </c>
      <c r="E8629" s="106">
        <v>6</v>
      </c>
    </row>
    <row r="8630" spans="1:5" x14ac:dyDescent="0.25">
      <c r="A8630" s="105">
        <v>44302</v>
      </c>
      <c r="B8630" s="106">
        <v>44300</v>
      </c>
      <c r="C8630" s="106" t="s">
        <v>1087</v>
      </c>
      <c r="D8630" s="107">
        <f>VLOOKUP(Pag_Inicio_Corr_mas_casos[[#This Row],[Corregimiento]],Hoja3!$A$2:$D$676,4,0)</f>
        <v>80808</v>
      </c>
      <c r="E8630" s="106">
        <v>6</v>
      </c>
    </row>
    <row r="8631" spans="1:5" x14ac:dyDescent="0.25">
      <c r="A8631" s="105">
        <v>44302</v>
      </c>
      <c r="B8631" s="106">
        <v>44300</v>
      </c>
      <c r="C8631" s="106" t="s">
        <v>1147</v>
      </c>
      <c r="D8631" s="107">
        <f>VLOOKUP(Pag_Inicio_Corr_mas_casos[[#This Row],[Corregimiento]],Hoja3!$A$2:$D$676,4,0)</f>
        <v>40201</v>
      </c>
      <c r="E8631" s="106">
        <v>6</v>
      </c>
    </row>
    <row r="8632" spans="1:5" x14ac:dyDescent="0.25">
      <c r="A8632" s="105">
        <v>44302</v>
      </c>
      <c r="B8632" s="106">
        <v>44300</v>
      </c>
      <c r="C8632" s="106" t="s">
        <v>1367</v>
      </c>
      <c r="D8632" s="107">
        <f>VLOOKUP(Pag_Inicio_Corr_mas_casos[[#This Row],[Corregimiento]],Hoja3!$A$2:$D$676,4,0)</f>
        <v>40805</v>
      </c>
      <c r="E8632" s="106">
        <v>6</v>
      </c>
    </row>
    <row r="8633" spans="1:5" x14ac:dyDescent="0.25">
      <c r="A8633" s="105">
        <v>44302</v>
      </c>
      <c r="B8633" s="106">
        <v>44300</v>
      </c>
      <c r="C8633" s="106" t="s">
        <v>1116</v>
      </c>
      <c r="D8633" s="107">
        <f>VLOOKUP(Pag_Inicio_Corr_mas_casos[[#This Row],[Corregimiento]],Hoja3!$A$2:$D$676,4,0)</f>
        <v>81003</v>
      </c>
      <c r="E8633" s="106">
        <v>6</v>
      </c>
    </row>
    <row r="8634" spans="1:5" x14ac:dyDescent="0.25">
      <c r="A8634" s="105">
        <v>44302</v>
      </c>
      <c r="B8634" s="106">
        <v>44300</v>
      </c>
      <c r="C8634" s="106" t="s">
        <v>1354</v>
      </c>
      <c r="D8634" s="107">
        <f>VLOOKUP(Pag_Inicio_Corr_mas_casos[[#This Row],[Corregimiento]],Hoja3!$A$2:$D$676,4,0)</f>
        <v>40502</v>
      </c>
      <c r="E8634" s="106">
        <v>5</v>
      </c>
    </row>
    <row r="8635" spans="1:5" x14ac:dyDescent="0.25">
      <c r="A8635" s="80">
        <v>44303</v>
      </c>
      <c r="B8635" s="81">
        <v>44301</v>
      </c>
      <c r="C8635" s="81" t="s">
        <v>1106</v>
      </c>
      <c r="D8635" s="82">
        <f>VLOOKUP(Pag_Inicio_Corr_mas_casos[[#This Row],[Corregimiento]],Hoja3!$A$2:$D$676,4,0)</f>
        <v>80809</v>
      </c>
      <c r="E8635" s="81">
        <v>12</v>
      </c>
    </row>
    <row r="8636" spans="1:5" x14ac:dyDescent="0.25">
      <c r="A8636" s="80">
        <v>44303</v>
      </c>
      <c r="B8636" s="81">
        <v>44301</v>
      </c>
      <c r="C8636" s="81" t="s">
        <v>1155</v>
      </c>
      <c r="D8636" s="82">
        <f>VLOOKUP(Pag_Inicio_Corr_mas_casos[[#This Row],[Corregimiento]],Hoja3!$A$2:$D$676,4,0)</f>
        <v>40601</v>
      </c>
      <c r="E8636" s="81">
        <v>11</v>
      </c>
    </row>
    <row r="8637" spans="1:5" x14ac:dyDescent="0.25">
      <c r="A8637" s="80">
        <v>44303</v>
      </c>
      <c r="B8637" s="81">
        <v>44301</v>
      </c>
      <c r="C8637" s="81" t="s">
        <v>867</v>
      </c>
      <c r="D8637" s="82">
        <f>VLOOKUP(Pag_Inicio_Corr_mas_casos[[#This Row],[Corregimiento]],Hoja3!$A$2:$D$676,4,0)</f>
        <v>80821</v>
      </c>
      <c r="E8637" s="81">
        <v>9</v>
      </c>
    </row>
    <row r="8638" spans="1:5" x14ac:dyDescent="0.25">
      <c r="A8638" s="80">
        <v>44303</v>
      </c>
      <c r="B8638" s="81">
        <v>44301</v>
      </c>
      <c r="C8638" s="81" t="s">
        <v>1147</v>
      </c>
      <c r="D8638" s="82">
        <f>VLOOKUP(Pag_Inicio_Corr_mas_casos[[#This Row],[Corregimiento]],Hoja3!$A$2:$D$676,4,0)</f>
        <v>40201</v>
      </c>
      <c r="E8638" s="81">
        <v>9</v>
      </c>
    </row>
    <row r="8639" spans="1:5" x14ac:dyDescent="0.25">
      <c r="A8639" s="80">
        <v>44303</v>
      </c>
      <c r="B8639" s="81">
        <v>44301</v>
      </c>
      <c r="C8639" s="81" t="s">
        <v>1098</v>
      </c>
      <c r="D8639" s="82">
        <f>VLOOKUP(Pag_Inicio_Corr_mas_casos[[#This Row],[Corregimiento]],Hoja3!$A$2:$D$676,4,0)</f>
        <v>40611</v>
      </c>
      <c r="E8639" s="81">
        <v>9</v>
      </c>
    </row>
    <row r="8640" spans="1:5" x14ac:dyDescent="0.25">
      <c r="A8640" s="80">
        <v>44303</v>
      </c>
      <c r="B8640" s="81">
        <v>44301</v>
      </c>
      <c r="C8640" s="81" t="s">
        <v>1221</v>
      </c>
      <c r="D8640" s="82">
        <f>VLOOKUP(Pag_Inicio_Corr_mas_casos[[#This Row],[Corregimiento]],Hoja3!$A$2:$D$676,4,0)</f>
        <v>41203</v>
      </c>
      <c r="E8640" s="81">
        <v>8</v>
      </c>
    </row>
    <row r="8641" spans="1:5" x14ac:dyDescent="0.25">
      <c r="A8641" s="80">
        <v>44303</v>
      </c>
      <c r="B8641" s="81">
        <v>44301</v>
      </c>
      <c r="C8641" s="81" t="s">
        <v>1042</v>
      </c>
      <c r="D8641" s="82">
        <f>VLOOKUP(Pag_Inicio_Corr_mas_casos[[#This Row],[Corregimiento]],Hoja3!$A$2:$D$676,4,0)</f>
        <v>80826</v>
      </c>
      <c r="E8641" s="81">
        <v>8</v>
      </c>
    </row>
    <row r="8642" spans="1:5" x14ac:dyDescent="0.25">
      <c r="A8642" s="80">
        <v>44303</v>
      </c>
      <c r="B8642" s="81">
        <v>44301</v>
      </c>
      <c r="C8642" s="81" t="s">
        <v>1041</v>
      </c>
      <c r="D8642" s="82">
        <f>VLOOKUP(Pag_Inicio_Corr_mas_casos[[#This Row],[Corregimiento]],Hoja3!$A$2:$D$676,4,0)</f>
        <v>80814</v>
      </c>
      <c r="E8642" s="81">
        <v>8</v>
      </c>
    </row>
    <row r="8643" spans="1:5" x14ac:dyDescent="0.25">
      <c r="A8643" s="80">
        <v>44303</v>
      </c>
      <c r="B8643" s="81">
        <v>44301</v>
      </c>
      <c r="C8643" s="81" t="s">
        <v>1141</v>
      </c>
      <c r="D8643" s="82">
        <f>VLOOKUP(Pag_Inicio_Corr_mas_casos[[#This Row],[Corregimiento]],Hoja3!$A$2:$D$676,4,0)</f>
        <v>80812</v>
      </c>
      <c r="E8643" s="81">
        <v>8</v>
      </c>
    </row>
    <row r="8644" spans="1:5" x14ac:dyDescent="0.25">
      <c r="A8644" s="80">
        <v>44303</v>
      </c>
      <c r="B8644" s="81">
        <v>44301</v>
      </c>
      <c r="C8644" s="81" t="s">
        <v>1048</v>
      </c>
      <c r="D8644" s="82">
        <f>VLOOKUP(Pag_Inicio_Corr_mas_casos[[#This Row],[Corregimiento]],Hoja3!$A$2:$D$676,4,0)</f>
        <v>80817</v>
      </c>
      <c r="E8644" s="81">
        <v>7</v>
      </c>
    </row>
    <row r="8645" spans="1:5" x14ac:dyDescent="0.25">
      <c r="A8645" s="80">
        <v>44303</v>
      </c>
      <c r="B8645" s="81">
        <v>44301</v>
      </c>
      <c r="C8645" s="81" t="s">
        <v>1117</v>
      </c>
      <c r="D8645" s="82">
        <f>VLOOKUP(Pag_Inicio_Corr_mas_casos[[#This Row],[Corregimiento]],Hoja3!$A$2:$D$676,4,0)</f>
        <v>91001</v>
      </c>
      <c r="E8645" s="81">
        <v>7</v>
      </c>
    </row>
    <row r="8646" spans="1:5" x14ac:dyDescent="0.25">
      <c r="A8646" s="80">
        <v>44303</v>
      </c>
      <c r="B8646" s="81">
        <v>44301</v>
      </c>
      <c r="C8646" s="81" t="s">
        <v>1154</v>
      </c>
      <c r="D8646" s="82">
        <f>VLOOKUP(Pag_Inicio_Corr_mas_casos[[#This Row],[Corregimiento]],Hoja3!$A$2:$D$676,4,0)</f>
        <v>91007</v>
      </c>
      <c r="E8646" s="81">
        <v>6</v>
      </c>
    </row>
    <row r="8647" spans="1:5" x14ac:dyDescent="0.25">
      <c r="A8647" s="80">
        <v>44303</v>
      </c>
      <c r="B8647" s="81">
        <v>44301</v>
      </c>
      <c r="C8647" s="81" t="s">
        <v>1049</v>
      </c>
      <c r="D8647" s="82">
        <f>VLOOKUP(Pag_Inicio_Corr_mas_casos[[#This Row],[Corregimiento]],Hoja3!$A$2:$D$676,4,0)</f>
        <v>80822</v>
      </c>
      <c r="E8647" s="81">
        <v>6</v>
      </c>
    </row>
    <row r="8648" spans="1:5" x14ac:dyDescent="0.25">
      <c r="A8648" s="80">
        <v>44303</v>
      </c>
      <c r="B8648" s="81">
        <v>44301</v>
      </c>
      <c r="C8648" s="81" t="s">
        <v>1262</v>
      </c>
      <c r="D8648" s="82">
        <f>VLOOKUP(Pag_Inicio_Corr_mas_casos[[#This Row],[Corregimiento]],Hoja3!$A$2:$D$676,4,0)</f>
        <v>10201</v>
      </c>
      <c r="E8648" s="81">
        <v>6</v>
      </c>
    </row>
    <row r="8649" spans="1:5" x14ac:dyDescent="0.25">
      <c r="A8649" s="80">
        <v>44303</v>
      </c>
      <c r="B8649" s="81">
        <v>44301</v>
      </c>
      <c r="C8649" s="81" t="s">
        <v>1180</v>
      </c>
      <c r="D8649" s="82">
        <f>VLOOKUP(Pag_Inicio_Corr_mas_casos[[#This Row],[Corregimiento]],Hoja3!$A$2:$D$676,4,0)</f>
        <v>130407</v>
      </c>
      <c r="E8649" s="81">
        <v>5</v>
      </c>
    </row>
    <row r="8650" spans="1:5" x14ac:dyDescent="0.25">
      <c r="A8650" s="80">
        <v>44303</v>
      </c>
      <c r="B8650" s="81">
        <v>44301</v>
      </c>
      <c r="C8650" s="81" t="s">
        <v>1301</v>
      </c>
      <c r="D8650" s="82">
        <f>VLOOKUP(Pag_Inicio_Corr_mas_casos[[#This Row],[Corregimiento]],Hoja3!$A$2:$D$676,4,0)</f>
        <v>10101</v>
      </c>
      <c r="E8650" s="81">
        <v>5</v>
      </c>
    </row>
    <row r="8651" spans="1:5" x14ac:dyDescent="0.25">
      <c r="A8651" s="80">
        <v>44303</v>
      </c>
      <c r="B8651" s="81">
        <v>44301</v>
      </c>
      <c r="C8651" s="81" t="s">
        <v>1245</v>
      </c>
      <c r="D8651" s="82">
        <f>VLOOKUP(Pag_Inicio_Corr_mas_casos[[#This Row],[Corregimiento]],Hoja3!$A$2:$D$676,4,0)</f>
        <v>10206</v>
      </c>
      <c r="E8651" s="81">
        <v>5</v>
      </c>
    </row>
    <row r="8652" spans="1:5" x14ac:dyDescent="0.25">
      <c r="A8652" s="80">
        <v>44303</v>
      </c>
      <c r="B8652" s="81">
        <v>44301</v>
      </c>
      <c r="C8652" s="81" t="s">
        <v>1032</v>
      </c>
      <c r="D8652" s="82">
        <f>VLOOKUP(Pag_Inicio_Corr_mas_casos[[#This Row],[Corregimiento]],Hoja3!$A$2:$D$676,4,0)</f>
        <v>80810</v>
      </c>
      <c r="E8652" s="81">
        <v>5</v>
      </c>
    </row>
    <row r="8653" spans="1:5" x14ac:dyDescent="0.25">
      <c r="A8653" s="80">
        <v>44303</v>
      </c>
      <c r="B8653" s="81">
        <v>44301</v>
      </c>
      <c r="C8653" s="81" t="s">
        <v>1368</v>
      </c>
      <c r="D8653" s="82">
        <f>VLOOKUP(Pag_Inicio_Corr_mas_casos[[#This Row],[Corregimiento]],Hoja3!$A$2:$D$676,4,0)</f>
        <v>90905</v>
      </c>
      <c r="E8653" s="81">
        <v>5</v>
      </c>
    </row>
    <row r="8654" spans="1:5" x14ac:dyDescent="0.25">
      <c r="A8654" s="80">
        <v>44303</v>
      </c>
      <c r="B8654" s="81">
        <v>44301</v>
      </c>
      <c r="C8654" s="81" t="s">
        <v>1043</v>
      </c>
      <c r="D8654" s="82">
        <f>VLOOKUP(Pag_Inicio_Corr_mas_casos[[#This Row],[Corregimiento]],Hoja3!$A$2:$D$676,4,0)</f>
        <v>80811</v>
      </c>
      <c r="E8654" s="81">
        <v>5</v>
      </c>
    </row>
    <row r="8655" spans="1:5" x14ac:dyDescent="0.25">
      <c r="A8655" s="32">
        <v>44304</v>
      </c>
      <c r="B8655" s="33">
        <v>44302</v>
      </c>
      <c r="C8655" s="33" t="s">
        <v>1155</v>
      </c>
      <c r="D8655" s="34">
        <f>VLOOKUP(Pag_Inicio_Corr_mas_casos[[#This Row],[Corregimiento]],Hoja3!$A$2:$D$676,4,0)</f>
        <v>40601</v>
      </c>
      <c r="E8655" s="33">
        <v>16</v>
      </c>
    </row>
    <row r="8656" spans="1:5" x14ac:dyDescent="0.25">
      <c r="A8656" s="32">
        <v>44304</v>
      </c>
      <c r="B8656" s="33">
        <v>44302</v>
      </c>
      <c r="C8656" s="33" t="s">
        <v>1117</v>
      </c>
      <c r="D8656" s="34">
        <f>VLOOKUP(Pag_Inicio_Corr_mas_casos[[#This Row],[Corregimiento]],Hoja3!$A$2:$D$676,4,0)</f>
        <v>91001</v>
      </c>
      <c r="E8656" s="33">
        <v>15</v>
      </c>
    </row>
    <row r="8657" spans="1:5" x14ac:dyDescent="0.25">
      <c r="A8657" s="32">
        <v>44304</v>
      </c>
      <c r="B8657" s="33">
        <v>44302</v>
      </c>
      <c r="C8657" s="33" t="s">
        <v>1106</v>
      </c>
      <c r="D8657" s="34">
        <f>VLOOKUP(Pag_Inicio_Corr_mas_casos[[#This Row],[Corregimiento]],Hoja3!$A$2:$D$676,4,0)</f>
        <v>80809</v>
      </c>
      <c r="E8657" s="33">
        <v>13</v>
      </c>
    </row>
    <row r="8658" spans="1:5" x14ac:dyDescent="0.25">
      <c r="A8658" s="32">
        <v>44304</v>
      </c>
      <c r="B8658" s="33">
        <v>44302</v>
      </c>
      <c r="C8658" s="33" t="s">
        <v>1128</v>
      </c>
      <c r="D8658" s="34">
        <f>VLOOKUP(Pag_Inicio_Corr_mas_casos[[#This Row],[Corregimiento]],Hoja3!$A$2:$D$676,4,0)</f>
        <v>91008</v>
      </c>
      <c r="E8658" s="33">
        <v>8</v>
      </c>
    </row>
    <row r="8659" spans="1:5" x14ac:dyDescent="0.25">
      <c r="A8659" s="32">
        <v>44304</v>
      </c>
      <c r="B8659" s="33">
        <v>44302</v>
      </c>
      <c r="C8659" s="33" t="s">
        <v>1098</v>
      </c>
      <c r="D8659" s="34">
        <f>VLOOKUP(Pag_Inicio_Corr_mas_casos[[#This Row],[Corregimiento]],Hoja3!$A$2:$D$676,4,0)</f>
        <v>40611</v>
      </c>
      <c r="E8659" s="33">
        <v>7</v>
      </c>
    </row>
    <row r="8660" spans="1:5" x14ac:dyDescent="0.25">
      <c r="A8660" s="32">
        <v>44304</v>
      </c>
      <c r="B8660" s="33">
        <v>44302</v>
      </c>
      <c r="C8660" s="33" t="s">
        <v>1164</v>
      </c>
      <c r="D8660" s="34">
        <f>VLOOKUP(Pag_Inicio_Corr_mas_casos[[#This Row],[Corregimiento]],Hoja3!$A$2:$D$676,4,0)</f>
        <v>91013</v>
      </c>
      <c r="E8660" s="33">
        <v>7</v>
      </c>
    </row>
    <row r="8661" spans="1:5" x14ac:dyDescent="0.25">
      <c r="A8661" s="32">
        <v>44304</v>
      </c>
      <c r="B8661" s="33">
        <v>44302</v>
      </c>
      <c r="C8661" s="33" t="s">
        <v>1046</v>
      </c>
      <c r="D8661" s="34">
        <f>VLOOKUP(Pag_Inicio_Corr_mas_casos[[#This Row],[Corregimiento]],Hoja3!$A$2:$D$676,4,0)</f>
        <v>80813</v>
      </c>
      <c r="E8661" s="33">
        <v>7</v>
      </c>
    </row>
    <row r="8662" spans="1:5" x14ac:dyDescent="0.25">
      <c r="A8662" s="32">
        <v>44304</v>
      </c>
      <c r="B8662" s="33">
        <v>44302</v>
      </c>
      <c r="C8662" s="33" t="s">
        <v>1102</v>
      </c>
      <c r="D8662" s="34">
        <f>VLOOKUP(Pag_Inicio_Corr_mas_casos[[#This Row],[Corregimiento]],Hoja3!$A$2:$D$676,4,0)</f>
        <v>40612</v>
      </c>
      <c r="E8662" s="33">
        <v>6</v>
      </c>
    </row>
    <row r="8663" spans="1:5" x14ac:dyDescent="0.25">
      <c r="A8663" s="32">
        <v>44304</v>
      </c>
      <c r="B8663" s="33">
        <v>44302</v>
      </c>
      <c r="C8663" s="33" t="s">
        <v>1147</v>
      </c>
      <c r="D8663" s="34">
        <f>VLOOKUP(Pag_Inicio_Corr_mas_casos[[#This Row],[Corregimiento]],Hoja3!$A$2:$D$676,4,0)</f>
        <v>40201</v>
      </c>
      <c r="E8663" s="33">
        <v>6</v>
      </c>
    </row>
    <row r="8664" spans="1:5" x14ac:dyDescent="0.25">
      <c r="A8664" s="32">
        <v>44304</v>
      </c>
      <c r="B8664" s="33">
        <v>44302</v>
      </c>
      <c r="C8664" s="33" t="s">
        <v>1324</v>
      </c>
      <c r="D8664" s="34">
        <f>VLOOKUP(Pag_Inicio_Corr_mas_casos[[#This Row],[Corregimiento]],Hoja3!$A$2:$D$676,4,0)</f>
        <v>40405</v>
      </c>
      <c r="E8664" s="33">
        <v>6</v>
      </c>
    </row>
    <row r="8665" spans="1:5" x14ac:dyDescent="0.25">
      <c r="A8665" s="32">
        <v>44304</v>
      </c>
      <c r="B8665" s="33">
        <v>44302</v>
      </c>
      <c r="C8665" s="33" t="s">
        <v>1203</v>
      </c>
      <c r="D8665" s="34">
        <f>VLOOKUP(Pag_Inicio_Corr_mas_casos[[#This Row],[Corregimiento]],Hoja3!$A$2:$D$676,4,0)</f>
        <v>40515</v>
      </c>
      <c r="E8665" s="33">
        <v>5</v>
      </c>
    </row>
    <row r="8666" spans="1:5" x14ac:dyDescent="0.25">
      <c r="A8666" s="32">
        <v>44304</v>
      </c>
      <c r="B8666" s="33">
        <v>44302</v>
      </c>
      <c r="C8666" s="33" t="s">
        <v>1357</v>
      </c>
      <c r="D8666" s="34">
        <f>VLOOKUP(Pag_Inicio_Corr_mas_casos[[#This Row],[Corregimiento]],Hoja3!$A$2:$D$676,4,0)</f>
        <v>41401</v>
      </c>
      <c r="E8666" s="33">
        <v>5</v>
      </c>
    </row>
    <row r="8667" spans="1:5" x14ac:dyDescent="0.25">
      <c r="A8667" s="32">
        <v>44304</v>
      </c>
      <c r="B8667" s="33">
        <v>44302</v>
      </c>
      <c r="C8667" s="33" t="s">
        <v>1360</v>
      </c>
      <c r="D8667" s="34">
        <f>VLOOKUP(Pag_Inicio_Corr_mas_casos[[#This Row],[Corregimiento]],Hoja3!$A$2:$D$676,4,0)</f>
        <v>10217</v>
      </c>
      <c r="E8667" s="33">
        <v>4</v>
      </c>
    </row>
    <row r="8668" spans="1:5" x14ac:dyDescent="0.25">
      <c r="A8668" s="32">
        <v>44304</v>
      </c>
      <c r="B8668" s="33">
        <v>44302</v>
      </c>
      <c r="C8668" s="33" t="s">
        <v>1369</v>
      </c>
      <c r="D8668" s="34">
        <f>VLOOKUP(Pag_Inicio_Corr_mas_casos[[#This Row],[Corregimiento]],Hoja3!$A$2:$D$676,4,0)</f>
        <v>80206</v>
      </c>
      <c r="E8668" s="33">
        <v>4</v>
      </c>
    </row>
    <row r="8669" spans="1:5" x14ac:dyDescent="0.25">
      <c r="A8669" s="32">
        <v>44304</v>
      </c>
      <c r="B8669" s="33">
        <v>44302</v>
      </c>
      <c r="C8669" s="33" t="s">
        <v>867</v>
      </c>
      <c r="D8669" s="34">
        <f>VLOOKUP(Pag_Inicio_Corr_mas_casos[[#This Row],[Corregimiento]],Hoja3!$A$2:$D$676,4,0)</f>
        <v>80821</v>
      </c>
      <c r="E8669" s="33">
        <v>4</v>
      </c>
    </row>
    <row r="8670" spans="1:5" x14ac:dyDescent="0.25">
      <c r="A8670" s="32">
        <v>44304</v>
      </c>
      <c r="B8670" s="33">
        <v>44302</v>
      </c>
      <c r="C8670" s="33" t="s">
        <v>1049</v>
      </c>
      <c r="D8670" s="34">
        <f>VLOOKUP(Pag_Inicio_Corr_mas_casos[[#This Row],[Corregimiento]],Hoja3!$A$2:$D$676,4,0)</f>
        <v>80822</v>
      </c>
      <c r="E8670" s="33">
        <v>4</v>
      </c>
    </row>
    <row r="8671" spans="1:5" x14ac:dyDescent="0.25">
      <c r="A8671" s="32">
        <v>44304</v>
      </c>
      <c r="B8671" s="33">
        <v>44302</v>
      </c>
      <c r="C8671" s="33" t="s">
        <v>1301</v>
      </c>
      <c r="D8671" s="34">
        <f>VLOOKUP(Pag_Inicio_Corr_mas_casos[[#This Row],[Corregimiento]],Hoja3!$A$2:$D$676,4,0)</f>
        <v>10101</v>
      </c>
      <c r="E8671" s="33">
        <v>4</v>
      </c>
    </row>
    <row r="8672" spans="1:5" x14ac:dyDescent="0.25">
      <c r="A8672" s="32">
        <v>44304</v>
      </c>
      <c r="B8672" s="33">
        <v>44302</v>
      </c>
      <c r="C8672" s="33" t="s">
        <v>1270</v>
      </c>
      <c r="D8672" s="34">
        <f>VLOOKUP(Pag_Inicio_Corr_mas_casos[[#This Row],[Corregimiento]],Hoja3!$A$2:$D$676,4,0)</f>
        <v>40701</v>
      </c>
      <c r="E8672" s="33">
        <v>4</v>
      </c>
    </row>
    <row r="8673" spans="1:5" x14ac:dyDescent="0.25">
      <c r="A8673" s="32">
        <v>44304</v>
      </c>
      <c r="B8673" s="33">
        <v>44302</v>
      </c>
      <c r="C8673" s="33" t="s">
        <v>1047</v>
      </c>
      <c r="D8673" s="34">
        <f>VLOOKUP(Pag_Inicio_Corr_mas_casos[[#This Row],[Corregimiento]],Hoja3!$A$2:$D$676,4,0)</f>
        <v>80820</v>
      </c>
      <c r="E8673" s="33">
        <v>4</v>
      </c>
    </row>
    <row r="8674" spans="1:5" x14ac:dyDescent="0.25">
      <c r="A8674" s="32">
        <v>44304</v>
      </c>
      <c r="B8674" s="33">
        <v>44302</v>
      </c>
      <c r="C8674" s="33" t="s">
        <v>1173</v>
      </c>
      <c r="D8674" s="34">
        <f>VLOOKUP(Pag_Inicio_Corr_mas_casos[[#This Row],[Corregimiento]],Hoja3!$A$2:$D$676,4,0)</f>
        <v>40503</v>
      </c>
      <c r="E8674" s="33">
        <v>3</v>
      </c>
    </row>
    <row r="8675" spans="1:5" x14ac:dyDescent="0.25">
      <c r="A8675" s="62">
        <v>44305</v>
      </c>
      <c r="B8675" s="63">
        <v>44303</v>
      </c>
      <c r="C8675" s="63" t="s">
        <v>1164</v>
      </c>
      <c r="D8675" s="64">
        <f>VLOOKUP(Pag_Inicio_Corr_mas_casos[[#This Row],[Corregimiento]],Hoja3!$A$2:$D$676,4,0)</f>
        <v>91013</v>
      </c>
      <c r="E8675" s="63">
        <v>10</v>
      </c>
    </row>
    <row r="8676" spans="1:5" x14ac:dyDescent="0.25">
      <c r="A8676" s="62">
        <v>44305</v>
      </c>
      <c r="B8676" s="63">
        <v>44303</v>
      </c>
      <c r="C8676" s="63" t="s">
        <v>1065</v>
      </c>
      <c r="D8676" s="64">
        <f>VLOOKUP(Pag_Inicio_Corr_mas_casos[[#This Row],[Corregimiento]],Hoja3!$A$2:$D$676,4,0)</f>
        <v>40606</v>
      </c>
      <c r="E8676" s="63">
        <v>10</v>
      </c>
    </row>
    <row r="8677" spans="1:5" x14ac:dyDescent="0.25">
      <c r="A8677" s="62">
        <v>44305</v>
      </c>
      <c r="B8677" s="63">
        <v>44303</v>
      </c>
      <c r="C8677" s="63" t="s">
        <v>1106</v>
      </c>
      <c r="D8677" s="64">
        <f>VLOOKUP(Pag_Inicio_Corr_mas_casos[[#This Row],[Corregimiento]],Hoja3!$A$2:$D$676,4,0)</f>
        <v>80809</v>
      </c>
      <c r="E8677" s="63">
        <v>10</v>
      </c>
    </row>
    <row r="8678" spans="1:5" x14ac:dyDescent="0.25">
      <c r="A8678" s="62">
        <v>44305</v>
      </c>
      <c r="B8678" s="63">
        <v>44303</v>
      </c>
      <c r="C8678" s="63" t="s">
        <v>1173</v>
      </c>
      <c r="D8678" s="64">
        <f>VLOOKUP(Pag_Inicio_Corr_mas_casos[[#This Row],[Corregimiento]],Hoja3!$A$2:$D$676,4,0)</f>
        <v>40503</v>
      </c>
      <c r="E8678" s="63">
        <v>7</v>
      </c>
    </row>
    <row r="8679" spans="1:5" x14ac:dyDescent="0.25">
      <c r="A8679" s="62">
        <v>44305</v>
      </c>
      <c r="B8679" s="63">
        <v>44303</v>
      </c>
      <c r="C8679" s="63" t="s">
        <v>1155</v>
      </c>
      <c r="D8679" s="64">
        <f>VLOOKUP(Pag_Inicio_Corr_mas_casos[[#This Row],[Corregimiento]],Hoja3!$A$2:$D$676,4,0)</f>
        <v>40601</v>
      </c>
      <c r="E8679" s="63">
        <v>7</v>
      </c>
    </row>
    <row r="8680" spans="1:5" x14ac:dyDescent="0.25">
      <c r="A8680" s="62">
        <v>44305</v>
      </c>
      <c r="B8680" s="63">
        <v>44303</v>
      </c>
      <c r="C8680" s="63" t="s">
        <v>1118</v>
      </c>
      <c r="D8680" s="64">
        <f>VLOOKUP(Pag_Inicio_Corr_mas_casos[[#This Row],[Corregimiento]],Hoja3!$A$2:$D$676,4,0)</f>
        <v>30111</v>
      </c>
      <c r="E8680" s="63">
        <v>6</v>
      </c>
    </row>
    <row r="8681" spans="1:5" x14ac:dyDescent="0.25">
      <c r="A8681" s="62">
        <v>44305</v>
      </c>
      <c r="B8681" s="63">
        <v>44303</v>
      </c>
      <c r="C8681" s="63" t="s">
        <v>1262</v>
      </c>
      <c r="D8681" s="64">
        <f>VLOOKUP(Pag_Inicio_Corr_mas_casos[[#This Row],[Corregimiento]],Hoja3!$A$2:$D$676,4,0)</f>
        <v>10201</v>
      </c>
      <c r="E8681" s="63">
        <v>6</v>
      </c>
    </row>
    <row r="8682" spans="1:5" x14ac:dyDescent="0.25">
      <c r="A8682" s="62">
        <v>44305</v>
      </c>
      <c r="B8682" s="63">
        <v>44303</v>
      </c>
      <c r="C8682" s="63" t="s">
        <v>1141</v>
      </c>
      <c r="D8682" s="64">
        <f>VLOOKUP(Pag_Inicio_Corr_mas_casos[[#This Row],[Corregimiento]],Hoja3!$A$2:$D$676,4,0)</f>
        <v>80812</v>
      </c>
      <c r="E8682" s="63">
        <v>5</v>
      </c>
    </row>
    <row r="8683" spans="1:5" x14ac:dyDescent="0.25">
      <c r="A8683" s="62">
        <v>44305</v>
      </c>
      <c r="B8683" s="63">
        <v>44303</v>
      </c>
      <c r="C8683" s="63" t="s">
        <v>1117</v>
      </c>
      <c r="D8683" s="64">
        <f>VLOOKUP(Pag_Inicio_Corr_mas_casos[[#This Row],[Corregimiento]],Hoja3!$A$2:$D$676,4,0)</f>
        <v>91001</v>
      </c>
      <c r="E8683" s="63">
        <v>5</v>
      </c>
    </row>
    <row r="8684" spans="1:5" x14ac:dyDescent="0.25">
      <c r="A8684" s="62">
        <v>44305</v>
      </c>
      <c r="B8684" s="63">
        <v>44303</v>
      </c>
      <c r="C8684" s="63" t="s">
        <v>1354</v>
      </c>
      <c r="D8684" s="64">
        <f>VLOOKUP(Pag_Inicio_Corr_mas_casos[[#This Row],[Corregimiento]],Hoja3!$A$2:$D$676,4,0)</f>
        <v>40502</v>
      </c>
      <c r="E8684" s="63">
        <v>5</v>
      </c>
    </row>
    <row r="8685" spans="1:5" x14ac:dyDescent="0.25">
      <c r="A8685" s="62">
        <v>44305</v>
      </c>
      <c r="B8685" s="63">
        <v>44303</v>
      </c>
      <c r="C8685" s="63" t="s">
        <v>1343</v>
      </c>
      <c r="D8685" s="64">
        <f>VLOOKUP(Pag_Inicio_Corr_mas_casos[[#This Row],[Corregimiento]],Hoja3!$A$2:$D$676,4,0)</f>
        <v>120701</v>
      </c>
      <c r="E8685" s="63">
        <v>5</v>
      </c>
    </row>
    <row r="8686" spans="1:5" x14ac:dyDescent="0.25">
      <c r="A8686" s="62">
        <v>44305</v>
      </c>
      <c r="B8686" s="63">
        <v>44303</v>
      </c>
      <c r="C8686" s="63" t="s">
        <v>1131</v>
      </c>
      <c r="D8686" s="64">
        <f>VLOOKUP(Pag_Inicio_Corr_mas_casos[[#This Row],[Corregimiento]],Hoja3!$A$2:$D$676,4,0)</f>
        <v>130106</v>
      </c>
      <c r="E8686" s="63">
        <v>4</v>
      </c>
    </row>
    <row r="8687" spans="1:5" x14ac:dyDescent="0.25">
      <c r="A8687" s="62">
        <v>44305</v>
      </c>
      <c r="B8687" s="63">
        <v>44303</v>
      </c>
      <c r="C8687" s="63" t="s">
        <v>1041</v>
      </c>
      <c r="D8687" s="64">
        <f>VLOOKUP(Pag_Inicio_Corr_mas_casos[[#This Row],[Corregimiento]],Hoja3!$A$2:$D$676,4,0)</f>
        <v>80814</v>
      </c>
      <c r="E8687" s="63">
        <v>4</v>
      </c>
    </row>
    <row r="8688" spans="1:5" x14ac:dyDescent="0.25">
      <c r="A8688" s="62">
        <v>44305</v>
      </c>
      <c r="B8688" s="63">
        <v>44303</v>
      </c>
      <c r="C8688" s="63" t="s">
        <v>1035</v>
      </c>
      <c r="D8688" s="64">
        <f>VLOOKUP(Pag_Inicio_Corr_mas_casos[[#This Row],[Corregimiento]],Hoja3!$A$2:$D$676,4,0)</f>
        <v>80806</v>
      </c>
      <c r="E8688" s="63">
        <v>4</v>
      </c>
    </row>
    <row r="8689" spans="1:5" x14ac:dyDescent="0.25">
      <c r="A8689" s="62">
        <v>44305</v>
      </c>
      <c r="B8689" s="63">
        <v>44303</v>
      </c>
      <c r="C8689" s="63" t="s">
        <v>1237</v>
      </c>
      <c r="D8689" s="64">
        <f>VLOOKUP(Pag_Inicio_Corr_mas_casos[[#This Row],[Corregimiento]],Hoja3!$A$2:$D$676,4,0)</f>
        <v>40104</v>
      </c>
      <c r="E8689" s="63">
        <v>4</v>
      </c>
    </row>
    <row r="8690" spans="1:5" x14ac:dyDescent="0.25">
      <c r="A8690" s="62">
        <v>44305</v>
      </c>
      <c r="B8690" s="63">
        <v>44303</v>
      </c>
      <c r="C8690" s="63" t="s">
        <v>1356</v>
      </c>
      <c r="D8690" s="64">
        <f>VLOOKUP(Pag_Inicio_Corr_mas_casos[[#This Row],[Corregimiento]],Hoja3!$A$2:$D$676,4,0)</f>
        <v>90305</v>
      </c>
      <c r="E8690" s="63">
        <v>3</v>
      </c>
    </row>
    <row r="8691" spans="1:5" x14ac:dyDescent="0.25">
      <c r="A8691" s="62">
        <v>44305</v>
      </c>
      <c r="B8691" s="63">
        <v>44303</v>
      </c>
      <c r="C8691" s="63" t="s">
        <v>1128</v>
      </c>
      <c r="D8691" s="64">
        <f>VLOOKUP(Pag_Inicio_Corr_mas_casos[[#This Row],[Corregimiento]],Hoja3!$A$2:$D$676,4,0)</f>
        <v>91008</v>
      </c>
      <c r="E8691" s="63">
        <v>3</v>
      </c>
    </row>
    <row r="8692" spans="1:5" x14ac:dyDescent="0.25">
      <c r="A8692" s="62">
        <v>44305</v>
      </c>
      <c r="B8692" s="63">
        <v>44303</v>
      </c>
      <c r="C8692" s="63" t="s">
        <v>1102</v>
      </c>
      <c r="D8692" s="64">
        <f>VLOOKUP(Pag_Inicio_Corr_mas_casos[[#This Row],[Corregimiento]],Hoja3!$A$2:$D$676,4,0)</f>
        <v>40612</v>
      </c>
      <c r="E8692" s="63">
        <v>3</v>
      </c>
    </row>
    <row r="8693" spans="1:5" x14ac:dyDescent="0.25">
      <c r="A8693" s="62">
        <v>44305</v>
      </c>
      <c r="B8693" s="63">
        <v>44303</v>
      </c>
      <c r="C8693" s="63" t="s">
        <v>1114</v>
      </c>
      <c r="D8693" s="64">
        <f>VLOOKUP(Pag_Inicio_Corr_mas_casos[[#This Row],[Corregimiento]],Hoja3!$A$2:$D$676,4,0)</f>
        <v>81001</v>
      </c>
      <c r="E8693" s="63">
        <v>3</v>
      </c>
    </row>
    <row r="8694" spans="1:5" x14ac:dyDescent="0.25">
      <c r="A8694" s="62">
        <v>44305</v>
      </c>
      <c r="B8694" s="63">
        <v>44303</v>
      </c>
      <c r="C8694" s="63" t="s">
        <v>1370</v>
      </c>
      <c r="D8694" s="64">
        <f>VLOOKUP(Pag_Inicio_Corr_mas_casos[[#This Row],[Corregimiento]],Hoja3!$A$2:$D$676,4,0)</f>
        <v>41404</v>
      </c>
      <c r="E8694" s="63">
        <v>3</v>
      </c>
    </row>
    <row r="8695" spans="1:5" x14ac:dyDescent="0.25">
      <c r="A8695" s="59">
        <v>44306</v>
      </c>
      <c r="B8695" s="60">
        <v>44304</v>
      </c>
      <c r="C8695" s="60" t="s">
        <v>1106</v>
      </c>
      <c r="D8695" s="61">
        <f>VLOOKUP(Pag_Inicio_Corr_mas_casos[[#This Row],[Corregimiento]],Hoja3!$A$2:$D$676,4,0)</f>
        <v>80809</v>
      </c>
      <c r="E8695" s="60">
        <v>12</v>
      </c>
    </row>
    <row r="8696" spans="1:5" x14ac:dyDescent="0.25">
      <c r="A8696" s="59">
        <v>44306</v>
      </c>
      <c r="B8696" s="60">
        <v>44304</v>
      </c>
      <c r="C8696" s="60" t="s">
        <v>1098</v>
      </c>
      <c r="D8696" s="61">
        <f>VLOOKUP(Pag_Inicio_Corr_mas_casos[[#This Row],[Corregimiento]],Hoja3!$A$2:$D$676,4,0)</f>
        <v>40611</v>
      </c>
      <c r="E8696" s="60">
        <v>10</v>
      </c>
    </row>
    <row r="8697" spans="1:5" x14ac:dyDescent="0.25">
      <c r="A8697" s="59">
        <v>44306</v>
      </c>
      <c r="B8697" s="60">
        <v>44304</v>
      </c>
      <c r="C8697" s="60" t="s">
        <v>1155</v>
      </c>
      <c r="D8697" s="61">
        <f>VLOOKUP(Pag_Inicio_Corr_mas_casos[[#This Row],[Corregimiento]],Hoja3!$A$2:$D$676,4,0)</f>
        <v>40601</v>
      </c>
      <c r="E8697" s="60">
        <v>10</v>
      </c>
    </row>
    <row r="8698" spans="1:5" x14ac:dyDescent="0.25">
      <c r="A8698" s="59">
        <v>44306</v>
      </c>
      <c r="B8698" s="60">
        <v>44304</v>
      </c>
      <c r="C8698" s="60" t="s">
        <v>1141</v>
      </c>
      <c r="D8698" s="61">
        <f>VLOOKUP(Pag_Inicio_Corr_mas_casos[[#This Row],[Corregimiento]],Hoja3!$A$2:$D$676,4,0)</f>
        <v>80812</v>
      </c>
      <c r="E8698" s="60">
        <v>9</v>
      </c>
    </row>
    <row r="8699" spans="1:5" x14ac:dyDescent="0.25">
      <c r="A8699" s="59">
        <v>44306</v>
      </c>
      <c r="B8699" s="60">
        <v>44304</v>
      </c>
      <c r="C8699" s="60" t="s">
        <v>1065</v>
      </c>
      <c r="D8699" s="61">
        <f>VLOOKUP(Pag_Inicio_Corr_mas_casos[[#This Row],[Corregimiento]],Hoja3!$A$2:$D$676,4,0)</f>
        <v>40606</v>
      </c>
      <c r="E8699" s="60">
        <v>8</v>
      </c>
    </row>
    <row r="8700" spans="1:5" x14ac:dyDescent="0.25">
      <c r="A8700" s="59">
        <v>44306</v>
      </c>
      <c r="B8700" s="60">
        <v>44304</v>
      </c>
      <c r="C8700" s="60" t="s">
        <v>1049</v>
      </c>
      <c r="D8700" s="61">
        <f>VLOOKUP(Pag_Inicio_Corr_mas_casos[[#This Row],[Corregimiento]],Hoja3!$A$2:$D$676,4,0)</f>
        <v>80822</v>
      </c>
      <c r="E8700" s="60">
        <v>7</v>
      </c>
    </row>
    <row r="8701" spans="1:5" x14ac:dyDescent="0.25">
      <c r="A8701" s="59">
        <v>44306</v>
      </c>
      <c r="B8701" s="60">
        <v>44304</v>
      </c>
      <c r="C8701" s="60" t="s">
        <v>1052</v>
      </c>
      <c r="D8701" s="61">
        <f>VLOOKUP(Pag_Inicio_Corr_mas_casos[[#This Row],[Corregimiento]],Hoja3!$A$2:$D$676,4,0)</f>
        <v>130716</v>
      </c>
      <c r="E8701" s="60">
        <v>7</v>
      </c>
    </row>
    <row r="8702" spans="1:5" x14ac:dyDescent="0.25">
      <c r="A8702" s="59">
        <v>44306</v>
      </c>
      <c r="B8702" s="60">
        <v>44304</v>
      </c>
      <c r="C8702" s="60" t="s">
        <v>1037</v>
      </c>
      <c r="D8702" s="61">
        <f>VLOOKUP(Pag_Inicio_Corr_mas_casos[[#This Row],[Corregimiento]],Hoja3!$A$2:$D$676,4,0)</f>
        <v>80807</v>
      </c>
      <c r="E8702" s="60">
        <v>7</v>
      </c>
    </row>
    <row r="8703" spans="1:5" x14ac:dyDescent="0.25">
      <c r="A8703" s="59">
        <v>44306</v>
      </c>
      <c r="B8703" s="60">
        <v>44304</v>
      </c>
      <c r="C8703" s="60" t="s">
        <v>1173</v>
      </c>
      <c r="D8703" s="61">
        <f>VLOOKUP(Pag_Inicio_Corr_mas_casos[[#This Row],[Corregimiento]],Hoja3!$A$2:$D$676,4,0)</f>
        <v>40503</v>
      </c>
      <c r="E8703" s="60">
        <v>6</v>
      </c>
    </row>
    <row r="8704" spans="1:5" x14ac:dyDescent="0.25">
      <c r="A8704" s="59">
        <v>44306</v>
      </c>
      <c r="B8704" s="60">
        <v>44304</v>
      </c>
      <c r="C8704" s="60" t="s">
        <v>1131</v>
      </c>
      <c r="D8704" s="61">
        <f>VLOOKUP(Pag_Inicio_Corr_mas_casos[[#This Row],[Corregimiento]],Hoja3!$A$2:$D$676,4,0)</f>
        <v>130106</v>
      </c>
      <c r="E8704" s="60">
        <v>5</v>
      </c>
    </row>
    <row r="8705" spans="1:5" x14ac:dyDescent="0.25">
      <c r="A8705" s="59">
        <v>44306</v>
      </c>
      <c r="B8705" s="60">
        <v>44304</v>
      </c>
      <c r="C8705" s="60" t="s">
        <v>1301</v>
      </c>
      <c r="D8705" s="61">
        <f>VLOOKUP(Pag_Inicio_Corr_mas_casos[[#This Row],[Corregimiento]],Hoja3!$A$2:$D$676,4,0)</f>
        <v>10101</v>
      </c>
      <c r="E8705" s="60">
        <v>5</v>
      </c>
    </row>
    <row r="8706" spans="1:5" x14ac:dyDescent="0.25">
      <c r="A8706" s="59">
        <v>44306</v>
      </c>
      <c r="B8706" s="60">
        <v>44304</v>
      </c>
      <c r="C8706" s="60" t="s">
        <v>1102</v>
      </c>
      <c r="D8706" s="61">
        <f>VLOOKUP(Pag_Inicio_Corr_mas_casos[[#This Row],[Corregimiento]],Hoja3!$A$2:$D$676,4,0)</f>
        <v>40612</v>
      </c>
      <c r="E8706" s="60">
        <v>5</v>
      </c>
    </row>
    <row r="8707" spans="1:5" x14ac:dyDescent="0.25">
      <c r="A8707" s="59">
        <v>44306</v>
      </c>
      <c r="B8707" s="60">
        <v>44304</v>
      </c>
      <c r="C8707" s="60" t="s">
        <v>1110</v>
      </c>
      <c r="D8707" s="61">
        <f>VLOOKUP(Pag_Inicio_Corr_mas_casos[[#This Row],[Corregimiento]],Hoja3!$A$2:$D$676,4,0)</f>
        <v>130702</v>
      </c>
      <c r="E8707" s="60">
        <v>4</v>
      </c>
    </row>
    <row r="8708" spans="1:5" x14ac:dyDescent="0.25">
      <c r="A8708" s="59">
        <v>44306</v>
      </c>
      <c r="B8708" s="60">
        <v>44304</v>
      </c>
      <c r="C8708" s="60" t="s">
        <v>1053</v>
      </c>
      <c r="D8708" s="61">
        <f>VLOOKUP(Pag_Inicio_Corr_mas_casos[[#This Row],[Corregimiento]],Hoja3!$A$2:$D$676,4,0)</f>
        <v>50208</v>
      </c>
      <c r="E8708" s="60">
        <v>4</v>
      </c>
    </row>
    <row r="8709" spans="1:5" x14ac:dyDescent="0.25">
      <c r="A8709" s="59">
        <v>44306</v>
      </c>
      <c r="B8709" s="60">
        <v>44304</v>
      </c>
      <c r="C8709" s="60" t="s">
        <v>1128</v>
      </c>
      <c r="D8709" s="61">
        <f>VLOOKUP(Pag_Inicio_Corr_mas_casos[[#This Row],[Corregimiento]],Hoja3!$A$2:$D$676,4,0)</f>
        <v>91008</v>
      </c>
      <c r="E8709" s="60">
        <v>4</v>
      </c>
    </row>
    <row r="8710" spans="1:5" x14ac:dyDescent="0.25">
      <c r="A8710" s="59">
        <v>44306</v>
      </c>
      <c r="B8710" s="60">
        <v>44304</v>
      </c>
      <c r="C8710" s="60" t="s">
        <v>1107</v>
      </c>
      <c r="D8710" s="61">
        <f>VLOOKUP(Pag_Inicio_Corr_mas_casos[[#This Row],[Corregimiento]],Hoja3!$A$2:$D$676,4,0)</f>
        <v>80819</v>
      </c>
      <c r="E8710" s="60">
        <v>4</v>
      </c>
    </row>
    <row r="8711" spans="1:5" x14ac:dyDescent="0.25">
      <c r="A8711" s="59">
        <v>44306</v>
      </c>
      <c r="B8711" s="60">
        <v>44304</v>
      </c>
      <c r="C8711" s="60" t="s">
        <v>1056</v>
      </c>
      <c r="D8711" s="61">
        <f>VLOOKUP(Pag_Inicio_Corr_mas_casos[[#This Row],[Corregimiento]],Hoja3!$A$2:$D$676,4,0)</f>
        <v>20601</v>
      </c>
      <c r="E8711" s="60">
        <v>4</v>
      </c>
    </row>
    <row r="8712" spans="1:5" x14ac:dyDescent="0.25">
      <c r="A8712" s="59">
        <v>44306</v>
      </c>
      <c r="B8712" s="60">
        <v>44304</v>
      </c>
      <c r="C8712" s="60" t="s">
        <v>1038</v>
      </c>
      <c r="D8712" s="61">
        <f>VLOOKUP(Pag_Inicio_Corr_mas_casos[[#This Row],[Corregimiento]],Hoja3!$A$2:$D$676,4,0)</f>
        <v>80816</v>
      </c>
      <c r="E8712" s="60">
        <v>4</v>
      </c>
    </row>
    <row r="8713" spans="1:5" x14ac:dyDescent="0.25">
      <c r="A8713" s="59">
        <v>44306</v>
      </c>
      <c r="B8713" s="60">
        <v>44304</v>
      </c>
      <c r="C8713" s="60" t="s">
        <v>867</v>
      </c>
      <c r="D8713" s="61">
        <f>VLOOKUP(Pag_Inicio_Corr_mas_casos[[#This Row],[Corregimiento]],Hoja3!$A$2:$D$676,4,0)</f>
        <v>80821</v>
      </c>
      <c r="E8713" s="60">
        <v>4</v>
      </c>
    </row>
    <row r="8714" spans="1:5" x14ac:dyDescent="0.25">
      <c r="A8714" s="59">
        <v>44306</v>
      </c>
      <c r="B8714" s="60">
        <v>44304</v>
      </c>
      <c r="C8714" s="60" t="s">
        <v>1036</v>
      </c>
      <c r="D8714" s="61">
        <f>VLOOKUP(Pag_Inicio_Corr_mas_casos[[#This Row],[Corregimiento]],Hoja3!$A$2:$D$676,4,0)</f>
        <v>80823</v>
      </c>
      <c r="E8714" s="60">
        <v>4</v>
      </c>
    </row>
    <row r="8715" spans="1:5" x14ac:dyDescent="0.25">
      <c r="A8715" s="74">
        <v>44307</v>
      </c>
      <c r="B8715" s="75">
        <v>44305</v>
      </c>
      <c r="C8715" s="75" t="s">
        <v>1155</v>
      </c>
      <c r="D8715" s="76">
        <f>VLOOKUP(Pag_Inicio_Corr_mas_casos[[#This Row],[Corregimiento]],Hoja3!$A$2:$D$676,4,0)</f>
        <v>40601</v>
      </c>
      <c r="E8715" s="75">
        <v>15</v>
      </c>
    </row>
    <row r="8716" spans="1:5" x14ac:dyDescent="0.25">
      <c r="A8716" s="74">
        <v>44307</v>
      </c>
      <c r="B8716" s="75">
        <v>44305</v>
      </c>
      <c r="C8716" s="75" t="s">
        <v>1065</v>
      </c>
      <c r="D8716" s="76">
        <f>VLOOKUP(Pag_Inicio_Corr_mas_casos[[#This Row],[Corregimiento]],Hoja3!$A$2:$D$676,4,0)</f>
        <v>40606</v>
      </c>
      <c r="E8716" s="75">
        <v>10</v>
      </c>
    </row>
    <row r="8717" spans="1:5" x14ac:dyDescent="0.25">
      <c r="A8717" s="74">
        <v>44307</v>
      </c>
      <c r="B8717" s="75">
        <v>44305</v>
      </c>
      <c r="C8717" s="75" t="s">
        <v>1301</v>
      </c>
      <c r="D8717" s="76">
        <f>VLOOKUP(Pag_Inicio_Corr_mas_casos[[#This Row],[Corregimiento]],Hoja3!$A$2:$D$676,4,0)</f>
        <v>10101</v>
      </c>
      <c r="E8717" s="75">
        <v>9</v>
      </c>
    </row>
    <row r="8718" spans="1:5" x14ac:dyDescent="0.25">
      <c r="A8718" s="74">
        <v>44307</v>
      </c>
      <c r="B8718" s="75">
        <v>44305</v>
      </c>
      <c r="C8718" s="75" t="s">
        <v>1270</v>
      </c>
      <c r="D8718" s="76">
        <f>VLOOKUP(Pag_Inicio_Corr_mas_casos[[#This Row],[Corregimiento]],Hoja3!$A$2:$D$676,4,0)</f>
        <v>40701</v>
      </c>
      <c r="E8718" s="75">
        <v>9</v>
      </c>
    </row>
    <row r="8719" spans="1:5" x14ac:dyDescent="0.25">
      <c r="A8719" s="74">
        <v>44307</v>
      </c>
      <c r="B8719" s="75">
        <v>44305</v>
      </c>
      <c r="C8719" s="75" t="s">
        <v>1141</v>
      </c>
      <c r="D8719" s="76">
        <f>VLOOKUP(Pag_Inicio_Corr_mas_casos[[#This Row],[Corregimiento]],Hoja3!$A$2:$D$676,4,0)</f>
        <v>80812</v>
      </c>
      <c r="E8719" s="75">
        <v>8</v>
      </c>
    </row>
    <row r="8720" spans="1:5" x14ac:dyDescent="0.25">
      <c r="A8720" s="74">
        <v>44307</v>
      </c>
      <c r="B8720" s="75">
        <v>44305</v>
      </c>
      <c r="C8720" s="75" t="s">
        <v>867</v>
      </c>
      <c r="D8720" s="76">
        <f>VLOOKUP(Pag_Inicio_Corr_mas_casos[[#This Row],[Corregimiento]],Hoja3!$A$2:$D$676,4,0)</f>
        <v>80821</v>
      </c>
      <c r="E8720" s="75">
        <v>7</v>
      </c>
    </row>
    <row r="8721" spans="1:5" x14ac:dyDescent="0.25">
      <c r="A8721" s="74">
        <v>44307</v>
      </c>
      <c r="B8721" s="75">
        <v>44305</v>
      </c>
      <c r="C8721" s="75" t="s">
        <v>1049</v>
      </c>
      <c r="D8721" s="76">
        <f>VLOOKUP(Pag_Inicio_Corr_mas_casos[[#This Row],[Corregimiento]],Hoja3!$A$2:$D$676,4,0)</f>
        <v>80822</v>
      </c>
      <c r="E8721" s="75">
        <v>7</v>
      </c>
    </row>
    <row r="8722" spans="1:5" x14ac:dyDescent="0.25">
      <c r="A8722" s="74">
        <v>44307</v>
      </c>
      <c r="B8722" s="75">
        <v>44305</v>
      </c>
      <c r="C8722" s="75" t="s">
        <v>1262</v>
      </c>
      <c r="D8722" s="76">
        <f>VLOOKUP(Pag_Inicio_Corr_mas_casos[[#This Row],[Corregimiento]],Hoja3!$A$2:$D$676,4,0)</f>
        <v>10201</v>
      </c>
      <c r="E8722" s="75">
        <v>7</v>
      </c>
    </row>
    <row r="8723" spans="1:5" x14ac:dyDescent="0.25">
      <c r="A8723" s="74">
        <v>44307</v>
      </c>
      <c r="B8723" s="75">
        <v>44305</v>
      </c>
      <c r="C8723" s="75" t="s">
        <v>1046</v>
      </c>
      <c r="D8723" s="76">
        <f>VLOOKUP(Pag_Inicio_Corr_mas_casos[[#This Row],[Corregimiento]],Hoja3!$A$2:$D$676,4,0)</f>
        <v>80813</v>
      </c>
      <c r="E8723" s="75">
        <v>6</v>
      </c>
    </row>
    <row r="8724" spans="1:5" x14ac:dyDescent="0.25">
      <c r="A8724" s="74">
        <v>44307</v>
      </c>
      <c r="B8724" s="75">
        <v>44305</v>
      </c>
      <c r="C8724" s="75" t="s">
        <v>1110</v>
      </c>
      <c r="D8724" s="76">
        <f>VLOOKUP(Pag_Inicio_Corr_mas_casos[[#This Row],[Corregimiento]],Hoja3!$A$2:$D$676,4,0)</f>
        <v>130702</v>
      </c>
      <c r="E8724" s="75">
        <v>6</v>
      </c>
    </row>
    <row r="8725" spans="1:5" x14ac:dyDescent="0.25">
      <c r="A8725" s="74">
        <v>44307</v>
      </c>
      <c r="B8725" s="75">
        <v>44305</v>
      </c>
      <c r="C8725" s="75" t="s">
        <v>1106</v>
      </c>
      <c r="D8725" s="76">
        <f>VLOOKUP(Pag_Inicio_Corr_mas_casos[[#This Row],[Corregimiento]],Hoja3!$A$2:$D$676,4,0)</f>
        <v>80809</v>
      </c>
      <c r="E8725" s="75">
        <v>6</v>
      </c>
    </row>
    <row r="8726" spans="1:5" x14ac:dyDescent="0.25">
      <c r="A8726" s="74">
        <v>44307</v>
      </c>
      <c r="B8726" s="75">
        <v>44305</v>
      </c>
      <c r="C8726" s="75" t="s">
        <v>1098</v>
      </c>
      <c r="D8726" s="76">
        <f>VLOOKUP(Pag_Inicio_Corr_mas_casos[[#This Row],[Corregimiento]],Hoja3!$A$2:$D$676,4,0)</f>
        <v>40611</v>
      </c>
      <c r="E8726" s="75">
        <v>6</v>
      </c>
    </row>
    <row r="8727" spans="1:5" x14ac:dyDescent="0.25">
      <c r="A8727" s="74">
        <v>44307</v>
      </c>
      <c r="B8727" s="75">
        <v>44305</v>
      </c>
      <c r="C8727" s="75" t="s">
        <v>1041</v>
      </c>
      <c r="D8727" s="76">
        <f>VLOOKUP(Pag_Inicio_Corr_mas_casos[[#This Row],[Corregimiento]],Hoja3!$A$2:$D$676,4,0)</f>
        <v>80814</v>
      </c>
      <c r="E8727" s="75">
        <v>6</v>
      </c>
    </row>
    <row r="8728" spans="1:5" x14ac:dyDescent="0.25">
      <c r="A8728" s="74">
        <v>44307</v>
      </c>
      <c r="B8728" s="75">
        <v>44305</v>
      </c>
      <c r="C8728" s="75" t="s">
        <v>1107</v>
      </c>
      <c r="D8728" s="76">
        <f>VLOOKUP(Pag_Inicio_Corr_mas_casos[[#This Row],[Corregimiento]],Hoja3!$A$2:$D$676,4,0)</f>
        <v>80819</v>
      </c>
      <c r="E8728" s="75">
        <v>6</v>
      </c>
    </row>
    <row r="8729" spans="1:5" x14ac:dyDescent="0.25">
      <c r="A8729" s="74">
        <v>44307</v>
      </c>
      <c r="B8729" s="75">
        <v>44305</v>
      </c>
      <c r="C8729" s="75" t="s">
        <v>1371</v>
      </c>
      <c r="D8729" s="76">
        <f>VLOOKUP(Pag_Inicio_Corr_mas_casos[[#This Row],[Corregimiento]],Hoja3!$A$2:$D$676,4,0)</f>
        <v>40609</v>
      </c>
      <c r="E8729" s="75">
        <v>5</v>
      </c>
    </row>
    <row r="8730" spans="1:5" x14ac:dyDescent="0.25">
      <c r="A8730" s="74">
        <v>44307</v>
      </c>
      <c r="B8730" s="75">
        <v>44305</v>
      </c>
      <c r="C8730" s="75" t="s">
        <v>1033</v>
      </c>
      <c r="D8730" s="76">
        <f>VLOOKUP(Pag_Inicio_Corr_mas_casos[[#This Row],[Corregimiento]],Hoja3!$A$2:$D$676,4,0)</f>
        <v>130717</v>
      </c>
      <c r="E8730" s="75">
        <v>5</v>
      </c>
    </row>
    <row r="8731" spans="1:5" x14ac:dyDescent="0.25">
      <c r="A8731" s="74">
        <v>44307</v>
      </c>
      <c r="B8731" s="75">
        <v>44305</v>
      </c>
      <c r="C8731" s="75" t="s">
        <v>1176</v>
      </c>
      <c r="D8731" s="76">
        <f>VLOOKUP(Pag_Inicio_Corr_mas_casos[[#This Row],[Corregimiento]],Hoja3!$A$2:$D$676,4,0)</f>
        <v>40604</v>
      </c>
      <c r="E8731" s="75">
        <v>5</v>
      </c>
    </row>
    <row r="8732" spans="1:5" x14ac:dyDescent="0.25">
      <c r="A8732" s="74">
        <v>44307</v>
      </c>
      <c r="B8732" s="75">
        <v>44305</v>
      </c>
      <c r="C8732" s="75" t="s">
        <v>1161</v>
      </c>
      <c r="D8732" s="76">
        <f>VLOOKUP(Pag_Inicio_Corr_mas_casos[[#This Row],[Corregimiento]],Hoja3!$A$2:$D$676,4,0)</f>
        <v>40610</v>
      </c>
      <c r="E8732" s="75">
        <v>5</v>
      </c>
    </row>
    <row r="8733" spans="1:5" x14ac:dyDescent="0.25">
      <c r="A8733" s="74">
        <v>44307</v>
      </c>
      <c r="B8733" s="75">
        <v>44305</v>
      </c>
      <c r="C8733" s="75" t="s">
        <v>1035</v>
      </c>
      <c r="D8733" s="76">
        <f>VLOOKUP(Pag_Inicio_Corr_mas_casos[[#This Row],[Corregimiento]],Hoja3!$A$2:$D$676,4,0)</f>
        <v>80806</v>
      </c>
      <c r="E8733" s="75">
        <v>5</v>
      </c>
    </row>
    <row r="8734" spans="1:5" x14ac:dyDescent="0.25">
      <c r="A8734" s="74">
        <v>44307</v>
      </c>
      <c r="B8734" s="75">
        <v>44305</v>
      </c>
      <c r="C8734" s="75" t="s">
        <v>1266</v>
      </c>
      <c r="D8734" s="76">
        <f>VLOOKUP(Pag_Inicio_Corr_mas_casos[[#This Row],[Corregimiento]],Hoja3!$A$2:$D$676,4,0)</f>
        <v>10215</v>
      </c>
      <c r="E8734" s="75">
        <v>5</v>
      </c>
    </row>
    <row r="8735" spans="1:5" x14ac:dyDescent="0.25">
      <c r="A8735" s="80">
        <v>44308</v>
      </c>
      <c r="B8735" s="81">
        <v>44306</v>
      </c>
      <c r="C8735" s="81" t="s">
        <v>1056</v>
      </c>
      <c r="D8735" s="82">
        <f>VLOOKUP(Pag_Inicio_Corr_mas_casos[[#This Row],[Corregimiento]],Hoja3!$A$2:$D$676,4,0)</f>
        <v>20601</v>
      </c>
      <c r="E8735" s="81">
        <v>13</v>
      </c>
    </row>
    <row r="8736" spans="1:5" x14ac:dyDescent="0.25">
      <c r="A8736" s="80">
        <v>44308</v>
      </c>
      <c r="B8736" s="81">
        <v>44306</v>
      </c>
      <c r="C8736" s="81" t="s">
        <v>1173</v>
      </c>
      <c r="D8736" s="82">
        <f>VLOOKUP(Pag_Inicio_Corr_mas_casos[[#This Row],[Corregimiento]],Hoja3!$A$2:$D$676,4,0)</f>
        <v>40503</v>
      </c>
      <c r="E8736" s="81">
        <v>10</v>
      </c>
    </row>
    <row r="8737" spans="1:5" x14ac:dyDescent="0.25">
      <c r="A8737" s="80">
        <v>44308</v>
      </c>
      <c r="B8737" s="81">
        <v>44306</v>
      </c>
      <c r="C8737" s="81" t="s">
        <v>1155</v>
      </c>
      <c r="D8737" s="82">
        <f>VLOOKUP(Pag_Inicio_Corr_mas_casos[[#This Row],[Corregimiento]],Hoja3!$A$2:$D$676,4,0)</f>
        <v>40601</v>
      </c>
      <c r="E8737" s="81">
        <v>10</v>
      </c>
    </row>
    <row r="8738" spans="1:5" x14ac:dyDescent="0.25">
      <c r="A8738" s="80">
        <v>44308</v>
      </c>
      <c r="B8738" s="81">
        <v>44306</v>
      </c>
      <c r="C8738" s="81" t="s">
        <v>1117</v>
      </c>
      <c r="D8738" s="82">
        <f>VLOOKUP(Pag_Inicio_Corr_mas_casos[[#This Row],[Corregimiento]],Hoja3!$A$2:$D$676,4,0)</f>
        <v>91001</v>
      </c>
      <c r="E8738" s="81">
        <v>9</v>
      </c>
    </row>
    <row r="8739" spans="1:5" x14ac:dyDescent="0.25">
      <c r="A8739" s="80">
        <v>44308</v>
      </c>
      <c r="B8739" s="81">
        <v>44306</v>
      </c>
      <c r="C8739" s="81" t="s">
        <v>1141</v>
      </c>
      <c r="D8739" s="82">
        <f>VLOOKUP(Pag_Inicio_Corr_mas_casos[[#This Row],[Corregimiento]],Hoja3!$A$2:$D$676,4,0)</f>
        <v>80812</v>
      </c>
      <c r="E8739" s="81">
        <v>9</v>
      </c>
    </row>
    <row r="8740" spans="1:5" x14ac:dyDescent="0.25">
      <c r="A8740" s="80">
        <v>44308</v>
      </c>
      <c r="B8740" s="81">
        <v>44306</v>
      </c>
      <c r="C8740" s="81" t="s">
        <v>1039</v>
      </c>
      <c r="D8740" s="82">
        <f>VLOOKUP(Pag_Inicio_Corr_mas_casos[[#This Row],[Corregimiento]],Hoja3!$A$2:$D$676,4,0)</f>
        <v>130708</v>
      </c>
      <c r="E8740" s="81">
        <v>9</v>
      </c>
    </row>
    <row r="8741" spans="1:5" x14ac:dyDescent="0.25">
      <c r="A8741" s="80">
        <v>44308</v>
      </c>
      <c r="B8741" s="81">
        <v>44306</v>
      </c>
      <c r="C8741" s="81" t="s">
        <v>1110</v>
      </c>
      <c r="D8741" s="82">
        <f>VLOOKUP(Pag_Inicio_Corr_mas_casos[[#This Row],[Corregimiento]],Hoja3!$A$2:$D$676,4,0)</f>
        <v>130702</v>
      </c>
      <c r="E8741" s="81">
        <v>9</v>
      </c>
    </row>
    <row r="8742" spans="1:5" x14ac:dyDescent="0.25">
      <c r="A8742" s="80">
        <v>44308</v>
      </c>
      <c r="B8742" s="81">
        <v>44306</v>
      </c>
      <c r="C8742" s="81" t="s">
        <v>1054</v>
      </c>
      <c r="D8742" s="82">
        <f>VLOOKUP(Pag_Inicio_Corr_mas_casos[[#This Row],[Corregimiento]],Hoja3!$A$2:$D$676,4,0)</f>
        <v>130701</v>
      </c>
      <c r="E8742" s="81">
        <v>9</v>
      </c>
    </row>
    <row r="8743" spans="1:5" x14ac:dyDescent="0.25">
      <c r="A8743" s="80">
        <v>44308</v>
      </c>
      <c r="B8743" s="81">
        <v>44306</v>
      </c>
      <c r="C8743" s="81" t="s">
        <v>1106</v>
      </c>
      <c r="D8743" s="82">
        <f>VLOOKUP(Pag_Inicio_Corr_mas_casos[[#This Row],[Corregimiento]],Hoja3!$A$2:$D$676,4,0)</f>
        <v>80809</v>
      </c>
      <c r="E8743" s="81">
        <v>8</v>
      </c>
    </row>
    <row r="8744" spans="1:5" x14ac:dyDescent="0.25">
      <c r="A8744" s="80">
        <v>44308</v>
      </c>
      <c r="B8744" s="81">
        <v>44306</v>
      </c>
      <c r="C8744" s="81" t="s">
        <v>1329</v>
      </c>
      <c r="D8744" s="82">
        <f>VLOOKUP(Pag_Inicio_Corr_mas_casos[[#This Row],[Corregimiento]],Hoja3!$A$2:$D$676,4,0)</f>
        <v>60202</v>
      </c>
      <c r="E8744" s="81">
        <v>8</v>
      </c>
    </row>
    <row r="8745" spans="1:5" x14ac:dyDescent="0.25">
      <c r="A8745" s="80">
        <v>44308</v>
      </c>
      <c r="B8745" s="81">
        <v>44306</v>
      </c>
      <c r="C8745" s="81" t="s">
        <v>1098</v>
      </c>
      <c r="D8745" s="82">
        <f>VLOOKUP(Pag_Inicio_Corr_mas_casos[[#This Row],[Corregimiento]],Hoja3!$A$2:$D$676,4,0)</f>
        <v>40611</v>
      </c>
      <c r="E8745" s="81">
        <v>7</v>
      </c>
    </row>
    <row r="8746" spans="1:5" x14ac:dyDescent="0.25">
      <c r="A8746" s="80">
        <v>44308</v>
      </c>
      <c r="B8746" s="81">
        <v>44306</v>
      </c>
      <c r="C8746" s="81" t="s">
        <v>1102</v>
      </c>
      <c r="D8746" s="82">
        <f>VLOOKUP(Pag_Inicio_Corr_mas_casos[[#This Row],[Corregimiento]],Hoja3!$A$2:$D$676,4,0)</f>
        <v>40612</v>
      </c>
      <c r="E8746" s="81">
        <v>7</v>
      </c>
    </row>
    <row r="8747" spans="1:5" x14ac:dyDescent="0.25">
      <c r="A8747" s="80">
        <v>44308</v>
      </c>
      <c r="B8747" s="81">
        <v>44306</v>
      </c>
      <c r="C8747" s="81" t="s">
        <v>1049</v>
      </c>
      <c r="D8747" s="82">
        <f>VLOOKUP(Pag_Inicio_Corr_mas_casos[[#This Row],[Corregimiento]],Hoja3!$A$2:$D$676,4,0)</f>
        <v>80822</v>
      </c>
      <c r="E8747" s="81">
        <v>6</v>
      </c>
    </row>
    <row r="8748" spans="1:5" x14ac:dyDescent="0.25">
      <c r="A8748" s="80">
        <v>44308</v>
      </c>
      <c r="B8748" s="81">
        <v>44306</v>
      </c>
      <c r="C8748" s="81" t="s">
        <v>1034</v>
      </c>
      <c r="D8748" s="82">
        <f>VLOOKUP(Pag_Inicio_Corr_mas_casos[[#This Row],[Corregimiento]],Hoja3!$A$2:$D$676,4,0)</f>
        <v>81009</v>
      </c>
      <c r="E8748" s="81">
        <v>6</v>
      </c>
    </row>
    <row r="8749" spans="1:5" x14ac:dyDescent="0.25">
      <c r="A8749" s="80">
        <v>44308</v>
      </c>
      <c r="B8749" s="81">
        <v>44306</v>
      </c>
      <c r="C8749" s="81" t="s">
        <v>1037</v>
      </c>
      <c r="D8749" s="82">
        <f>VLOOKUP(Pag_Inicio_Corr_mas_casos[[#This Row],[Corregimiento]],Hoja3!$A$2:$D$676,4,0)</f>
        <v>80807</v>
      </c>
      <c r="E8749" s="81">
        <v>6</v>
      </c>
    </row>
    <row r="8750" spans="1:5" x14ac:dyDescent="0.25">
      <c r="A8750" s="80">
        <v>44308</v>
      </c>
      <c r="B8750" s="81">
        <v>44306</v>
      </c>
      <c r="C8750" s="81" t="s">
        <v>1164</v>
      </c>
      <c r="D8750" s="82">
        <f>VLOOKUP(Pag_Inicio_Corr_mas_casos[[#This Row],[Corregimiento]],Hoja3!$A$2:$D$676,4,0)</f>
        <v>91013</v>
      </c>
      <c r="E8750" s="81">
        <v>5</v>
      </c>
    </row>
    <row r="8751" spans="1:5" x14ac:dyDescent="0.25">
      <c r="A8751" s="80">
        <v>44308</v>
      </c>
      <c r="B8751" s="81">
        <v>44306</v>
      </c>
      <c r="C8751" s="81" t="s">
        <v>1087</v>
      </c>
      <c r="D8751" s="82">
        <f>VLOOKUP(Pag_Inicio_Corr_mas_casos[[#This Row],[Corregimiento]],Hoja3!$A$2:$D$676,4,0)</f>
        <v>80808</v>
      </c>
      <c r="E8751" s="81">
        <v>5</v>
      </c>
    </row>
    <row r="8752" spans="1:5" x14ac:dyDescent="0.25">
      <c r="A8752" s="80">
        <v>44308</v>
      </c>
      <c r="B8752" s="81">
        <v>44306</v>
      </c>
      <c r="C8752" s="81" t="s">
        <v>1301</v>
      </c>
      <c r="D8752" s="82">
        <f>VLOOKUP(Pag_Inicio_Corr_mas_casos[[#This Row],[Corregimiento]],Hoja3!$A$2:$D$676,4,0)</f>
        <v>10101</v>
      </c>
      <c r="E8752" s="81">
        <v>5</v>
      </c>
    </row>
    <row r="8753" spans="1:5" x14ac:dyDescent="0.25">
      <c r="A8753" s="80">
        <v>44308</v>
      </c>
      <c r="B8753" s="81">
        <v>44306</v>
      </c>
      <c r="C8753" s="81" t="s">
        <v>1041</v>
      </c>
      <c r="D8753" s="82">
        <f>VLOOKUP(Pag_Inicio_Corr_mas_casos[[#This Row],[Corregimiento]],Hoja3!$A$2:$D$676,4,0)</f>
        <v>80814</v>
      </c>
      <c r="E8753" s="81">
        <v>4</v>
      </c>
    </row>
    <row r="8754" spans="1:5" x14ac:dyDescent="0.25">
      <c r="A8754" s="80">
        <v>44308</v>
      </c>
      <c r="B8754" s="81">
        <v>44306</v>
      </c>
      <c r="C8754" s="81" t="s">
        <v>1065</v>
      </c>
      <c r="D8754" s="82">
        <f>VLOOKUP(Pag_Inicio_Corr_mas_casos[[#This Row],[Corregimiento]],Hoja3!$A$2:$D$676,4,0)</f>
        <v>40606</v>
      </c>
      <c r="E8754" s="81">
        <v>4</v>
      </c>
    </row>
    <row r="8755" spans="1:5" x14ac:dyDescent="0.25">
      <c r="A8755" s="53">
        <v>44309</v>
      </c>
      <c r="B8755" s="54">
        <v>44307</v>
      </c>
      <c r="C8755" s="54" t="s">
        <v>1155</v>
      </c>
      <c r="D8755" s="55">
        <f>VLOOKUP(Pag_Inicio_Corr_mas_casos[[#This Row],[Corregimiento]],Hoja3!$A$2:$D$676,4,0)</f>
        <v>40601</v>
      </c>
      <c r="E8755" s="54">
        <v>19</v>
      </c>
    </row>
    <row r="8756" spans="1:5" x14ac:dyDescent="0.25">
      <c r="A8756" s="53">
        <v>44309</v>
      </c>
      <c r="B8756" s="54">
        <v>44307</v>
      </c>
      <c r="C8756" s="54" t="s">
        <v>1056</v>
      </c>
      <c r="D8756" s="55">
        <f>VLOOKUP(Pag_Inicio_Corr_mas_casos[[#This Row],[Corregimiento]],Hoja3!$A$2:$D$676,4,0)</f>
        <v>20601</v>
      </c>
      <c r="E8756" s="54">
        <v>17</v>
      </c>
    </row>
    <row r="8757" spans="1:5" x14ac:dyDescent="0.25">
      <c r="A8757" s="53">
        <v>44309</v>
      </c>
      <c r="B8757" s="54">
        <v>44307</v>
      </c>
      <c r="C8757" s="54" t="s">
        <v>1106</v>
      </c>
      <c r="D8757" s="55">
        <f>VLOOKUP(Pag_Inicio_Corr_mas_casos[[#This Row],[Corregimiento]],Hoja3!$A$2:$D$676,4,0)</f>
        <v>80809</v>
      </c>
      <c r="E8757" s="54">
        <v>11</v>
      </c>
    </row>
    <row r="8758" spans="1:5" x14ac:dyDescent="0.25">
      <c r="A8758" s="53">
        <v>44309</v>
      </c>
      <c r="B8758" s="54">
        <v>44307</v>
      </c>
      <c r="C8758" s="54" t="s">
        <v>1372</v>
      </c>
      <c r="D8758" s="55">
        <f>VLOOKUP(Pag_Inicio_Corr_mas_casos[[#This Row],[Corregimiento]],Hoja3!$A$2:$D$676,4,0)</f>
        <v>30601</v>
      </c>
      <c r="E8758" s="54">
        <v>10</v>
      </c>
    </row>
    <row r="8759" spans="1:5" x14ac:dyDescent="0.25">
      <c r="A8759" s="53">
        <v>44309</v>
      </c>
      <c r="B8759" s="54">
        <v>44307</v>
      </c>
      <c r="C8759" s="54" t="s">
        <v>1141</v>
      </c>
      <c r="D8759" s="55">
        <f>VLOOKUP(Pag_Inicio_Corr_mas_casos[[#This Row],[Corregimiento]],Hoja3!$A$2:$D$676,4,0)</f>
        <v>80812</v>
      </c>
      <c r="E8759" s="54">
        <v>9</v>
      </c>
    </row>
    <row r="8760" spans="1:5" x14ac:dyDescent="0.25">
      <c r="A8760" s="53">
        <v>44309</v>
      </c>
      <c r="B8760" s="54">
        <v>44307</v>
      </c>
      <c r="C8760" s="54" t="s">
        <v>1107</v>
      </c>
      <c r="D8760" s="55">
        <f>VLOOKUP(Pag_Inicio_Corr_mas_casos[[#This Row],[Corregimiento]],Hoja3!$A$2:$D$676,4,0)</f>
        <v>80819</v>
      </c>
      <c r="E8760" s="54">
        <v>9</v>
      </c>
    </row>
    <row r="8761" spans="1:5" x14ac:dyDescent="0.25">
      <c r="A8761" s="53">
        <v>44309</v>
      </c>
      <c r="B8761" s="54">
        <v>44307</v>
      </c>
      <c r="C8761" s="54" t="s">
        <v>1065</v>
      </c>
      <c r="D8761" s="55">
        <f>VLOOKUP(Pag_Inicio_Corr_mas_casos[[#This Row],[Corregimiento]],Hoja3!$A$2:$D$676,4,0)</f>
        <v>40606</v>
      </c>
      <c r="E8761" s="54">
        <v>8</v>
      </c>
    </row>
    <row r="8762" spans="1:5" x14ac:dyDescent="0.25">
      <c r="A8762" s="53">
        <v>44309</v>
      </c>
      <c r="B8762" s="54">
        <v>44307</v>
      </c>
      <c r="C8762" s="54" t="s">
        <v>1306</v>
      </c>
      <c r="D8762" s="55">
        <f>VLOOKUP(Pag_Inicio_Corr_mas_casos[[#This Row],[Corregimiento]],Hoja3!$A$2:$D$676,4,0)</f>
        <v>41104</v>
      </c>
      <c r="E8762" s="54">
        <v>8</v>
      </c>
    </row>
    <row r="8763" spans="1:5" x14ac:dyDescent="0.25">
      <c r="A8763" s="53">
        <v>44309</v>
      </c>
      <c r="B8763" s="54">
        <v>44307</v>
      </c>
      <c r="C8763" s="54" t="s">
        <v>1102</v>
      </c>
      <c r="D8763" s="55">
        <f>VLOOKUP(Pag_Inicio_Corr_mas_casos[[#This Row],[Corregimiento]],Hoja3!$A$2:$D$676,4,0)</f>
        <v>40612</v>
      </c>
      <c r="E8763" s="54">
        <v>8</v>
      </c>
    </row>
    <row r="8764" spans="1:5" x14ac:dyDescent="0.25">
      <c r="A8764" s="53">
        <v>44309</v>
      </c>
      <c r="B8764" s="54">
        <v>44307</v>
      </c>
      <c r="C8764" s="54" t="s">
        <v>1118</v>
      </c>
      <c r="D8764" s="55">
        <f>VLOOKUP(Pag_Inicio_Corr_mas_casos[[#This Row],[Corregimiento]],Hoja3!$A$2:$D$676,4,0)</f>
        <v>30111</v>
      </c>
      <c r="E8764" s="54">
        <v>8</v>
      </c>
    </row>
    <row r="8765" spans="1:5" x14ac:dyDescent="0.25">
      <c r="A8765" s="53">
        <v>44309</v>
      </c>
      <c r="B8765" s="54">
        <v>44307</v>
      </c>
      <c r="C8765" s="54" t="s">
        <v>1153</v>
      </c>
      <c r="D8765" s="55">
        <f>VLOOKUP(Pag_Inicio_Corr_mas_casos[[#This Row],[Corregimiento]],Hoja3!$A$2:$D$676,4,0)</f>
        <v>40501</v>
      </c>
      <c r="E8765" s="54">
        <v>8</v>
      </c>
    </row>
    <row r="8766" spans="1:5" x14ac:dyDescent="0.25">
      <c r="A8766" s="53">
        <v>44309</v>
      </c>
      <c r="B8766" s="54">
        <v>44307</v>
      </c>
      <c r="C8766" s="54" t="s">
        <v>1110</v>
      </c>
      <c r="D8766" s="55">
        <f>VLOOKUP(Pag_Inicio_Corr_mas_casos[[#This Row],[Corregimiento]],Hoja3!$A$2:$D$676,4,0)</f>
        <v>130702</v>
      </c>
      <c r="E8766" s="54">
        <v>7</v>
      </c>
    </row>
    <row r="8767" spans="1:5" x14ac:dyDescent="0.25">
      <c r="A8767" s="53">
        <v>44309</v>
      </c>
      <c r="B8767" s="54">
        <v>44307</v>
      </c>
      <c r="C8767" s="54" t="s">
        <v>1117</v>
      </c>
      <c r="D8767" s="55">
        <f>VLOOKUP(Pag_Inicio_Corr_mas_casos[[#This Row],[Corregimiento]],Hoja3!$A$2:$D$676,4,0)</f>
        <v>91001</v>
      </c>
      <c r="E8767" s="54">
        <v>7</v>
      </c>
    </row>
    <row r="8768" spans="1:5" x14ac:dyDescent="0.25">
      <c r="A8768" s="53">
        <v>44309</v>
      </c>
      <c r="B8768" s="54">
        <v>44307</v>
      </c>
      <c r="C8768" s="54" t="s">
        <v>1037</v>
      </c>
      <c r="D8768" s="55">
        <f>VLOOKUP(Pag_Inicio_Corr_mas_casos[[#This Row],[Corregimiento]],Hoja3!$A$2:$D$676,4,0)</f>
        <v>80807</v>
      </c>
      <c r="E8768" s="54">
        <v>7</v>
      </c>
    </row>
    <row r="8769" spans="1:5" x14ac:dyDescent="0.25">
      <c r="A8769" s="53">
        <v>44309</v>
      </c>
      <c r="B8769" s="54">
        <v>44307</v>
      </c>
      <c r="C8769" s="54" t="s">
        <v>867</v>
      </c>
      <c r="D8769" s="55">
        <f>VLOOKUP(Pag_Inicio_Corr_mas_casos[[#This Row],[Corregimiento]],Hoja3!$A$2:$D$676,4,0)</f>
        <v>80821</v>
      </c>
      <c r="E8769" s="54">
        <v>7</v>
      </c>
    </row>
    <row r="8770" spans="1:5" x14ac:dyDescent="0.25">
      <c r="A8770" s="53">
        <v>44309</v>
      </c>
      <c r="B8770" s="54">
        <v>44307</v>
      </c>
      <c r="C8770" s="54" t="s">
        <v>1128</v>
      </c>
      <c r="D8770" s="55">
        <f>VLOOKUP(Pag_Inicio_Corr_mas_casos[[#This Row],[Corregimiento]],Hoja3!$A$2:$D$676,4,0)</f>
        <v>91008</v>
      </c>
      <c r="E8770" s="54">
        <v>6</v>
      </c>
    </row>
    <row r="8771" spans="1:5" x14ac:dyDescent="0.25">
      <c r="A8771" s="53">
        <v>44309</v>
      </c>
      <c r="B8771" s="54">
        <v>44307</v>
      </c>
      <c r="C8771" s="54" t="s">
        <v>1161</v>
      </c>
      <c r="D8771" s="55">
        <f>VLOOKUP(Pag_Inicio_Corr_mas_casos[[#This Row],[Corregimiento]],Hoja3!$A$2:$D$676,4,0)</f>
        <v>40610</v>
      </c>
      <c r="E8771" s="54">
        <v>5</v>
      </c>
    </row>
    <row r="8772" spans="1:5" x14ac:dyDescent="0.25">
      <c r="A8772" s="53">
        <v>44309</v>
      </c>
      <c r="B8772" s="54">
        <v>44307</v>
      </c>
      <c r="C8772" s="54" t="s">
        <v>1066</v>
      </c>
      <c r="D8772" s="55">
        <f>VLOOKUP(Pag_Inicio_Corr_mas_casos[[#This Row],[Corregimiento]],Hoja3!$A$2:$D$676,4,0)</f>
        <v>130103</v>
      </c>
      <c r="E8772" s="54">
        <v>5</v>
      </c>
    </row>
    <row r="8773" spans="1:5" x14ac:dyDescent="0.25">
      <c r="A8773" s="53">
        <v>44309</v>
      </c>
      <c r="B8773" s="54">
        <v>44307</v>
      </c>
      <c r="C8773" s="54" t="s">
        <v>1173</v>
      </c>
      <c r="D8773" s="55">
        <f>VLOOKUP(Pag_Inicio_Corr_mas_casos[[#This Row],[Corregimiento]],Hoja3!$A$2:$D$676,4,0)</f>
        <v>40503</v>
      </c>
      <c r="E8773" s="54">
        <v>5</v>
      </c>
    </row>
    <row r="8774" spans="1:5" x14ac:dyDescent="0.25">
      <c r="A8774" s="53">
        <v>44309</v>
      </c>
      <c r="B8774" s="54">
        <v>44307</v>
      </c>
      <c r="C8774" s="54" t="s">
        <v>1162</v>
      </c>
      <c r="D8774" s="55">
        <f>VLOOKUP(Pag_Inicio_Corr_mas_casos[[#This Row],[Corregimiento]],Hoja3!$A$2:$D$676,4,0)</f>
        <v>20201</v>
      </c>
      <c r="E8774" s="54">
        <v>5</v>
      </c>
    </row>
    <row r="8775" spans="1:5" x14ac:dyDescent="0.25">
      <c r="A8775" s="62">
        <v>44310</v>
      </c>
      <c r="B8775" s="63">
        <v>44308</v>
      </c>
      <c r="C8775" s="63" t="s">
        <v>1106</v>
      </c>
      <c r="D8775" s="64">
        <f>VLOOKUP(Pag_Inicio_Corr_mas_casos[[#This Row],[Corregimiento]],Hoja3!$A$2:$D$676,4,0)</f>
        <v>80809</v>
      </c>
      <c r="E8775" s="63">
        <v>13</v>
      </c>
    </row>
    <row r="8776" spans="1:5" x14ac:dyDescent="0.25">
      <c r="A8776" s="62">
        <v>44310</v>
      </c>
      <c r="B8776" s="63">
        <v>44308</v>
      </c>
      <c r="C8776" s="63" t="s">
        <v>1155</v>
      </c>
      <c r="D8776" s="64">
        <f>VLOOKUP(Pag_Inicio_Corr_mas_casos[[#This Row],[Corregimiento]],Hoja3!$A$2:$D$676,4,0)</f>
        <v>40601</v>
      </c>
      <c r="E8776" s="63">
        <v>12</v>
      </c>
    </row>
    <row r="8777" spans="1:5" x14ac:dyDescent="0.25">
      <c r="A8777" s="62">
        <v>44310</v>
      </c>
      <c r="B8777" s="63">
        <v>44308</v>
      </c>
      <c r="C8777" s="63" t="s">
        <v>1065</v>
      </c>
      <c r="D8777" s="64">
        <f>VLOOKUP(Pag_Inicio_Corr_mas_casos[[#This Row],[Corregimiento]],Hoja3!$A$2:$D$676,4,0)</f>
        <v>40606</v>
      </c>
      <c r="E8777" s="63">
        <v>11</v>
      </c>
    </row>
    <row r="8778" spans="1:5" x14ac:dyDescent="0.25">
      <c r="A8778" s="62">
        <v>44310</v>
      </c>
      <c r="B8778" s="63">
        <v>44308</v>
      </c>
      <c r="C8778" s="63" t="s">
        <v>1141</v>
      </c>
      <c r="D8778" s="64">
        <f>VLOOKUP(Pag_Inicio_Corr_mas_casos[[#This Row],[Corregimiento]],Hoja3!$A$2:$D$676,4,0)</f>
        <v>80812</v>
      </c>
      <c r="E8778" s="63">
        <v>10</v>
      </c>
    </row>
    <row r="8779" spans="1:5" x14ac:dyDescent="0.25">
      <c r="A8779" s="62">
        <v>44310</v>
      </c>
      <c r="B8779" s="63">
        <v>44308</v>
      </c>
      <c r="C8779" s="63" t="s">
        <v>1037</v>
      </c>
      <c r="D8779" s="64">
        <f>VLOOKUP(Pag_Inicio_Corr_mas_casos[[#This Row],[Corregimiento]],Hoja3!$A$2:$D$676,4,0)</f>
        <v>80807</v>
      </c>
      <c r="E8779" s="63">
        <v>9</v>
      </c>
    </row>
    <row r="8780" spans="1:5" x14ac:dyDescent="0.25">
      <c r="A8780" s="62">
        <v>44310</v>
      </c>
      <c r="B8780" s="63">
        <v>44308</v>
      </c>
      <c r="C8780" s="63" t="s">
        <v>1102</v>
      </c>
      <c r="D8780" s="64">
        <f>VLOOKUP(Pag_Inicio_Corr_mas_casos[[#This Row],[Corregimiento]],Hoja3!$A$2:$D$676,4,0)</f>
        <v>40612</v>
      </c>
      <c r="E8780" s="63">
        <v>9</v>
      </c>
    </row>
    <row r="8781" spans="1:5" x14ac:dyDescent="0.25">
      <c r="A8781" s="62">
        <v>44310</v>
      </c>
      <c r="B8781" s="63">
        <v>44308</v>
      </c>
      <c r="C8781" s="63" t="s">
        <v>1056</v>
      </c>
      <c r="D8781" s="64">
        <f>VLOOKUP(Pag_Inicio_Corr_mas_casos[[#This Row],[Corregimiento]],Hoja3!$A$2:$D$676,4,0)</f>
        <v>20601</v>
      </c>
      <c r="E8781" s="63">
        <v>8</v>
      </c>
    </row>
    <row r="8782" spans="1:5" x14ac:dyDescent="0.25">
      <c r="A8782" s="62">
        <v>44310</v>
      </c>
      <c r="B8782" s="63">
        <v>44308</v>
      </c>
      <c r="C8782" s="63" t="s">
        <v>1150</v>
      </c>
      <c r="D8782" s="64">
        <f>VLOOKUP(Pag_Inicio_Corr_mas_casos[[#This Row],[Corregimiento]],Hoja3!$A$2:$D$676,4,0)</f>
        <v>90301</v>
      </c>
      <c r="E8782" s="63">
        <v>8</v>
      </c>
    </row>
    <row r="8783" spans="1:5" x14ac:dyDescent="0.25">
      <c r="A8783" s="62">
        <v>44310</v>
      </c>
      <c r="B8783" s="63">
        <v>44308</v>
      </c>
      <c r="C8783" s="63" t="s">
        <v>1210</v>
      </c>
      <c r="D8783" s="64">
        <f>VLOOKUP(Pag_Inicio_Corr_mas_casos[[#This Row],[Corregimiento]],Hoja3!$A$2:$D$676,4,0)</f>
        <v>20305</v>
      </c>
      <c r="E8783" s="63">
        <v>7</v>
      </c>
    </row>
    <row r="8784" spans="1:5" x14ac:dyDescent="0.25">
      <c r="A8784" s="62">
        <v>44310</v>
      </c>
      <c r="B8784" s="63">
        <v>44308</v>
      </c>
      <c r="C8784" s="63" t="s">
        <v>1262</v>
      </c>
      <c r="D8784" s="64">
        <f>VLOOKUP(Pag_Inicio_Corr_mas_casos[[#This Row],[Corregimiento]],Hoja3!$A$2:$D$676,4,0)</f>
        <v>10201</v>
      </c>
      <c r="E8784" s="63">
        <v>7</v>
      </c>
    </row>
    <row r="8785" spans="1:5" x14ac:dyDescent="0.25">
      <c r="A8785" s="62">
        <v>44310</v>
      </c>
      <c r="B8785" s="63">
        <v>44308</v>
      </c>
      <c r="C8785" s="63" t="s">
        <v>1128</v>
      </c>
      <c r="D8785" s="64">
        <f>VLOOKUP(Pag_Inicio_Corr_mas_casos[[#This Row],[Corregimiento]],Hoja3!$A$2:$D$676,4,0)</f>
        <v>91008</v>
      </c>
      <c r="E8785" s="63">
        <v>7</v>
      </c>
    </row>
    <row r="8786" spans="1:5" x14ac:dyDescent="0.25">
      <c r="A8786" s="62">
        <v>44310</v>
      </c>
      <c r="B8786" s="63">
        <v>44308</v>
      </c>
      <c r="C8786" s="63" t="s">
        <v>1373</v>
      </c>
      <c r="D8786" s="64">
        <f>VLOOKUP(Pag_Inicio_Corr_mas_casos[[#This Row],[Corregimiento]],Hoja3!$A$2:$D$676,4,0)</f>
        <v>40802</v>
      </c>
      <c r="E8786" s="63">
        <v>7</v>
      </c>
    </row>
    <row r="8787" spans="1:5" x14ac:dyDescent="0.25">
      <c r="A8787" s="62">
        <v>44310</v>
      </c>
      <c r="B8787" s="63">
        <v>44308</v>
      </c>
      <c r="C8787" s="63" t="s">
        <v>867</v>
      </c>
      <c r="D8787" s="64">
        <f>VLOOKUP(Pag_Inicio_Corr_mas_casos[[#This Row],[Corregimiento]],Hoja3!$A$2:$D$676,4,0)</f>
        <v>80821</v>
      </c>
      <c r="E8787" s="63">
        <v>6</v>
      </c>
    </row>
    <row r="8788" spans="1:5" x14ac:dyDescent="0.25">
      <c r="A8788" s="62">
        <v>44310</v>
      </c>
      <c r="B8788" s="63">
        <v>44308</v>
      </c>
      <c r="C8788" s="63" t="s">
        <v>1070</v>
      </c>
      <c r="D8788" s="64">
        <f>VLOOKUP(Pag_Inicio_Corr_mas_casos[[#This Row],[Corregimiento]],Hoja3!$A$2:$D$676,4,0)</f>
        <v>20207</v>
      </c>
      <c r="E8788" s="63">
        <v>6</v>
      </c>
    </row>
    <row r="8789" spans="1:5" x14ac:dyDescent="0.25">
      <c r="A8789" s="62">
        <v>44310</v>
      </c>
      <c r="B8789" s="63">
        <v>44308</v>
      </c>
      <c r="C8789" s="63" t="s">
        <v>1048</v>
      </c>
      <c r="D8789" s="64">
        <f>VLOOKUP(Pag_Inicio_Corr_mas_casos[[#This Row],[Corregimiento]],Hoja3!$A$2:$D$676,4,0)</f>
        <v>80817</v>
      </c>
      <c r="E8789" s="63">
        <v>6</v>
      </c>
    </row>
    <row r="8790" spans="1:5" x14ac:dyDescent="0.25">
      <c r="A8790" s="62">
        <v>44310</v>
      </c>
      <c r="B8790" s="63">
        <v>44308</v>
      </c>
      <c r="C8790" s="63" t="s">
        <v>1049</v>
      </c>
      <c r="D8790" s="64">
        <f>VLOOKUP(Pag_Inicio_Corr_mas_casos[[#This Row],[Corregimiento]],Hoja3!$A$2:$D$676,4,0)</f>
        <v>80822</v>
      </c>
      <c r="E8790" s="63">
        <v>5</v>
      </c>
    </row>
    <row r="8791" spans="1:5" x14ac:dyDescent="0.25">
      <c r="A8791" s="62">
        <v>44310</v>
      </c>
      <c r="B8791" s="63">
        <v>44308</v>
      </c>
      <c r="C8791" s="63" t="s">
        <v>1115</v>
      </c>
      <c r="D8791" s="64">
        <f>VLOOKUP(Pag_Inicio_Corr_mas_casos[[#This Row],[Corregimiento]],Hoja3!$A$2:$D$676,4,0)</f>
        <v>81002</v>
      </c>
      <c r="E8791" s="63">
        <v>5</v>
      </c>
    </row>
    <row r="8792" spans="1:5" x14ac:dyDescent="0.25">
      <c r="A8792" s="62">
        <v>44310</v>
      </c>
      <c r="B8792" s="63">
        <v>44308</v>
      </c>
      <c r="C8792" s="63" t="s">
        <v>1086</v>
      </c>
      <c r="D8792" s="64">
        <f>VLOOKUP(Pag_Inicio_Corr_mas_casos[[#This Row],[Corregimiento]],Hoja3!$A$2:$D$676,4,0)</f>
        <v>130706</v>
      </c>
      <c r="E8792" s="63">
        <v>5</v>
      </c>
    </row>
    <row r="8793" spans="1:5" x14ac:dyDescent="0.25">
      <c r="A8793" s="62">
        <v>44310</v>
      </c>
      <c r="B8793" s="63">
        <v>44308</v>
      </c>
      <c r="C8793" s="63" t="s">
        <v>1144</v>
      </c>
      <c r="D8793" s="64">
        <f>VLOOKUP(Pag_Inicio_Corr_mas_casos[[#This Row],[Corregimiento]],Hoja3!$A$2:$D$676,4,0)</f>
        <v>50316</v>
      </c>
      <c r="E8793" s="63">
        <v>5</v>
      </c>
    </row>
    <row r="8794" spans="1:5" x14ac:dyDescent="0.25">
      <c r="A8794" s="62">
        <v>44310</v>
      </c>
      <c r="B8794" s="63">
        <v>44308</v>
      </c>
      <c r="C8794" s="63" t="s">
        <v>1266</v>
      </c>
      <c r="D8794" s="64">
        <f>VLOOKUP(Pag_Inicio_Corr_mas_casos[[#This Row],[Corregimiento]],Hoja3!$A$2:$D$676,4,0)</f>
        <v>10215</v>
      </c>
      <c r="E8794" s="63">
        <v>5</v>
      </c>
    </row>
    <row r="8795" spans="1:5" x14ac:dyDescent="0.25">
      <c r="A8795" s="43">
        <v>44311</v>
      </c>
      <c r="B8795" s="41">
        <v>44309</v>
      </c>
      <c r="C8795" s="41" t="s">
        <v>1098</v>
      </c>
      <c r="D8795" s="42">
        <f>VLOOKUP(Pag_Inicio_Corr_mas_casos[[#This Row],[Corregimiento]],Hoja3!$A$2:$D$676,4,0)</f>
        <v>40611</v>
      </c>
      <c r="E8795" s="41">
        <v>11</v>
      </c>
    </row>
    <row r="8796" spans="1:5" x14ac:dyDescent="0.25">
      <c r="A8796" s="43">
        <v>44311</v>
      </c>
      <c r="B8796" s="41">
        <v>44309</v>
      </c>
      <c r="C8796" s="41" t="s">
        <v>1155</v>
      </c>
      <c r="D8796" s="42">
        <f>VLOOKUP(Pag_Inicio_Corr_mas_casos[[#This Row],[Corregimiento]],Hoja3!$A$2:$D$676,4,0)</f>
        <v>40601</v>
      </c>
      <c r="E8796" s="41">
        <v>10</v>
      </c>
    </row>
    <row r="8797" spans="1:5" x14ac:dyDescent="0.25">
      <c r="A8797" s="43">
        <v>44311</v>
      </c>
      <c r="B8797" s="41">
        <v>44309</v>
      </c>
      <c r="C8797" s="41" t="s">
        <v>1056</v>
      </c>
      <c r="D8797" s="42">
        <f>VLOOKUP(Pag_Inicio_Corr_mas_casos[[#This Row],[Corregimiento]],Hoja3!$A$2:$D$676,4,0)</f>
        <v>20601</v>
      </c>
      <c r="E8797" s="41">
        <v>9</v>
      </c>
    </row>
    <row r="8798" spans="1:5" x14ac:dyDescent="0.25">
      <c r="A8798" s="43">
        <v>44311</v>
      </c>
      <c r="B8798" s="41">
        <v>44309</v>
      </c>
      <c r="C8798" s="41" t="s">
        <v>1357</v>
      </c>
      <c r="D8798" s="42">
        <f>VLOOKUP(Pag_Inicio_Corr_mas_casos[[#This Row],[Corregimiento]],Hoja3!$A$2:$D$676,4,0)</f>
        <v>41401</v>
      </c>
      <c r="E8798" s="41">
        <v>8</v>
      </c>
    </row>
    <row r="8799" spans="1:5" x14ac:dyDescent="0.25">
      <c r="A8799" s="43">
        <v>44311</v>
      </c>
      <c r="B8799" s="41">
        <v>44309</v>
      </c>
      <c r="C8799" s="41" t="s">
        <v>1169</v>
      </c>
      <c r="D8799" s="42">
        <f>VLOOKUP(Pag_Inicio_Corr_mas_casos[[#This Row],[Corregimiento]],Hoja3!$A$2:$D$676,4,0)</f>
        <v>90101</v>
      </c>
      <c r="E8799" s="41">
        <v>8</v>
      </c>
    </row>
    <row r="8800" spans="1:5" x14ac:dyDescent="0.25">
      <c r="A8800" s="43">
        <v>44311</v>
      </c>
      <c r="B8800" s="41">
        <v>44309</v>
      </c>
      <c r="C8800" s="41" t="s">
        <v>1128</v>
      </c>
      <c r="D8800" s="42">
        <f>VLOOKUP(Pag_Inicio_Corr_mas_casos[[#This Row],[Corregimiento]],Hoja3!$A$2:$D$676,4,0)</f>
        <v>91008</v>
      </c>
      <c r="E8800" s="41">
        <v>7</v>
      </c>
    </row>
    <row r="8801" spans="1:5" x14ac:dyDescent="0.25">
      <c r="A8801" s="43">
        <v>44311</v>
      </c>
      <c r="B8801" s="41">
        <v>44309</v>
      </c>
      <c r="C8801" s="41" t="s">
        <v>1173</v>
      </c>
      <c r="D8801" s="42">
        <f>VLOOKUP(Pag_Inicio_Corr_mas_casos[[#This Row],[Corregimiento]],Hoja3!$A$2:$D$676,4,0)</f>
        <v>40503</v>
      </c>
      <c r="E8801" s="41">
        <v>7</v>
      </c>
    </row>
    <row r="8802" spans="1:5" x14ac:dyDescent="0.25">
      <c r="A8802" s="43">
        <v>44311</v>
      </c>
      <c r="B8802" s="41">
        <v>44309</v>
      </c>
      <c r="C8802" s="41" t="s">
        <v>1168</v>
      </c>
      <c r="D8802" s="42">
        <f>VLOOKUP(Pag_Inicio_Corr_mas_casos[[#This Row],[Corregimiento]],Hoja3!$A$2:$D$676,4,0)</f>
        <v>30101</v>
      </c>
      <c r="E8802" s="41">
        <v>7</v>
      </c>
    </row>
    <row r="8803" spans="1:5" x14ac:dyDescent="0.25">
      <c r="A8803" s="43">
        <v>44311</v>
      </c>
      <c r="B8803" s="41">
        <v>44309</v>
      </c>
      <c r="C8803" s="41" t="s">
        <v>1039</v>
      </c>
      <c r="D8803" s="42">
        <f>VLOOKUP(Pag_Inicio_Corr_mas_casos[[#This Row],[Corregimiento]],Hoja3!$A$2:$D$676,4,0)</f>
        <v>130708</v>
      </c>
      <c r="E8803" s="41">
        <v>7</v>
      </c>
    </row>
    <row r="8804" spans="1:5" x14ac:dyDescent="0.25">
      <c r="A8804" s="43">
        <v>44311</v>
      </c>
      <c r="B8804" s="41">
        <v>44309</v>
      </c>
      <c r="C8804" s="41" t="s">
        <v>1065</v>
      </c>
      <c r="D8804" s="42">
        <f>VLOOKUP(Pag_Inicio_Corr_mas_casos[[#This Row],[Corregimiento]],Hoja3!$A$2:$D$676,4,0)</f>
        <v>40606</v>
      </c>
      <c r="E8804" s="41">
        <v>6</v>
      </c>
    </row>
    <row r="8805" spans="1:5" x14ac:dyDescent="0.25">
      <c r="A8805" s="43">
        <v>44311</v>
      </c>
      <c r="B8805" s="41">
        <v>44309</v>
      </c>
      <c r="C8805" s="41" t="s">
        <v>1207</v>
      </c>
      <c r="D8805" s="42">
        <f>VLOOKUP(Pag_Inicio_Corr_mas_casos[[#This Row],[Corregimiento]],Hoja3!$A$2:$D$676,4,0)</f>
        <v>40801</v>
      </c>
      <c r="E8805" s="41">
        <v>5</v>
      </c>
    </row>
    <row r="8806" spans="1:5" x14ac:dyDescent="0.25">
      <c r="A8806" s="43">
        <v>44311</v>
      </c>
      <c r="B8806" s="41">
        <v>44309</v>
      </c>
      <c r="C8806" s="41" t="s">
        <v>1208</v>
      </c>
      <c r="D8806" s="42">
        <f>VLOOKUP(Pag_Inicio_Corr_mas_casos[[#This Row],[Corregimiento]],Hoja3!$A$2:$D$676,4,0)</f>
        <v>20307</v>
      </c>
      <c r="E8806" s="41">
        <v>5</v>
      </c>
    </row>
    <row r="8807" spans="1:5" x14ac:dyDescent="0.25">
      <c r="A8807" s="43">
        <v>44311</v>
      </c>
      <c r="B8807" s="41">
        <v>44309</v>
      </c>
      <c r="C8807" s="41" t="s">
        <v>1037</v>
      </c>
      <c r="D8807" s="42">
        <f>VLOOKUP(Pag_Inicio_Corr_mas_casos[[#This Row],[Corregimiento]],Hoja3!$A$2:$D$676,4,0)</f>
        <v>80807</v>
      </c>
      <c r="E8807" s="41">
        <v>5</v>
      </c>
    </row>
    <row r="8808" spans="1:5" x14ac:dyDescent="0.25">
      <c r="A8808" s="43">
        <v>44311</v>
      </c>
      <c r="B8808" s="41">
        <v>44309</v>
      </c>
      <c r="C8808" s="41" t="s">
        <v>1374</v>
      </c>
      <c r="D8808" s="42">
        <f>VLOOKUP(Pag_Inicio_Corr_mas_casos[[#This Row],[Corregimiento]],Hoja3!$A$2:$D$676,4,0)</f>
        <v>40302</v>
      </c>
      <c r="E8808" s="41">
        <v>5</v>
      </c>
    </row>
    <row r="8809" spans="1:5" x14ac:dyDescent="0.25">
      <c r="A8809" s="43">
        <v>44311</v>
      </c>
      <c r="B8809" s="41">
        <v>44309</v>
      </c>
      <c r="C8809" s="41" t="s">
        <v>1246</v>
      </c>
      <c r="D8809" s="42">
        <f>VLOOKUP(Pag_Inicio_Corr_mas_casos[[#This Row],[Corregimiento]],Hoja3!$A$2:$D$676,4,0)</f>
        <v>41001</v>
      </c>
      <c r="E8809" s="41">
        <v>5</v>
      </c>
    </row>
    <row r="8810" spans="1:5" x14ac:dyDescent="0.25">
      <c r="A8810" s="43">
        <v>44311</v>
      </c>
      <c r="B8810" s="41">
        <v>44309</v>
      </c>
      <c r="C8810" s="41" t="s">
        <v>1110</v>
      </c>
      <c r="D8810" s="42">
        <f>VLOOKUP(Pag_Inicio_Corr_mas_casos[[#This Row],[Corregimiento]],Hoja3!$A$2:$D$676,4,0)</f>
        <v>130702</v>
      </c>
      <c r="E8810" s="41">
        <v>5</v>
      </c>
    </row>
    <row r="8811" spans="1:5" x14ac:dyDescent="0.25">
      <c r="A8811" s="43">
        <v>44311</v>
      </c>
      <c r="B8811" s="41">
        <v>44309</v>
      </c>
      <c r="C8811" s="41" t="s">
        <v>1093</v>
      </c>
      <c r="D8811" s="42">
        <f>VLOOKUP(Pag_Inicio_Corr_mas_casos[[#This Row],[Corregimiento]],Hoja3!$A$2:$D$676,4,0)</f>
        <v>81004</v>
      </c>
      <c r="E8811" s="41">
        <v>5</v>
      </c>
    </row>
    <row r="8812" spans="1:5" x14ac:dyDescent="0.25">
      <c r="A8812" s="43">
        <v>44311</v>
      </c>
      <c r="B8812" s="41">
        <v>44309</v>
      </c>
      <c r="C8812" s="41" t="s">
        <v>1057</v>
      </c>
      <c r="D8812" s="42">
        <f>VLOOKUP(Pag_Inicio_Corr_mas_casos[[#This Row],[Corregimiento]],Hoja3!$A$2:$D$676,4,0)</f>
        <v>81006</v>
      </c>
      <c r="E8812" s="41">
        <v>4</v>
      </c>
    </row>
    <row r="8813" spans="1:5" x14ac:dyDescent="0.25">
      <c r="A8813" s="43">
        <v>44311</v>
      </c>
      <c r="B8813" s="41">
        <v>44309</v>
      </c>
      <c r="C8813" s="41" t="s">
        <v>1149</v>
      </c>
      <c r="D8813" s="42">
        <f>VLOOKUP(Pag_Inicio_Corr_mas_casos[[#This Row],[Corregimiento]],Hoja3!$A$2:$D$676,4,0)</f>
        <v>130102</v>
      </c>
      <c r="E8813" s="41">
        <v>4</v>
      </c>
    </row>
    <row r="8814" spans="1:5" x14ac:dyDescent="0.25">
      <c r="A8814" s="43">
        <v>44311</v>
      </c>
      <c r="B8814" s="41">
        <v>44309</v>
      </c>
      <c r="C8814" s="41" t="s">
        <v>1070</v>
      </c>
      <c r="D8814" s="42">
        <f>VLOOKUP(Pag_Inicio_Corr_mas_casos[[#This Row],[Corregimiento]],Hoja3!$A$2:$D$676,4,0)</f>
        <v>20207</v>
      </c>
      <c r="E8814" s="41">
        <v>4</v>
      </c>
    </row>
    <row r="8815" spans="1:5" x14ac:dyDescent="0.25">
      <c r="A8815" s="74">
        <v>44312</v>
      </c>
      <c r="B8815" s="75">
        <v>44310</v>
      </c>
      <c r="C8815" s="75" t="s">
        <v>1324</v>
      </c>
      <c r="D8815" s="76">
        <f>VLOOKUP(Pag_Inicio_Corr_mas_casos[[#This Row],[Corregimiento]],Hoja3!$A$2:$D$676,4,0)</f>
        <v>40405</v>
      </c>
      <c r="E8815" s="75">
        <v>11</v>
      </c>
    </row>
    <row r="8816" spans="1:5" x14ac:dyDescent="0.25">
      <c r="A8816" s="74">
        <v>44312</v>
      </c>
      <c r="B8816" s="75">
        <v>44310</v>
      </c>
      <c r="C8816" s="75" t="s">
        <v>1065</v>
      </c>
      <c r="D8816" s="76">
        <f>VLOOKUP(Pag_Inicio_Corr_mas_casos[[#This Row],[Corregimiento]],Hoja3!$A$2:$D$676,4,0)</f>
        <v>40606</v>
      </c>
      <c r="E8816" s="75">
        <v>11</v>
      </c>
    </row>
    <row r="8817" spans="1:5" x14ac:dyDescent="0.25">
      <c r="A8817" s="74">
        <v>44312</v>
      </c>
      <c r="B8817" s="75">
        <v>44310</v>
      </c>
      <c r="C8817" s="75" t="s">
        <v>1039</v>
      </c>
      <c r="D8817" s="76">
        <f>VLOOKUP(Pag_Inicio_Corr_mas_casos[[#This Row],[Corregimiento]],Hoja3!$A$2:$D$676,4,0)</f>
        <v>130708</v>
      </c>
      <c r="E8817" s="75">
        <v>7</v>
      </c>
    </row>
    <row r="8818" spans="1:5" x14ac:dyDescent="0.25">
      <c r="A8818" s="74">
        <v>44312</v>
      </c>
      <c r="B8818" s="75">
        <v>44310</v>
      </c>
      <c r="C8818" s="75" t="s">
        <v>1098</v>
      </c>
      <c r="D8818" s="76">
        <f>VLOOKUP(Pag_Inicio_Corr_mas_casos[[#This Row],[Corregimiento]],Hoja3!$A$2:$D$676,4,0)</f>
        <v>40611</v>
      </c>
      <c r="E8818" s="75">
        <v>7</v>
      </c>
    </row>
    <row r="8819" spans="1:5" x14ac:dyDescent="0.25">
      <c r="A8819" s="74">
        <v>44312</v>
      </c>
      <c r="B8819" s="75">
        <v>44310</v>
      </c>
      <c r="C8819" s="75" t="s">
        <v>1127</v>
      </c>
      <c r="D8819" s="76">
        <f>VLOOKUP(Pag_Inicio_Corr_mas_casos[[#This Row],[Corregimiento]],Hoja3!$A$2:$D$676,4,0)</f>
        <v>30104</v>
      </c>
      <c r="E8819" s="75">
        <v>7</v>
      </c>
    </row>
    <row r="8820" spans="1:5" x14ac:dyDescent="0.25">
      <c r="A8820" s="74">
        <v>44312</v>
      </c>
      <c r="B8820" s="75">
        <v>44310</v>
      </c>
      <c r="C8820" s="75" t="s">
        <v>1155</v>
      </c>
      <c r="D8820" s="76">
        <f>VLOOKUP(Pag_Inicio_Corr_mas_casos[[#This Row],[Corregimiento]],Hoja3!$A$2:$D$676,4,0)</f>
        <v>40601</v>
      </c>
      <c r="E8820" s="75">
        <v>7</v>
      </c>
    </row>
    <row r="8821" spans="1:5" x14ac:dyDescent="0.25">
      <c r="A8821" s="74">
        <v>44312</v>
      </c>
      <c r="B8821" s="75">
        <v>44310</v>
      </c>
      <c r="C8821" s="75" t="s">
        <v>1375</v>
      </c>
      <c r="D8821" s="76">
        <f>VLOOKUP(Pag_Inicio_Corr_mas_casos[[#This Row],[Corregimiento]],Hoja3!$A$2:$D$676,4,0)</f>
        <v>90803</v>
      </c>
      <c r="E8821" s="75">
        <v>5</v>
      </c>
    </row>
    <row r="8822" spans="1:5" x14ac:dyDescent="0.25">
      <c r="A8822" s="74">
        <v>44312</v>
      </c>
      <c r="B8822" s="75">
        <v>44310</v>
      </c>
      <c r="C8822" s="75" t="s">
        <v>1046</v>
      </c>
      <c r="D8822" s="76">
        <f>VLOOKUP(Pag_Inicio_Corr_mas_casos[[#This Row],[Corregimiento]],Hoja3!$A$2:$D$676,4,0)</f>
        <v>80813</v>
      </c>
      <c r="E8822" s="75">
        <v>5</v>
      </c>
    </row>
    <row r="8823" spans="1:5" x14ac:dyDescent="0.25">
      <c r="A8823" s="74">
        <v>44312</v>
      </c>
      <c r="B8823" s="75">
        <v>44310</v>
      </c>
      <c r="C8823" s="75" t="s">
        <v>1357</v>
      </c>
      <c r="D8823" s="76">
        <f>VLOOKUP(Pag_Inicio_Corr_mas_casos[[#This Row],[Corregimiento]],Hoja3!$A$2:$D$676,4,0)</f>
        <v>41401</v>
      </c>
      <c r="E8823" s="75">
        <v>5</v>
      </c>
    </row>
    <row r="8824" spans="1:5" x14ac:dyDescent="0.25">
      <c r="A8824" s="74">
        <v>44312</v>
      </c>
      <c r="B8824" s="75">
        <v>44310</v>
      </c>
      <c r="C8824" s="75" t="s">
        <v>1106</v>
      </c>
      <c r="D8824" s="76">
        <f>VLOOKUP(Pag_Inicio_Corr_mas_casos[[#This Row],[Corregimiento]],Hoja3!$A$2:$D$676,4,0)</f>
        <v>80809</v>
      </c>
      <c r="E8824" s="75">
        <v>4</v>
      </c>
    </row>
    <row r="8825" spans="1:5" x14ac:dyDescent="0.25">
      <c r="A8825" s="74">
        <v>44312</v>
      </c>
      <c r="B8825" s="75">
        <v>44310</v>
      </c>
      <c r="C8825" s="75" t="s">
        <v>1043</v>
      </c>
      <c r="D8825" s="76">
        <f>VLOOKUP(Pag_Inicio_Corr_mas_casos[[#This Row],[Corregimiento]],Hoja3!$A$2:$D$676,4,0)</f>
        <v>80811</v>
      </c>
      <c r="E8825" s="75">
        <v>4</v>
      </c>
    </row>
    <row r="8826" spans="1:5" x14ac:dyDescent="0.25">
      <c r="A8826" s="74">
        <v>44312</v>
      </c>
      <c r="B8826" s="75">
        <v>44310</v>
      </c>
      <c r="C8826" s="75" t="s">
        <v>1371</v>
      </c>
      <c r="D8826" s="76">
        <f>VLOOKUP(Pag_Inicio_Corr_mas_casos[[#This Row],[Corregimiento]],Hoja3!$A$2:$D$676,4,0)</f>
        <v>40609</v>
      </c>
      <c r="E8826" s="75">
        <v>4</v>
      </c>
    </row>
    <row r="8827" spans="1:5" x14ac:dyDescent="0.25">
      <c r="A8827" s="74">
        <v>44312</v>
      </c>
      <c r="B8827" s="75">
        <v>44310</v>
      </c>
      <c r="C8827" s="75" t="s">
        <v>1128</v>
      </c>
      <c r="D8827" s="76">
        <f>VLOOKUP(Pag_Inicio_Corr_mas_casos[[#This Row],[Corregimiento]],Hoja3!$A$2:$D$676,4,0)</f>
        <v>91008</v>
      </c>
      <c r="E8827" s="75">
        <v>4</v>
      </c>
    </row>
    <row r="8828" spans="1:5" x14ac:dyDescent="0.25">
      <c r="A8828" s="74">
        <v>44312</v>
      </c>
      <c r="B8828" s="75">
        <v>44310</v>
      </c>
      <c r="C8828" s="75" t="s">
        <v>1047</v>
      </c>
      <c r="D8828" s="76">
        <f>VLOOKUP(Pag_Inicio_Corr_mas_casos[[#This Row],[Corregimiento]],Hoja3!$A$2:$D$676,4,0)</f>
        <v>80820</v>
      </c>
      <c r="E8828" s="75">
        <v>4</v>
      </c>
    </row>
    <row r="8829" spans="1:5" x14ac:dyDescent="0.25">
      <c r="A8829" s="74">
        <v>44312</v>
      </c>
      <c r="B8829" s="75">
        <v>44310</v>
      </c>
      <c r="C8829" s="75" t="s">
        <v>1144</v>
      </c>
      <c r="D8829" s="76">
        <f>VLOOKUP(Pag_Inicio_Corr_mas_casos[[#This Row],[Corregimiento]],Hoja3!$A$2:$D$676,4,0)</f>
        <v>50316</v>
      </c>
      <c r="E8829" s="75">
        <v>3</v>
      </c>
    </row>
    <row r="8830" spans="1:5" x14ac:dyDescent="0.25">
      <c r="A8830" s="74">
        <v>44312</v>
      </c>
      <c r="B8830" s="75">
        <v>44310</v>
      </c>
      <c r="C8830" s="75" t="s">
        <v>1042</v>
      </c>
      <c r="D8830" s="76">
        <f>VLOOKUP(Pag_Inicio_Corr_mas_casos[[#This Row],[Corregimiento]],Hoja3!$A$2:$D$676,4,0)</f>
        <v>80826</v>
      </c>
      <c r="E8830" s="75">
        <v>3</v>
      </c>
    </row>
    <row r="8831" spans="1:5" x14ac:dyDescent="0.25">
      <c r="A8831" s="74">
        <v>44312</v>
      </c>
      <c r="B8831" s="75">
        <v>44310</v>
      </c>
      <c r="C8831" s="75" t="s">
        <v>1181</v>
      </c>
      <c r="D8831" s="76">
        <f>VLOOKUP(Pag_Inicio_Corr_mas_casos[[#This Row],[Corregimiento]],Hoja3!$A$2:$D$676,4,0)</f>
        <v>70211</v>
      </c>
      <c r="E8831" s="75">
        <v>3</v>
      </c>
    </row>
    <row r="8832" spans="1:5" x14ac:dyDescent="0.25">
      <c r="A8832" s="74">
        <v>44312</v>
      </c>
      <c r="B8832" s="75">
        <v>44310</v>
      </c>
      <c r="C8832" s="75" t="s">
        <v>1154</v>
      </c>
      <c r="D8832" s="76">
        <f>VLOOKUP(Pag_Inicio_Corr_mas_casos[[#This Row],[Corregimiento]],Hoja3!$A$2:$D$676,4,0)</f>
        <v>91007</v>
      </c>
      <c r="E8832" s="75">
        <v>3</v>
      </c>
    </row>
    <row r="8833" spans="1:5" x14ac:dyDescent="0.25">
      <c r="A8833" s="74">
        <v>44312</v>
      </c>
      <c r="B8833" s="75">
        <v>44310</v>
      </c>
      <c r="C8833" s="75" t="s">
        <v>1245</v>
      </c>
      <c r="D8833" s="76">
        <f>VLOOKUP(Pag_Inicio_Corr_mas_casos[[#This Row],[Corregimiento]],Hoja3!$A$2:$D$676,4,0)</f>
        <v>10206</v>
      </c>
      <c r="E8833" s="75">
        <v>3</v>
      </c>
    </row>
    <row r="8834" spans="1:5" x14ac:dyDescent="0.25">
      <c r="A8834" s="74">
        <v>44312</v>
      </c>
      <c r="B8834" s="75">
        <v>44313</v>
      </c>
      <c r="C8834" s="75" t="s">
        <v>1049</v>
      </c>
      <c r="D8834" s="76">
        <f>VLOOKUP(Pag_Inicio_Corr_mas_casos[[#This Row],[Corregimiento]],Hoja3!$A$2:$D$676,4,0)</f>
        <v>80822</v>
      </c>
      <c r="E8834" s="75">
        <v>3</v>
      </c>
    </row>
    <row r="8835" spans="1:5" x14ac:dyDescent="0.25">
      <c r="A8835" s="56">
        <v>44313</v>
      </c>
      <c r="B8835" s="57">
        <v>44314</v>
      </c>
      <c r="C8835" s="57" t="s">
        <v>1144</v>
      </c>
      <c r="D8835" s="58">
        <f>VLOOKUP(Pag_Inicio_Corr_mas_casos[[#This Row],[Corregimiento]],Hoja3!$A$2:$D$676,4,0)</f>
        <v>50316</v>
      </c>
      <c r="E8835" s="57">
        <v>16</v>
      </c>
    </row>
    <row r="8836" spans="1:5" x14ac:dyDescent="0.25">
      <c r="A8836" s="56">
        <v>44313</v>
      </c>
      <c r="B8836" s="57">
        <v>44314</v>
      </c>
      <c r="C8836" s="57" t="s">
        <v>1155</v>
      </c>
      <c r="D8836" s="58">
        <f>VLOOKUP(Pag_Inicio_Corr_mas_casos[[#This Row],[Corregimiento]],Hoja3!$A$2:$D$676,4,0)</f>
        <v>40601</v>
      </c>
      <c r="E8836" s="57">
        <v>15</v>
      </c>
    </row>
    <row r="8837" spans="1:5" x14ac:dyDescent="0.25">
      <c r="A8837" s="56">
        <v>44313</v>
      </c>
      <c r="B8837" s="57">
        <v>44314</v>
      </c>
      <c r="C8837" s="57" t="s">
        <v>1106</v>
      </c>
      <c r="D8837" s="58">
        <f>VLOOKUP(Pag_Inicio_Corr_mas_casos[[#This Row],[Corregimiento]],Hoja3!$A$2:$D$676,4,0)</f>
        <v>80809</v>
      </c>
      <c r="E8837" s="57">
        <v>13</v>
      </c>
    </row>
    <row r="8838" spans="1:5" x14ac:dyDescent="0.25">
      <c r="A8838" s="56">
        <v>44313</v>
      </c>
      <c r="B8838" s="57">
        <v>44314</v>
      </c>
      <c r="C8838" s="57" t="s">
        <v>1065</v>
      </c>
      <c r="D8838" s="58">
        <f>VLOOKUP(Pag_Inicio_Corr_mas_casos[[#This Row],[Corregimiento]],Hoja3!$A$2:$D$676,4,0)</f>
        <v>40606</v>
      </c>
      <c r="E8838" s="57">
        <v>11</v>
      </c>
    </row>
    <row r="8839" spans="1:5" x14ac:dyDescent="0.25">
      <c r="A8839" s="56">
        <v>44313</v>
      </c>
      <c r="B8839" s="57">
        <v>44314</v>
      </c>
      <c r="C8839" s="57" t="s">
        <v>1153</v>
      </c>
      <c r="D8839" s="58">
        <f>VLOOKUP(Pag_Inicio_Corr_mas_casos[[#This Row],[Corregimiento]],Hoja3!$A$2:$D$676,4,0)</f>
        <v>40501</v>
      </c>
      <c r="E8839" s="57">
        <v>11</v>
      </c>
    </row>
    <row r="8840" spans="1:5" x14ac:dyDescent="0.25">
      <c r="A8840" s="56">
        <v>44313</v>
      </c>
      <c r="B8840" s="57">
        <v>44314</v>
      </c>
      <c r="C8840" s="57" t="s">
        <v>1162</v>
      </c>
      <c r="D8840" s="58">
        <f>VLOOKUP(Pag_Inicio_Corr_mas_casos[[#This Row],[Corregimiento]],Hoja3!$A$2:$D$676,4,0)</f>
        <v>20201</v>
      </c>
      <c r="E8840" s="57">
        <v>9</v>
      </c>
    </row>
    <row r="8841" spans="1:5" x14ac:dyDescent="0.25">
      <c r="A8841" s="56">
        <v>44313</v>
      </c>
      <c r="B8841" s="57">
        <v>44314</v>
      </c>
      <c r="C8841" s="57" t="s">
        <v>1301</v>
      </c>
      <c r="D8841" s="58">
        <f>VLOOKUP(Pag_Inicio_Corr_mas_casos[[#This Row],[Corregimiento]],Hoja3!$A$2:$D$676,4,0)</f>
        <v>10101</v>
      </c>
      <c r="E8841" s="57">
        <v>9</v>
      </c>
    </row>
    <row r="8842" spans="1:5" x14ac:dyDescent="0.25">
      <c r="A8842" s="56">
        <v>44313</v>
      </c>
      <c r="B8842" s="57">
        <v>44314</v>
      </c>
      <c r="C8842" s="57" t="s">
        <v>1128</v>
      </c>
      <c r="D8842" s="58">
        <f>VLOOKUP(Pag_Inicio_Corr_mas_casos[[#This Row],[Corregimiento]],Hoja3!$A$2:$D$676,4,0)</f>
        <v>91008</v>
      </c>
      <c r="E8842" s="57">
        <v>8</v>
      </c>
    </row>
    <row r="8843" spans="1:5" x14ac:dyDescent="0.25">
      <c r="A8843" s="56">
        <v>44313</v>
      </c>
      <c r="B8843" s="57">
        <v>44314</v>
      </c>
      <c r="C8843" s="57" t="s">
        <v>1149</v>
      </c>
      <c r="D8843" s="58">
        <f>VLOOKUP(Pag_Inicio_Corr_mas_casos[[#This Row],[Corregimiento]],Hoja3!$A$2:$D$676,4,0)</f>
        <v>130102</v>
      </c>
      <c r="E8843" s="57">
        <v>7</v>
      </c>
    </row>
    <row r="8844" spans="1:5" x14ac:dyDescent="0.25">
      <c r="A8844" s="56">
        <v>44313</v>
      </c>
      <c r="B8844" s="57">
        <v>44314</v>
      </c>
      <c r="C8844" s="57" t="s">
        <v>1046</v>
      </c>
      <c r="D8844" s="58">
        <f>VLOOKUP(Pag_Inicio_Corr_mas_casos[[#This Row],[Corregimiento]],Hoja3!$A$2:$D$676,4,0)</f>
        <v>80813</v>
      </c>
      <c r="E8844" s="57">
        <v>7</v>
      </c>
    </row>
    <row r="8845" spans="1:5" x14ac:dyDescent="0.25">
      <c r="A8845" s="56">
        <v>44313</v>
      </c>
      <c r="B8845" s="57">
        <v>44314</v>
      </c>
      <c r="C8845" s="57" t="s">
        <v>1098</v>
      </c>
      <c r="D8845" s="58">
        <f>VLOOKUP(Pag_Inicio_Corr_mas_casos[[#This Row],[Corregimiento]],Hoja3!$A$2:$D$676,4,0)</f>
        <v>40611</v>
      </c>
      <c r="E8845" s="57">
        <v>7</v>
      </c>
    </row>
    <row r="8846" spans="1:5" x14ac:dyDescent="0.25">
      <c r="A8846" s="56">
        <v>44313</v>
      </c>
      <c r="B8846" s="57">
        <v>44314</v>
      </c>
      <c r="C8846" s="57" t="s">
        <v>1117</v>
      </c>
      <c r="D8846" s="58">
        <f>VLOOKUP(Pag_Inicio_Corr_mas_casos[[#This Row],[Corregimiento]],Hoja3!$A$2:$D$676,4,0)</f>
        <v>91001</v>
      </c>
      <c r="E8846" s="57">
        <v>6</v>
      </c>
    </row>
    <row r="8847" spans="1:5" x14ac:dyDescent="0.25">
      <c r="A8847" s="56">
        <v>44313</v>
      </c>
      <c r="B8847" s="57">
        <v>44314</v>
      </c>
      <c r="C8847" s="57" t="s">
        <v>1037</v>
      </c>
      <c r="D8847" s="58">
        <f>VLOOKUP(Pag_Inicio_Corr_mas_casos[[#This Row],[Corregimiento]],Hoja3!$A$2:$D$676,4,0)</f>
        <v>80807</v>
      </c>
      <c r="E8847" s="57">
        <v>6</v>
      </c>
    </row>
    <row r="8848" spans="1:5" x14ac:dyDescent="0.25">
      <c r="A8848" s="56">
        <v>44313</v>
      </c>
      <c r="B8848" s="57">
        <v>44314</v>
      </c>
      <c r="C8848" s="57" t="s">
        <v>1262</v>
      </c>
      <c r="D8848" s="58">
        <f>VLOOKUP(Pag_Inicio_Corr_mas_casos[[#This Row],[Corregimiento]],Hoja3!$A$2:$D$676,4,0)</f>
        <v>10201</v>
      </c>
      <c r="E8848" s="57">
        <v>6</v>
      </c>
    </row>
    <row r="8849" spans="1:5" x14ac:dyDescent="0.25">
      <c r="A8849" s="56">
        <v>44313</v>
      </c>
      <c r="B8849" s="57">
        <v>44314</v>
      </c>
      <c r="C8849" s="57" t="s">
        <v>1042</v>
      </c>
      <c r="D8849" s="58">
        <f>VLOOKUP(Pag_Inicio_Corr_mas_casos[[#This Row],[Corregimiento]],Hoja3!$A$2:$D$676,4,0)</f>
        <v>80826</v>
      </c>
      <c r="E8849" s="57">
        <v>6</v>
      </c>
    </row>
    <row r="8850" spans="1:5" x14ac:dyDescent="0.25">
      <c r="A8850" s="56">
        <v>44313</v>
      </c>
      <c r="B8850" s="57">
        <v>44314</v>
      </c>
      <c r="C8850" s="57" t="s">
        <v>1327</v>
      </c>
      <c r="D8850" s="58">
        <f>VLOOKUP(Pag_Inicio_Corr_mas_casos[[#This Row],[Corregimiento]],Hoja3!$A$2:$D$676,4,0)</f>
        <v>40308</v>
      </c>
      <c r="E8850" s="57">
        <v>5</v>
      </c>
    </row>
    <row r="8851" spans="1:5" x14ac:dyDescent="0.25">
      <c r="A8851" s="56">
        <v>44313</v>
      </c>
      <c r="B8851" s="57">
        <v>44314</v>
      </c>
      <c r="C8851" s="57" t="s">
        <v>1049</v>
      </c>
      <c r="D8851" s="58">
        <f>VLOOKUP(Pag_Inicio_Corr_mas_casos[[#This Row],[Corregimiento]],Hoja3!$A$2:$D$676,4,0)</f>
        <v>80822</v>
      </c>
      <c r="E8851" s="57">
        <v>5</v>
      </c>
    </row>
    <row r="8852" spans="1:5" x14ac:dyDescent="0.25">
      <c r="A8852" s="56">
        <v>44313</v>
      </c>
      <c r="B8852" s="57">
        <v>44314</v>
      </c>
      <c r="C8852" s="57" t="s">
        <v>1107</v>
      </c>
      <c r="D8852" s="58">
        <f>VLOOKUP(Pag_Inicio_Corr_mas_casos[[#This Row],[Corregimiento]],Hoja3!$A$2:$D$676,4,0)</f>
        <v>80819</v>
      </c>
      <c r="E8852" s="57">
        <v>5</v>
      </c>
    </row>
    <row r="8853" spans="1:5" x14ac:dyDescent="0.25">
      <c r="A8853" s="56">
        <v>44313</v>
      </c>
      <c r="B8853" s="57">
        <v>44314</v>
      </c>
      <c r="C8853" s="57" t="s">
        <v>1207</v>
      </c>
      <c r="D8853" s="58">
        <f>VLOOKUP(Pag_Inicio_Corr_mas_casos[[#This Row],[Corregimiento]],Hoja3!$A$2:$D$676,4,0)</f>
        <v>40801</v>
      </c>
      <c r="E8853" s="57">
        <v>5</v>
      </c>
    </row>
    <row r="8854" spans="1:5" x14ac:dyDescent="0.25">
      <c r="A8854" s="56">
        <v>44313</v>
      </c>
      <c r="B8854" s="57">
        <v>44314</v>
      </c>
      <c r="C8854" s="57" t="s">
        <v>1039</v>
      </c>
      <c r="D8854" s="58">
        <f>VLOOKUP(Pag_Inicio_Corr_mas_casos[[#This Row],[Corregimiento]],Hoja3!$A$2:$D$676,4,0)</f>
        <v>130708</v>
      </c>
      <c r="E8854" s="57">
        <v>5</v>
      </c>
    </row>
    <row r="8855" spans="1:5" x14ac:dyDescent="0.25">
      <c r="A8855" s="53">
        <v>44314</v>
      </c>
      <c r="B8855" s="54">
        <v>44315</v>
      </c>
      <c r="C8855" s="54" t="s">
        <v>1235</v>
      </c>
      <c r="D8855" s="55">
        <f>VLOOKUP(Pag_Inicio_Corr_mas_casos[[#This Row],[Corregimiento]],Hoja3!$A$2:$D$676,4,0)</f>
        <v>40601</v>
      </c>
      <c r="E8855" s="54">
        <v>18</v>
      </c>
    </row>
    <row r="8856" spans="1:5" x14ac:dyDescent="0.25">
      <c r="A8856" s="53">
        <v>44314</v>
      </c>
      <c r="B8856" s="54">
        <v>44315</v>
      </c>
      <c r="C8856" s="54" t="s">
        <v>1144</v>
      </c>
      <c r="D8856" s="55">
        <f>VLOOKUP(Pag_Inicio_Corr_mas_casos[[#This Row],[Corregimiento]],Hoja3!$A$2:$D$676,4,0)</f>
        <v>50316</v>
      </c>
      <c r="E8856" s="54">
        <v>11</v>
      </c>
    </row>
    <row r="8857" spans="1:5" x14ac:dyDescent="0.25">
      <c r="A8857" s="53">
        <v>44314</v>
      </c>
      <c r="B8857" s="54">
        <v>44315</v>
      </c>
      <c r="C8857" s="54" t="s">
        <v>1376</v>
      </c>
      <c r="D8857" s="55">
        <f>VLOOKUP(Pag_Inicio_Corr_mas_casos[[#This Row],[Corregimiento]],Hoja3!$A$2:$D$676,4,0)</f>
        <v>120201</v>
      </c>
      <c r="E8857" s="54">
        <v>11</v>
      </c>
    </row>
    <row r="8858" spans="1:5" x14ac:dyDescent="0.25">
      <c r="A8858" s="53">
        <v>44314</v>
      </c>
      <c r="B8858" s="54">
        <v>44315</v>
      </c>
      <c r="C8858" s="54" t="s">
        <v>1193</v>
      </c>
      <c r="D8858" s="55">
        <f>VLOOKUP(Pag_Inicio_Corr_mas_casos[[#This Row],[Corregimiento]],Hoja3!$A$2:$D$676,4,0)</f>
        <v>40205</v>
      </c>
      <c r="E8858" s="54">
        <v>11</v>
      </c>
    </row>
    <row r="8859" spans="1:5" x14ac:dyDescent="0.25">
      <c r="A8859" s="53">
        <v>44314</v>
      </c>
      <c r="B8859" s="54">
        <v>44315</v>
      </c>
      <c r="C8859" s="54" t="s">
        <v>1065</v>
      </c>
      <c r="D8859" s="55">
        <f>VLOOKUP(Pag_Inicio_Corr_mas_casos[[#This Row],[Corregimiento]],Hoja3!$A$2:$D$676,4,0)</f>
        <v>40606</v>
      </c>
      <c r="E8859" s="54">
        <v>10</v>
      </c>
    </row>
    <row r="8860" spans="1:5" x14ac:dyDescent="0.25">
      <c r="A8860" s="53">
        <v>44314</v>
      </c>
      <c r="B8860" s="54">
        <v>44315</v>
      </c>
      <c r="C8860" s="54" t="s">
        <v>1173</v>
      </c>
      <c r="D8860" s="55">
        <f>VLOOKUP(Pag_Inicio_Corr_mas_casos[[#This Row],[Corregimiento]],Hoja3!$A$2:$D$676,4,0)</f>
        <v>40503</v>
      </c>
      <c r="E8860" s="54">
        <v>10</v>
      </c>
    </row>
    <row r="8861" spans="1:5" x14ac:dyDescent="0.25">
      <c r="A8861" s="53">
        <v>44314</v>
      </c>
      <c r="B8861" s="54">
        <v>44315</v>
      </c>
      <c r="C8861" s="54" t="s">
        <v>1324</v>
      </c>
      <c r="D8861" s="55">
        <f>VLOOKUP(Pag_Inicio_Corr_mas_casos[[#This Row],[Corregimiento]],Hoja3!$A$2:$D$676,4,0)</f>
        <v>40405</v>
      </c>
      <c r="E8861" s="54">
        <v>8</v>
      </c>
    </row>
    <row r="8862" spans="1:5" x14ac:dyDescent="0.25">
      <c r="A8862" s="53">
        <v>44314</v>
      </c>
      <c r="B8862" s="54">
        <v>44315</v>
      </c>
      <c r="C8862" s="54" t="s">
        <v>1037</v>
      </c>
      <c r="D8862" s="55">
        <f>VLOOKUP(Pag_Inicio_Corr_mas_casos[[#This Row],[Corregimiento]],Hoja3!$A$2:$D$676,4,0)</f>
        <v>80807</v>
      </c>
      <c r="E8862" s="54">
        <v>8</v>
      </c>
    </row>
    <row r="8863" spans="1:5" x14ac:dyDescent="0.25">
      <c r="A8863" s="53">
        <v>44314</v>
      </c>
      <c r="B8863" s="54">
        <v>44315</v>
      </c>
      <c r="C8863" s="54" t="s">
        <v>1098</v>
      </c>
      <c r="D8863" s="55">
        <f>VLOOKUP(Pag_Inicio_Corr_mas_casos[[#This Row],[Corregimiento]],Hoja3!$A$2:$D$676,4,0)</f>
        <v>40611</v>
      </c>
      <c r="E8863" s="54">
        <v>8</v>
      </c>
    </row>
    <row r="8864" spans="1:5" x14ac:dyDescent="0.25">
      <c r="A8864" s="53">
        <v>44314</v>
      </c>
      <c r="B8864" s="54">
        <v>44315</v>
      </c>
      <c r="C8864" s="54" t="s">
        <v>1102</v>
      </c>
      <c r="D8864" s="55">
        <f>VLOOKUP(Pag_Inicio_Corr_mas_casos[[#This Row],[Corregimiento]],Hoja3!$A$2:$D$676,4,0)</f>
        <v>40612</v>
      </c>
      <c r="E8864" s="54">
        <v>8</v>
      </c>
    </row>
    <row r="8865" spans="1:5" x14ac:dyDescent="0.25">
      <c r="A8865" s="53">
        <v>44314</v>
      </c>
      <c r="B8865" s="54">
        <v>44315</v>
      </c>
      <c r="C8865" s="54" t="s">
        <v>1042</v>
      </c>
      <c r="D8865" s="55">
        <f>VLOOKUP(Pag_Inicio_Corr_mas_casos[[#This Row],[Corregimiento]],Hoja3!$A$2:$D$676,4,0)</f>
        <v>80826</v>
      </c>
      <c r="E8865" s="54">
        <v>7</v>
      </c>
    </row>
    <row r="8866" spans="1:5" x14ac:dyDescent="0.25">
      <c r="A8866" s="53">
        <v>44314</v>
      </c>
      <c r="B8866" s="54">
        <v>44315</v>
      </c>
      <c r="C8866" s="54" t="s">
        <v>1106</v>
      </c>
      <c r="D8866" s="55">
        <f>VLOOKUP(Pag_Inicio_Corr_mas_casos[[#This Row],[Corregimiento]],Hoja3!$A$2:$D$676,4,0)</f>
        <v>80809</v>
      </c>
      <c r="E8866" s="54">
        <v>6</v>
      </c>
    </row>
    <row r="8867" spans="1:5" x14ac:dyDescent="0.25">
      <c r="A8867" s="53">
        <v>44314</v>
      </c>
      <c r="B8867" s="54">
        <v>44315</v>
      </c>
      <c r="C8867" s="54" t="s">
        <v>1104</v>
      </c>
      <c r="D8867" s="55">
        <f>VLOOKUP(Pag_Inicio_Corr_mas_casos[[#This Row],[Corregimiento]],Hoja3!$A$2:$D$676,4,0)</f>
        <v>40608</v>
      </c>
      <c r="E8867" s="54">
        <v>6</v>
      </c>
    </row>
    <row r="8868" spans="1:5" x14ac:dyDescent="0.25">
      <c r="A8868" s="53">
        <v>44314</v>
      </c>
      <c r="B8868" s="54">
        <v>44315</v>
      </c>
      <c r="C8868" s="54" t="s">
        <v>1301</v>
      </c>
      <c r="D8868" s="55">
        <f>VLOOKUP(Pag_Inicio_Corr_mas_casos[[#This Row],[Corregimiento]],Hoja3!$A$2:$D$676,4,0)</f>
        <v>10101</v>
      </c>
      <c r="E8868" s="54">
        <v>6</v>
      </c>
    </row>
    <row r="8869" spans="1:5" x14ac:dyDescent="0.25">
      <c r="A8869" s="53">
        <v>44314</v>
      </c>
      <c r="B8869" s="54">
        <v>44315</v>
      </c>
      <c r="C8869" s="54" t="s">
        <v>1032</v>
      </c>
      <c r="D8869" s="55">
        <f>VLOOKUP(Pag_Inicio_Corr_mas_casos[[#This Row],[Corregimiento]],Hoja3!$A$2:$D$676,4,0)</f>
        <v>80810</v>
      </c>
      <c r="E8869" s="54">
        <v>6</v>
      </c>
    </row>
    <row r="8870" spans="1:5" x14ac:dyDescent="0.25">
      <c r="A8870" s="53">
        <v>44314</v>
      </c>
      <c r="B8870" s="54">
        <v>44315</v>
      </c>
      <c r="C8870" s="54" t="s">
        <v>1035</v>
      </c>
      <c r="D8870" s="55">
        <f>VLOOKUP(Pag_Inicio_Corr_mas_casos[[#This Row],[Corregimiento]],Hoja3!$A$2:$D$676,4,0)</f>
        <v>80806</v>
      </c>
      <c r="E8870" s="54">
        <v>6</v>
      </c>
    </row>
    <row r="8871" spans="1:5" x14ac:dyDescent="0.25">
      <c r="A8871" s="53">
        <v>44314</v>
      </c>
      <c r="B8871" s="54">
        <v>44315</v>
      </c>
      <c r="C8871" s="54" t="s">
        <v>1219</v>
      </c>
      <c r="D8871" s="55">
        <f>VLOOKUP(Pag_Inicio_Corr_mas_casos[[#This Row],[Corregimiento]],Hoja3!$A$2:$D$676,4,0)</f>
        <v>20210</v>
      </c>
      <c r="E8871" s="54">
        <v>6</v>
      </c>
    </row>
    <row r="8872" spans="1:5" x14ac:dyDescent="0.25">
      <c r="A8872" s="53">
        <v>44314</v>
      </c>
      <c r="B8872" s="54">
        <v>44315</v>
      </c>
      <c r="C8872" s="54" t="s">
        <v>1141</v>
      </c>
      <c r="D8872" s="55">
        <f>VLOOKUP(Pag_Inicio_Corr_mas_casos[[#This Row],[Corregimiento]],Hoja3!$A$2:$D$676,4,0)</f>
        <v>80812</v>
      </c>
      <c r="E8872" s="54">
        <v>6</v>
      </c>
    </row>
    <row r="8873" spans="1:5" x14ac:dyDescent="0.25">
      <c r="A8873" s="53">
        <v>44314</v>
      </c>
      <c r="B8873" s="54">
        <v>44315</v>
      </c>
      <c r="C8873" s="54" t="s">
        <v>1117</v>
      </c>
      <c r="D8873" s="55">
        <f>VLOOKUP(Pag_Inicio_Corr_mas_casos[[#This Row],[Corregimiento]],Hoja3!$A$2:$D$676,4,0)</f>
        <v>91001</v>
      </c>
      <c r="E8873" s="54">
        <v>6</v>
      </c>
    </row>
    <row r="8874" spans="1:5" x14ac:dyDescent="0.25">
      <c r="A8874" s="53">
        <v>44314</v>
      </c>
      <c r="B8874" s="54">
        <v>44315</v>
      </c>
      <c r="C8874" s="54" t="s">
        <v>1048</v>
      </c>
      <c r="D8874" s="55">
        <f>VLOOKUP(Pag_Inicio_Corr_mas_casos[[#This Row],[Corregimiento]],Hoja3!$A$2:$D$676,4,0)</f>
        <v>80817</v>
      </c>
      <c r="E8874" s="54">
        <v>5</v>
      </c>
    </row>
    <row r="8875" spans="1:5" x14ac:dyDescent="0.25">
      <c r="A8875" s="62">
        <v>44315</v>
      </c>
      <c r="B8875" s="63">
        <v>44316</v>
      </c>
      <c r="C8875" s="63" t="s">
        <v>1155</v>
      </c>
      <c r="D8875" s="64">
        <f>VLOOKUP(Pag_Inicio_Corr_mas_casos[[#This Row],[Corregimiento]],Hoja3!$A$2:$D$676,4,0)</f>
        <v>40601</v>
      </c>
      <c r="E8875" s="63">
        <v>18</v>
      </c>
    </row>
    <row r="8876" spans="1:5" x14ac:dyDescent="0.25">
      <c r="A8876" s="62">
        <v>44315</v>
      </c>
      <c r="B8876" s="63">
        <v>44316</v>
      </c>
      <c r="C8876" s="63" t="s">
        <v>1117</v>
      </c>
      <c r="D8876" s="64">
        <f>VLOOKUP(Pag_Inicio_Corr_mas_casos[[#This Row],[Corregimiento]],Hoja3!$A$2:$D$676,4,0)</f>
        <v>91001</v>
      </c>
      <c r="E8876" s="63">
        <v>10</v>
      </c>
    </row>
    <row r="8877" spans="1:5" x14ac:dyDescent="0.25">
      <c r="A8877" s="62">
        <v>44315</v>
      </c>
      <c r="B8877" s="63">
        <v>44316</v>
      </c>
      <c r="C8877" s="63" t="s">
        <v>1173</v>
      </c>
      <c r="D8877" s="64">
        <f>VLOOKUP(Pag_Inicio_Corr_mas_casos[[#This Row],[Corregimiento]],Hoja3!$A$2:$D$676,4,0)</f>
        <v>40503</v>
      </c>
      <c r="E8877" s="63">
        <v>10</v>
      </c>
    </row>
    <row r="8878" spans="1:5" x14ac:dyDescent="0.25">
      <c r="A8878" s="62">
        <v>44315</v>
      </c>
      <c r="B8878" s="63">
        <v>44316</v>
      </c>
      <c r="C8878" s="63" t="s">
        <v>1102</v>
      </c>
      <c r="D8878" s="64">
        <f>VLOOKUP(Pag_Inicio_Corr_mas_casos[[#This Row],[Corregimiento]],Hoja3!$A$2:$D$676,4,0)</f>
        <v>40612</v>
      </c>
      <c r="E8878" s="63">
        <v>10</v>
      </c>
    </row>
    <row r="8879" spans="1:5" x14ac:dyDescent="0.25">
      <c r="A8879" s="62">
        <v>44315</v>
      </c>
      <c r="B8879" s="63">
        <v>44316</v>
      </c>
      <c r="C8879" s="63" t="s">
        <v>1262</v>
      </c>
      <c r="D8879" s="64">
        <f>VLOOKUP(Pag_Inicio_Corr_mas_casos[[#This Row],[Corregimiento]],Hoja3!$A$2:$D$676,4,0)</f>
        <v>10201</v>
      </c>
      <c r="E8879" s="63">
        <v>9</v>
      </c>
    </row>
    <row r="8880" spans="1:5" x14ac:dyDescent="0.25">
      <c r="A8880" s="62">
        <v>44315</v>
      </c>
      <c r="B8880" s="63">
        <v>44316</v>
      </c>
      <c r="C8880" s="63" t="s">
        <v>1141</v>
      </c>
      <c r="D8880" s="64">
        <f>VLOOKUP(Pag_Inicio_Corr_mas_casos[[#This Row],[Corregimiento]],Hoja3!$A$2:$D$676,4,0)</f>
        <v>80812</v>
      </c>
      <c r="E8880" s="63">
        <v>9</v>
      </c>
    </row>
    <row r="8881" spans="1:5" x14ac:dyDescent="0.25">
      <c r="A8881" s="62">
        <v>44315</v>
      </c>
      <c r="B8881" s="63">
        <v>44316</v>
      </c>
      <c r="C8881" s="63" t="s">
        <v>1301</v>
      </c>
      <c r="D8881" s="64">
        <f>VLOOKUP(Pag_Inicio_Corr_mas_casos[[#This Row],[Corregimiento]],Hoja3!$A$2:$D$676,4,0)</f>
        <v>10101</v>
      </c>
      <c r="E8881" s="63">
        <v>9</v>
      </c>
    </row>
    <row r="8882" spans="1:5" x14ac:dyDescent="0.25">
      <c r="A8882" s="62">
        <v>44315</v>
      </c>
      <c r="B8882" s="63">
        <v>44316</v>
      </c>
      <c r="C8882" s="63" t="s">
        <v>1106</v>
      </c>
      <c r="D8882" s="64">
        <f>VLOOKUP(Pag_Inicio_Corr_mas_casos[[#This Row],[Corregimiento]],Hoja3!$A$2:$D$676,4,0)</f>
        <v>80809</v>
      </c>
      <c r="E8882" s="63">
        <v>7</v>
      </c>
    </row>
    <row r="8883" spans="1:5" x14ac:dyDescent="0.25">
      <c r="A8883" s="62">
        <v>44315</v>
      </c>
      <c r="B8883" s="63">
        <v>44316</v>
      </c>
      <c r="C8883" s="63" t="s">
        <v>1035</v>
      </c>
      <c r="D8883" s="64">
        <f>VLOOKUP(Pag_Inicio_Corr_mas_casos[[#This Row],[Corregimiento]],Hoja3!$A$2:$D$676,4,0)</f>
        <v>80806</v>
      </c>
      <c r="E8883" s="63">
        <v>7</v>
      </c>
    </row>
    <row r="8884" spans="1:5" x14ac:dyDescent="0.25">
      <c r="A8884" s="62">
        <v>44315</v>
      </c>
      <c r="B8884" s="63">
        <v>44316</v>
      </c>
      <c r="C8884" s="63" t="s">
        <v>1065</v>
      </c>
      <c r="D8884" s="64">
        <f>VLOOKUP(Pag_Inicio_Corr_mas_casos[[#This Row],[Corregimiento]],Hoja3!$A$2:$D$676,4,0)</f>
        <v>40606</v>
      </c>
      <c r="E8884" s="63">
        <v>6</v>
      </c>
    </row>
    <row r="8885" spans="1:5" x14ac:dyDescent="0.25">
      <c r="A8885" s="62">
        <v>44315</v>
      </c>
      <c r="B8885" s="63">
        <v>44316</v>
      </c>
      <c r="C8885" s="63" t="s">
        <v>1107</v>
      </c>
      <c r="D8885" s="64">
        <f>VLOOKUP(Pag_Inicio_Corr_mas_casos[[#This Row],[Corregimiento]],Hoja3!$A$2:$D$676,4,0)</f>
        <v>80819</v>
      </c>
      <c r="E8885" s="63">
        <v>6</v>
      </c>
    </row>
    <row r="8886" spans="1:5" x14ac:dyDescent="0.25">
      <c r="A8886" s="62">
        <v>44315</v>
      </c>
      <c r="B8886" s="63">
        <v>44316</v>
      </c>
      <c r="C8886" s="63" t="s">
        <v>1360</v>
      </c>
      <c r="D8886" s="64">
        <f>VLOOKUP(Pag_Inicio_Corr_mas_casos[[#This Row],[Corregimiento]],Hoja3!$A$2:$D$676,4,0)</f>
        <v>10217</v>
      </c>
      <c r="E8886" s="63">
        <v>6</v>
      </c>
    </row>
    <row r="8887" spans="1:5" x14ac:dyDescent="0.25">
      <c r="A8887" s="62">
        <v>44315</v>
      </c>
      <c r="B8887" s="63">
        <v>44316</v>
      </c>
      <c r="C8887" s="63" t="s">
        <v>1128</v>
      </c>
      <c r="D8887" s="64">
        <f>VLOOKUP(Pag_Inicio_Corr_mas_casos[[#This Row],[Corregimiento]],Hoja3!$A$2:$D$676,4,0)</f>
        <v>91008</v>
      </c>
      <c r="E8887" s="63">
        <v>5</v>
      </c>
    </row>
    <row r="8888" spans="1:5" x14ac:dyDescent="0.25">
      <c r="A8888" s="62">
        <v>44315</v>
      </c>
      <c r="B8888" s="63">
        <v>44316</v>
      </c>
      <c r="C8888" s="63" t="s">
        <v>1041</v>
      </c>
      <c r="D8888" s="64">
        <f>VLOOKUP(Pag_Inicio_Corr_mas_casos[[#This Row],[Corregimiento]],Hoja3!$A$2:$D$676,4,0)</f>
        <v>80814</v>
      </c>
      <c r="E8888" s="63">
        <v>5</v>
      </c>
    </row>
    <row r="8889" spans="1:5" x14ac:dyDescent="0.25">
      <c r="A8889" s="62">
        <v>44315</v>
      </c>
      <c r="B8889" s="63">
        <v>44316</v>
      </c>
      <c r="C8889" s="63" t="s">
        <v>1149</v>
      </c>
      <c r="D8889" s="64">
        <f>VLOOKUP(Pag_Inicio_Corr_mas_casos[[#This Row],[Corregimiento]],Hoja3!$A$2:$D$676,4,0)</f>
        <v>130102</v>
      </c>
      <c r="E8889" s="63">
        <v>5</v>
      </c>
    </row>
    <row r="8890" spans="1:5" x14ac:dyDescent="0.25">
      <c r="A8890" s="62">
        <v>44315</v>
      </c>
      <c r="B8890" s="63">
        <v>44316</v>
      </c>
      <c r="C8890" s="63" t="s">
        <v>1318</v>
      </c>
      <c r="D8890" s="64">
        <f>VLOOKUP(Pag_Inicio_Corr_mas_casos[[#This Row],[Corregimiento]],Hoja3!$A$2:$D$676,4,0)</f>
        <v>10216</v>
      </c>
      <c r="E8890" s="63">
        <v>5</v>
      </c>
    </row>
    <row r="8891" spans="1:5" x14ac:dyDescent="0.25">
      <c r="A8891" s="62">
        <v>44315</v>
      </c>
      <c r="B8891" s="63">
        <v>44316</v>
      </c>
      <c r="C8891" s="63" t="s">
        <v>1037</v>
      </c>
      <c r="D8891" s="64">
        <f>VLOOKUP(Pag_Inicio_Corr_mas_casos[[#This Row],[Corregimiento]],Hoja3!$A$2:$D$676,4,0)</f>
        <v>80807</v>
      </c>
      <c r="E8891" s="63">
        <v>5</v>
      </c>
    </row>
    <row r="8892" spans="1:5" x14ac:dyDescent="0.25">
      <c r="A8892" s="62">
        <v>44315</v>
      </c>
      <c r="B8892" s="63">
        <v>44316</v>
      </c>
      <c r="C8892" s="63" t="s">
        <v>1153</v>
      </c>
      <c r="D8892" s="64">
        <f>VLOOKUP(Pag_Inicio_Corr_mas_casos[[#This Row],[Corregimiento]],Hoja3!$A$2:$D$676,4,0)</f>
        <v>40501</v>
      </c>
      <c r="E8892" s="63">
        <v>5</v>
      </c>
    </row>
    <row r="8893" spans="1:5" x14ac:dyDescent="0.25">
      <c r="A8893" s="62">
        <v>44315</v>
      </c>
      <c r="B8893" s="63">
        <v>44316</v>
      </c>
      <c r="C8893" s="63" t="s">
        <v>1377</v>
      </c>
      <c r="D8893" s="64">
        <f>VLOOKUP(Pag_Inicio_Corr_mas_casos[[#This Row],[Corregimiento]],Hoja3!$A$2:$D$676,4,0)</f>
        <v>90403</v>
      </c>
      <c r="E8893" s="63">
        <v>4</v>
      </c>
    </row>
    <row r="8894" spans="1:5" x14ac:dyDescent="0.25">
      <c r="A8894" s="62">
        <v>44315</v>
      </c>
      <c r="B8894" s="63">
        <v>44316</v>
      </c>
      <c r="C8894" s="63" t="s">
        <v>1045</v>
      </c>
      <c r="D8894" s="64">
        <f>VLOOKUP(Pag_Inicio_Corr_mas_casos[[#This Row],[Corregimiento]],Hoja3!$A$2:$D$676,4,0)</f>
        <v>130107</v>
      </c>
      <c r="E8894" s="63">
        <v>4</v>
      </c>
    </row>
    <row r="8895" spans="1:5" x14ac:dyDescent="0.25">
      <c r="A8895" s="59">
        <v>44316</v>
      </c>
      <c r="B8895" s="60">
        <v>44317</v>
      </c>
      <c r="C8895" s="60" t="s">
        <v>1155</v>
      </c>
      <c r="D8895" s="61">
        <f>VLOOKUP(Pag_Inicio_Corr_mas_casos[[#This Row],[Corregimiento]],Hoja3!$A$2:$D$676,4,0)</f>
        <v>40601</v>
      </c>
      <c r="E8895" s="60">
        <v>25</v>
      </c>
    </row>
    <row r="8896" spans="1:5" x14ac:dyDescent="0.25">
      <c r="A8896" s="59">
        <v>44316</v>
      </c>
      <c r="B8896" s="60">
        <v>44317</v>
      </c>
      <c r="C8896" s="60" t="s">
        <v>1048</v>
      </c>
      <c r="D8896" s="61">
        <f>VLOOKUP(Pag_Inicio_Corr_mas_casos[[#This Row],[Corregimiento]],Hoja3!$A$2:$D$676,4,0)</f>
        <v>80817</v>
      </c>
      <c r="E8896" s="60">
        <v>13</v>
      </c>
    </row>
    <row r="8897" spans="1:5" x14ac:dyDescent="0.25">
      <c r="A8897" s="59">
        <v>44316</v>
      </c>
      <c r="B8897" s="60">
        <v>44317</v>
      </c>
      <c r="C8897" s="60" t="s">
        <v>1128</v>
      </c>
      <c r="D8897" s="61">
        <f>VLOOKUP(Pag_Inicio_Corr_mas_casos[[#This Row],[Corregimiento]],Hoja3!$A$2:$D$676,4,0)</f>
        <v>91008</v>
      </c>
      <c r="E8897" s="60">
        <v>13</v>
      </c>
    </row>
    <row r="8898" spans="1:5" x14ac:dyDescent="0.25">
      <c r="A8898" s="59">
        <v>44316</v>
      </c>
      <c r="B8898" s="60">
        <v>44317</v>
      </c>
      <c r="C8898" s="60" t="s">
        <v>1065</v>
      </c>
      <c r="D8898" s="61">
        <f>VLOOKUP(Pag_Inicio_Corr_mas_casos[[#This Row],[Corregimiento]],Hoja3!$A$2:$D$676,4,0)</f>
        <v>40606</v>
      </c>
      <c r="E8898" s="60">
        <v>13</v>
      </c>
    </row>
    <row r="8899" spans="1:5" x14ac:dyDescent="0.25">
      <c r="A8899" s="59">
        <v>44316</v>
      </c>
      <c r="B8899" s="60">
        <v>44317</v>
      </c>
      <c r="C8899" s="60" t="s">
        <v>1102</v>
      </c>
      <c r="D8899" s="61">
        <f>VLOOKUP(Pag_Inicio_Corr_mas_casos[[#This Row],[Corregimiento]],Hoja3!$A$2:$D$676,4,0)</f>
        <v>40612</v>
      </c>
      <c r="E8899" s="60">
        <v>11</v>
      </c>
    </row>
    <row r="8900" spans="1:5" x14ac:dyDescent="0.25">
      <c r="A8900" s="59">
        <v>44316</v>
      </c>
      <c r="B8900" s="60">
        <v>44317</v>
      </c>
      <c r="C8900" s="60" t="s">
        <v>1037</v>
      </c>
      <c r="D8900" s="61">
        <f>VLOOKUP(Pag_Inicio_Corr_mas_casos[[#This Row],[Corregimiento]],Hoja3!$A$2:$D$676,4,0)</f>
        <v>80807</v>
      </c>
      <c r="E8900" s="60">
        <v>9</v>
      </c>
    </row>
    <row r="8901" spans="1:5" x14ac:dyDescent="0.25">
      <c r="A8901" s="59">
        <v>44316</v>
      </c>
      <c r="B8901" s="60">
        <v>44317</v>
      </c>
      <c r="C8901" s="60" t="s">
        <v>1378</v>
      </c>
      <c r="D8901" s="61">
        <f>VLOOKUP(Pag_Inicio_Corr_mas_casos[[#This Row],[Corregimiento]],Hoja3!$A$2:$D$676,4,0)</f>
        <v>130410</v>
      </c>
      <c r="E8901" s="60">
        <v>8</v>
      </c>
    </row>
    <row r="8902" spans="1:5" x14ac:dyDescent="0.25">
      <c r="A8902" s="59">
        <v>44316</v>
      </c>
      <c r="B8902" s="60">
        <v>44317</v>
      </c>
      <c r="C8902" s="60" t="s">
        <v>1173</v>
      </c>
      <c r="D8902" s="61">
        <f>VLOOKUP(Pag_Inicio_Corr_mas_casos[[#This Row],[Corregimiento]],Hoja3!$A$2:$D$676,4,0)</f>
        <v>40503</v>
      </c>
      <c r="E8902" s="60">
        <v>8</v>
      </c>
    </row>
    <row r="8903" spans="1:5" x14ac:dyDescent="0.25">
      <c r="A8903" s="59">
        <v>44316</v>
      </c>
      <c r="B8903" s="60">
        <v>44317</v>
      </c>
      <c r="C8903" s="60" t="s">
        <v>1178</v>
      </c>
      <c r="D8903" s="61">
        <f>VLOOKUP(Pag_Inicio_Corr_mas_casos[[#This Row],[Corregimiento]],Hoja3!$A$2:$D$676,4,0)</f>
        <v>80818</v>
      </c>
      <c r="E8903" s="60">
        <v>7</v>
      </c>
    </row>
    <row r="8904" spans="1:5" x14ac:dyDescent="0.25">
      <c r="A8904" s="59">
        <v>44316</v>
      </c>
      <c r="B8904" s="60">
        <v>44317</v>
      </c>
      <c r="C8904" s="60" t="s">
        <v>1241</v>
      </c>
      <c r="D8904" s="61">
        <f>VLOOKUP(Pag_Inicio_Corr_mas_casos[[#This Row],[Corregimiento]],Hoja3!$A$2:$D$676,4,0)</f>
        <v>90903</v>
      </c>
      <c r="E8904" s="60">
        <v>7</v>
      </c>
    </row>
    <row r="8905" spans="1:5" x14ac:dyDescent="0.25">
      <c r="A8905" s="59">
        <v>44316</v>
      </c>
      <c r="B8905" s="60">
        <v>44317</v>
      </c>
      <c r="C8905" s="60" t="s">
        <v>1042</v>
      </c>
      <c r="D8905" s="61">
        <f>VLOOKUP(Pag_Inicio_Corr_mas_casos[[#This Row],[Corregimiento]],Hoja3!$A$2:$D$676,4,0)</f>
        <v>80826</v>
      </c>
      <c r="E8905" s="60">
        <v>7</v>
      </c>
    </row>
    <row r="8906" spans="1:5" x14ac:dyDescent="0.25">
      <c r="A8906" s="59">
        <v>44316</v>
      </c>
      <c r="B8906" s="60">
        <v>44317</v>
      </c>
      <c r="C8906" s="60" t="s">
        <v>1149</v>
      </c>
      <c r="D8906" s="61">
        <f>VLOOKUP(Pag_Inicio_Corr_mas_casos[[#This Row],[Corregimiento]],Hoja3!$A$2:$D$676,4,0)</f>
        <v>130102</v>
      </c>
      <c r="E8906" s="60">
        <v>7</v>
      </c>
    </row>
    <row r="8907" spans="1:5" x14ac:dyDescent="0.25">
      <c r="A8907" s="59">
        <v>44316</v>
      </c>
      <c r="B8907" s="60">
        <v>44317</v>
      </c>
      <c r="C8907" s="60" t="s">
        <v>1163</v>
      </c>
      <c r="D8907" s="61">
        <f>VLOOKUP(Pag_Inicio_Corr_mas_casos[[#This Row],[Corregimiento]],Hoja3!$A$2:$D$676,4,0)</f>
        <v>130101</v>
      </c>
      <c r="E8907" s="60">
        <v>6</v>
      </c>
    </row>
    <row r="8908" spans="1:5" x14ac:dyDescent="0.25">
      <c r="A8908" s="59">
        <v>44316</v>
      </c>
      <c r="B8908" s="60">
        <v>44317</v>
      </c>
      <c r="C8908" s="60" t="s">
        <v>1106</v>
      </c>
      <c r="D8908" s="61">
        <f>VLOOKUP(Pag_Inicio_Corr_mas_casos[[#This Row],[Corregimiento]],Hoja3!$A$2:$D$676,4,0)</f>
        <v>80809</v>
      </c>
      <c r="E8908" s="60">
        <v>5</v>
      </c>
    </row>
    <row r="8909" spans="1:5" x14ac:dyDescent="0.25">
      <c r="A8909" s="59">
        <v>44316</v>
      </c>
      <c r="B8909" s="60">
        <v>44317</v>
      </c>
      <c r="C8909" s="60" t="s">
        <v>1098</v>
      </c>
      <c r="D8909" s="61">
        <f>VLOOKUP(Pag_Inicio_Corr_mas_casos[[#This Row],[Corregimiento]],Hoja3!$A$2:$D$676,4,0)</f>
        <v>40611</v>
      </c>
      <c r="E8909" s="60">
        <v>5</v>
      </c>
    </row>
    <row r="8910" spans="1:5" x14ac:dyDescent="0.25">
      <c r="A8910" s="59">
        <v>44316</v>
      </c>
      <c r="B8910" s="60">
        <v>44317</v>
      </c>
      <c r="C8910" s="60" t="s">
        <v>1141</v>
      </c>
      <c r="D8910" s="61">
        <f>VLOOKUP(Pag_Inicio_Corr_mas_casos[[#This Row],[Corregimiento]],Hoja3!$A$2:$D$676,4,0)</f>
        <v>80812</v>
      </c>
      <c r="E8910" s="60">
        <v>5</v>
      </c>
    </row>
    <row r="8911" spans="1:5" x14ac:dyDescent="0.25">
      <c r="A8911" s="59">
        <v>44316</v>
      </c>
      <c r="B8911" s="60">
        <v>44317</v>
      </c>
      <c r="C8911" s="60" t="s">
        <v>1379</v>
      </c>
      <c r="D8911" s="61">
        <f>VLOOKUP(Pag_Inicio_Corr_mas_casos[[#This Row],[Corregimiento]],Hoja3!$A$2:$D$676,4,0)</f>
        <v>120203</v>
      </c>
      <c r="E8911" s="60">
        <v>5</v>
      </c>
    </row>
    <row r="8912" spans="1:5" x14ac:dyDescent="0.25">
      <c r="A8912" s="59">
        <v>44316</v>
      </c>
      <c r="B8912" s="60">
        <v>44317</v>
      </c>
      <c r="C8912" s="60" t="s">
        <v>1053</v>
      </c>
      <c r="D8912" s="61">
        <f>VLOOKUP(Pag_Inicio_Corr_mas_casos[[#This Row],[Corregimiento]],Hoja3!$A$2:$D$676,4,0)</f>
        <v>50208</v>
      </c>
      <c r="E8912" s="60">
        <v>5</v>
      </c>
    </row>
    <row r="8913" spans="1:5" x14ac:dyDescent="0.25">
      <c r="A8913" s="59">
        <v>44316</v>
      </c>
      <c r="B8913" s="60">
        <v>44317</v>
      </c>
      <c r="C8913" s="60" t="s">
        <v>1262</v>
      </c>
      <c r="D8913" s="61">
        <f>VLOOKUP(Pag_Inicio_Corr_mas_casos[[#This Row],[Corregimiento]],Hoja3!$A$2:$D$676,4,0)</f>
        <v>10201</v>
      </c>
      <c r="E8913" s="60">
        <v>4</v>
      </c>
    </row>
    <row r="8914" spans="1:5" x14ac:dyDescent="0.25">
      <c r="A8914" s="59">
        <v>44316</v>
      </c>
      <c r="B8914" s="60">
        <v>44317</v>
      </c>
      <c r="C8914" s="60" t="s">
        <v>1147</v>
      </c>
      <c r="D8914" s="61">
        <f>VLOOKUP(Pag_Inicio_Corr_mas_casos[[#This Row],[Corregimiento]],Hoja3!$A$2:$D$676,4,0)</f>
        <v>40201</v>
      </c>
      <c r="E8914" s="60">
        <v>4</v>
      </c>
    </row>
    <row r="8915" spans="1:5" x14ac:dyDescent="0.25">
      <c r="A8915" s="105">
        <v>44317</v>
      </c>
      <c r="B8915" s="106">
        <v>44318</v>
      </c>
      <c r="C8915" s="106" t="s">
        <v>1150</v>
      </c>
      <c r="D8915" s="107">
        <f>VLOOKUP(Pag_Inicio_Corr_mas_casos[[#This Row],[Corregimiento]],Hoja3!$A$2:$D$676,4,0)</f>
        <v>90301</v>
      </c>
      <c r="E8915" s="106">
        <v>19</v>
      </c>
    </row>
    <row r="8916" spans="1:5" x14ac:dyDescent="0.25">
      <c r="A8916" s="105">
        <v>44317</v>
      </c>
      <c r="B8916" s="106">
        <v>44318</v>
      </c>
      <c r="C8916" s="106" t="s">
        <v>1062</v>
      </c>
      <c r="D8916" s="107">
        <f>VLOOKUP(Pag_Inicio_Corr_mas_casos[[#This Row],[Corregimiento]],Hoja3!$A$2:$D$676,4,0)</f>
        <v>30107</v>
      </c>
      <c r="E8916" s="106">
        <v>10</v>
      </c>
    </row>
    <row r="8917" spans="1:5" x14ac:dyDescent="0.25">
      <c r="A8917" s="105">
        <v>44317</v>
      </c>
      <c r="B8917" s="106">
        <v>44318</v>
      </c>
      <c r="C8917" s="106" t="s">
        <v>1155</v>
      </c>
      <c r="D8917" s="107">
        <f>VLOOKUP(Pag_Inicio_Corr_mas_casos[[#This Row],[Corregimiento]],Hoja3!$A$2:$D$676,4,0)</f>
        <v>40601</v>
      </c>
      <c r="E8917" s="106">
        <v>10</v>
      </c>
    </row>
    <row r="8918" spans="1:5" x14ac:dyDescent="0.25">
      <c r="A8918" s="105">
        <v>44317</v>
      </c>
      <c r="B8918" s="106">
        <v>44318</v>
      </c>
      <c r="C8918" s="106" t="s">
        <v>1053</v>
      </c>
      <c r="D8918" s="107">
        <f>VLOOKUP(Pag_Inicio_Corr_mas_casos[[#This Row],[Corregimiento]],Hoja3!$A$2:$D$676,4,0)</f>
        <v>50208</v>
      </c>
      <c r="E8918" s="106">
        <v>8</v>
      </c>
    </row>
    <row r="8919" spans="1:5" x14ac:dyDescent="0.25">
      <c r="A8919" s="105">
        <v>44317</v>
      </c>
      <c r="B8919" s="106">
        <v>44318</v>
      </c>
      <c r="C8919" s="106" t="s">
        <v>1117</v>
      </c>
      <c r="D8919" s="107">
        <f>VLOOKUP(Pag_Inicio_Corr_mas_casos[[#This Row],[Corregimiento]],Hoja3!$A$2:$D$676,4,0)</f>
        <v>91001</v>
      </c>
      <c r="E8919" s="106">
        <v>7</v>
      </c>
    </row>
    <row r="8920" spans="1:5" x14ac:dyDescent="0.25">
      <c r="A8920" s="105">
        <v>44317</v>
      </c>
      <c r="B8920" s="106">
        <v>44318</v>
      </c>
      <c r="C8920" s="106" t="s">
        <v>1174</v>
      </c>
      <c r="D8920" s="107">
        <f>VLOOKUP(Pag_Inicio_Corr_mas_casos[[#This Row],[Corregimiento]],Hoja3!$A$2:$D$676,4,0)</f>
        <v>91101</v>
      </c>
      <c r="E8920" s="106">
        <v>7</v>
      </c>
    </row>
    <row r="8921" spans="1:5" x14ac:dyDescent="0.25">
      <c r="A8921" s="105">
        <v>44317</v>
      </c>
      <c r="B8921" s="106">
        <v>44318</v>
      </c>
      <c r="C8921" s="106" t="s">
        <v>1245</v>
      </c>
      <c r="D8921" s="107">
        <f>VLOOKUP(Pag_Inicio_Corr_mas_casos[[#This Row],[Corregimiento]],Hoja3!$A$2:$D$676,4,0)</f>
        <v>10206</v>
      </c>
      <c r="E8921" s="106">
        <v>6</v>
      </c>
    </row>
    <row r="8922" spans="1:5" x14ac:dyDescent="0.25">
      <c r="A8922" s="105">
        <v>44317</v>
      </c>
      <c r="B8922" s="106">
        <v>44318</v>
      </c>
      <c r="C8922" s="106" t="s">
        <v>1035</v>
      </c>
      <c r="D8922" s="107">
        <f>VLOOKUP(Pag_Inicio_Corr_mas_casos[[#This Row],[Corregimiento]],Hoja3!$A$2:$D$676,4,0)</f>
        <v>80806</v>
      </c>
      <c r="E8922" s="106">
        <v>6</v>
      </c>
    </row>
    <row r="8923" spans="1:5" x14ac:dyDescent="0.25">
      <c r="A8923" s="105">
        <v>44317</v>
      </c>
      <c r="B8923" s="106">
        <v>44318</v>
      </c>
      <c r="C8923" s="106" t="s">
        <v>1065</v>
      </c>
      <c r="D8923" s="107">
        <f>VLOOKUP(Pag_Inicio_Corr_mas_casos[[#This Row],[Corregimiento]],Hoja3!$A$2:$D$676,4,0)</f>
        <v>40606</v>
      </c>
      <c r="E8923" s="106">
        <v>6</v>
      </c>
    </row>
    <row r="8924" spans="1:5" x14ac:dyDescent="0.25">
      <c r="A8924" s="105">
        <v>44317</v>
      </c>
      <c r="B8924" s="106">
        <v>44318</v>
      </c>
      <c r="C8924" s="106" t="s">
        <v>1102</v>
      </c>
      <c r="D8924" s="107">
        <f>VLOOKUP(Pag_Inicio_Corr_mas_casos[[#This Row],[Corregimiento]],Hoja3!$A$2:$D$676,4,0)</f>
        <v>40612</v>
      </c>
      <c r="E8924" s="106">
        <v>6</v>
      </c>
    </row>
    <row r="8925" spans="1:5" x14ac:dyDescent="0.25">
      <c r="A8925" s="105">
        <v>44317</v>
      </c>
      <c r="B8925" s="106">
        <v>44318</v>
      </c>
      <c r="C8925" s="106" t="s">
        <v>1046</v>
      </c>
      <c r="D8925" s="107">
        <f>VLOOKUP(Pag_Inicio_Corr_mas_casos[[#This Row],[Corregimiento]],Hoja3!$A$2:$D$676,4,0)</f>
        <v>80813</v>
      </c>
      <c r="E8925" s="106">
        <v>5</v>
      </c>
    </row>
    <row r="8926" spans="1:5" x14ac:dyDescent="0.25">
      <c r="A8926" s="105">
        <v>44317</v>
      </c>
      <c r="B8926" s="106">
        <v>44318</v>
      </c>
      <c r="C8926" s="106" t="s">
        <v>1301</v>
      </c>
      <c r="D8926" s="107">
        <f>VLOOKUP(Pag_Inicio_Corr_mas_casos[[#This Row],[Corregimiento]],Hoja3!$A$2:$D$676,4,0)</f>
        <v>10101</v>
      </c>
      <c r="E8926" s="106">
        <v>5</v>
      </c>
    </row>
    <row r="8927" spans="1:5" x14ac:dyDescent="0.25">
      <c r="A8927" s="105">
        <v>44317</v>
      </c>
      <c r="B8927" s="106">
        <v>44318</v>
      </c>
      <c r="C8927" s="106" t="s">
        <v>1106</v>
      </c>
      <c r="D8927" s="107">
        <f>VLOOKUP(Pag_Inicio_Corr_mas_casos[[#This Row],[Corregimiento]],Hoja3!$A$2:$D$676,4,0)</f>
        <v>80809</v>
      </c>
      <c r="E8927" s="106">
        <v>5</v>
      </c>
    </row>
    <row r="8928" spans="1:5" x14ac:dyDescent="0.25">
      <c r="A8928" s="105">
        <v>44317</v>
      </c>
      <c r="B8928" s="106">
        <v>44318</v>
      </c>
      <c r="C8928" s="106" t="s">
        <v>1131</v>
      </c>
      <c r="D8928" s="107">
        <f>VLOOKUP(Pag_Inicio_Corr_mas_casos[[#This Row],[Corregimiento]],Hoja3!$A$2:$D$676,4,0)</f>
        <v>130106</v>
      </c>
      <c r="E8928" s="106">
        <v>5</v>
      </c>
    </row>
    <row r="8929" spans="1:5" x14ac:dyDescent="0.25">
      <c r="A8929" s="105">
        <v>44317</v>
      </c>
      <c r="B8929" s="106">
        <v>44318</v>
      </c>
      <c r="C8929" s="106" t="s">
        <v>864</v>
      </c>
      <c r="D8929" s="107">
        <f>VLOOKUP(Pag_Inicio_Corr_mas_casos[[#This Row],[Corregimiento]],Hoja3!$A$2:$D$676,4,0)</f>
        <v>120805</v>
      </c>
      <c r="E8929" s="106">
        <v>4</v>
      </c>
    </row>
    <row r="8930" spans="1:5" x14ac:dyDescent="0.25">
      <c r="A8930" s="105">
        <v>44317</v>
      </c>
      <c r="B8930" s="106">
        <v>44318</v>
      </c>
      <c r="C8930" s="106" t="s">
        <v>1375</v>
      </c>
      <c r="D8930" s="107">
        <f>VLOOKUP(Pag_Inicio_Corr_mas_casos[[#This Row],[Corregimiento]],Hoja3!$A$2:$D$676,4,0)</f>
        <v>90803</v>
      </c>
      <c r="E8930" s="106">
        <v>4</v>
      </c>
    </row>
    <row r="8931" spans="1:5" x14ac:dyDescent="0.25">
      <c r="A8931" s="105">
        <v>44317</v>
      </c>
      <c r="B8931" s="106">
        <v>44318</v>
      </c>
      <c r="C8931" s="106" t="s">
        <v>1144</v>
      </c>
      <c r="D8931" s="107">
        <f>VLOOKUP(Pag_Inicio_Corr_mas_casos[[#This Row],[Corregimiento]],Hoja3!$A$2:$D$676,4,0)</f>
        <v>50316</v>
      </c>
      <c r="E8931" s="106">
        <v>4</v>
      </c>
    </row>
    <row r="8932" spans="1:5" x14ac:dyDescent="0.25">
      <c r="A8932" s="105">
        <v>44317</v>
      </c>
      <c r="B8932" s="106">
        <v>44318</v>
      </c>
      <c r="C8932" s="106" t="s">
        <v>1147</v>
      </c>
      <c r="D8932" s="107">
        <f>VLOOKUP(Pag_Inicio_Corr_mas_casos[[#This Row],[Corregimiento]],Hoja3!$A$2:$D$676,4,0)</f>
        <v>40201</v>
      </c>
      <c r="E8932" s="106">
        <v>4</v>
      </c>
    </row>
    <row r="8933" spans="1:5" x14ac:dyDescent="0.25">
      <c r="A8933" s="105">
        <v>44317</v>
      </c>
      <c r="B8933" s="106">
        <v>44318</v>
      </c>
      <c r="C8933" s="106" t="s">
        <v>1380</v>
      </c>
      <c r="D8933" s="107">
        <f>VLOOKUP(Pag_Inicio_Corr_mas_casos[[#This Row],[Corregimiento]],Hoja3!$A$2:$D$676,4,0)</f>
        <v>120510</v>
      </c>
      <c r="E8933" s="106">
        <v>4</v>
      </c>
    </row>
    <row r="8934" spans="1:5" x14ac:dyDescent="0.25">
      <c r="A8934" s="105">
        <v>44317</v>
      </c>
      <c r="B8934" s="106">
        <v>44318</v>
      </c>
      <c r="C8934" s="106" t="s">
        <v>1193</v>
      </c>
      <c r="D8934" s="107">
        <f>VLOOKUP(Pag_Inicio_Corr_mas_casos[[#This Row],[Corregimiento]],Hoja3!$A$2:$D$676,4,0)</f>
        <v>40205</v>
      </c>
      <c r="E8934" s="106">
        <v>4</v>
      </c>
    </row>
    <row r="8935" spans="1:5" x14ac:dyDescent="0.25">
      <c r="A8935" s="50">
        <v>44318</v>
      </c>
      <c r="B8935" s="51">
        <v>44319</v>
      </c>
      <c r="C8935" s="51" t="s">
        <v>1155</v>
      </c>
      <c r="D8935" s="52">
        <f>VLOOKUP(Pag_Inicio_Corr_mas_casos[[#This Row],[Corregimiento]],Hoja3!$A$2:$D$676,4,0)</f>
        <v>40601</v>
      </c>
      <c r="E8935" s="51">
        <v>18</v>
      </c>
    </row>
    <row r="8936" spans="1:5" x14ac:dyDescent="0.25">
      <c r="A8936" s="50">
        <v>44318</v>
      </c>
      <c r="B8936" s="51">
        <v>44319</v>
      </c>
      <c r="C8936" s="51" t="s">
        <v>1048</v>
      </c>
      <c r="D8936" s="52">
        <f>VLOOKUP(Pag_Inicio_Corr_mas_casos[[#This Row],[Corregimiento]],Hoja3!$A$2:$D$676,4,0)</f>
        <v>80817</v>
      </c>
      <c r="E8936" s="51">
        <v>10</v>
      </c>
    </row>
    <row r="8937" spans="1:5" x14ac:dyDescent="0.25">
      <c r="A8937" s="50">
        <v>44318</v>
      </c>
      <c r="B8937" s="51">
        <v>44319</v>
      </c>
      <c r="C8937" s="51" t="s">
        <v>1117</v>
      </c>
      <c r="D8937" s="52">
        <f>VLOOKUP(Pag_Inicio_Corr_mas_casos[[#This Row],[Corregimiento]],Hoja3!$A$2:$D$676,4,0)</f>
        <v>91001</v>
      </c>
      <c r="E8937" s="51">
        <v>8</v>
      </c>
    </row>
    <row r="8938" spans="1:5" x14ac:dyDescent="0.25">
      <c r="A8938" s="50">
        <v>44318</v>
      </c>
      <c r="B8938" s="51">
        <v>44319</v>
      </c>
      <c r="C8938" s="51" t="s">
        <v>867</v>
      </c>
      <c r="D8938" s="52">
        <f>VLOOKUP(Pag_Inicio_Corr_mas_casos[[#This Row],[Corregimiento]],Hoja3!$A$2:$D$676,4,0)</f>
        <v>80821</v>
      </c>
      <c r="E8938" s="51">
        <v>7</v>
      </c>
    </row>
    <row r="8939" spans="1:5" x14ac:dyDescent="0.25">
      <c r="A8939" s="50">
        <v>44318</v>
      </c>
      <c r="B8939" s="51">
        <v>44319</v>
      </c>
      <c r="C8939" s="51" t="s">
        <v>1102</v>
      </c>
      <c r="D8939" s="52">
        <f>VLOOKUP(Pag_Inicio_Corr_mas_casos[[#This Row],[Corregimiento]],Hoja3!$A$2:$D$676,4,0)</f>
        <v>40612</v>
      </c>
      <c r="E8939" s="51">
        <v>7</v>
      </c>
    </row>
    <row r="8940" spans="1:5" x14ac:dyDescent="0.25">
      <c r="A8940" s="50">
        <v>44318</v>
      </c>
      <c r="B8940" s="51">
        <v>44319</v>
      </c>
      <c r="C8940" s="51" t="s">
        <v>1032</v>
      </c>
      <c r="D8940" s="52">
        <f>VLOOKUP(Pag_Inicio_Corr_mas_casos[[#This Row],[Corregimiento]],Hoja3!$A$2:$D$676,4,0)</f>
        <v>80810</v>
      </c>
      <c r="E8940" s="51">
        <v>6</v>
      </c>
    </row>
    <row r="8941" spans="1:5" x14ac:dyDescent="0.25">
      <c r="A8941" s="50">
        <v>44318</v>
      </c>
      <c r="B8941" s="51">
        <v>44319</v>
      </c>
      <c r="C8941" s="51" t="s">
        <v>1047</v>
      </c>
      <c r="D8941" s="52">
        <f>VLOOKUP(Pag_Inicio_Corr_mas_casos[[#This Row],[Corregimiento]],Hoja3!$A$2:$D$676,4,0)</f>
        <v>80820</v>
      </c>
      <c r="E8941" s="51">
        <v>6</v>
      </c>
    </row>
    <row r="8942" spans="1:5" x14ac:dyDescent="0.25">
      <c r="A8942" s="50">
        <v>44318</v>
      </c>
      <c r="B8942" s="51">
        <v>44319</v>
      </c>
      <c r="C8942" s="51" t="s">
        <v>1065</v>
      </c>
      <c r="D8942" s="52">
        <f>VLOOKUP(Pag_Inicio_Corr_mas_casos[[#This Row],[Corregimiento]],Hoja3!$A$2:$D$676,4,0)</f>
        <v>40606</v>
      </c>
      <c r="E8942" s="51">
        <v>6</v>
      </c>
    </row>
    <row r="8943" spans="1:5" x14ac:dyDescent="0.25">
      <c r="A8943" s="50">
        <v>44318</v>
      </c>
      <c r="B8943" s="51">
        <v>44319</v>
      </c>
      <c r="C8943" s="51" t="s">
        <v>1035</v>
      </c>
      <c r="D8943" s="52">
        <f>VLOOKUP(Pag_Inicio_Corr_mas_casos[[#This Row],[Corregimiento]],Hoja3!$A$2:$D$676,4,0)</f>
        <v>80806</v>
      </c>
      <c r="E8943" s="51">
        <v>6</v>
      </c>
    </row>
    <row r="8944" spans="1:5" x14ac:dyDescent="0.25">
      <c r="A8944" s="50">
        <v>44318</v>
      </c>
      <c r="B8944" s="51">
        <v>44319</v>
      </c>
      <c r="C8944" s="51" t="s">
        <v>1098</v>
      </c>
      <c r="D8944" s="52">
        <f>VLOOKUP(Pag_Inicio_Corr_mas_casos[[#This Row],[Corregimiento]],Hoja3!$A$2:$D$676,4,0)</f>
        <v>40611</v>
      </c>
      <c r="E8944" s="51">
        <v>6</v>
      </c>
    </row>
    <row r="8945" spans="1:5" x14ac:dyDescent="0.25">
      <c r="A8945" s="50">
        <v>44318</v>
      </c>
      <c r="B8945" s="51">
        <v>44319</v>
      </c>
      <c r="C8945" s="51" t="s">
        <v>1162</v>
      </c>
      <c r="D8945" s="52">
        <f>VLOOKUP(Pag_Inicio_Corr_mas_casos[[#This Row],[Corregimiento]],Hoja3!$A$2:$D$676,4,0)</f>
        <v>20201</v>
      </c>
      <c r="E8945" s="51">
        <v>6</v>
      </c>
    </row>
    <row r="8946" spans="1:5" x14ac:dyDescent="0.25">
      <c r="A8946" s="50">
        <v>44318</v>
      </c>
      <c r="B8946" s="51">
        <v>44319</v>
      </c>
      <c r="C8946" s="51" t="s">
        <v>1242</v>
      </c>
      <c r="D8946" s="52">
        <f>VLOOKUP(Pag_Inicio_Corr_mas_casos[[#This Row],[Corregimiento]],Hoja3!$A$2:$D$676,4,0)</f>
        <v>20301</v>
      </c>
      <c r="E8946" s="51">
        <v>6</v>
      </c>
    </row>
    <row r="8947" spans="1:5" x14ac:dyDescent="0.25">
      <c r="A8947" s="50">
        <v>44318</v>
      </c>
      <c r="B8947" s="51">
        <v>44319</v>
      </c>
      <c r="C8947" s="51" t="s">
        <v>1131</v>
      </c>
      <c r="D8947" s="52">
        <f>VLOOKUP(Pag_Inicio_Corr_mas_casos[[#This Row],[Corregimiento]],Hoja3!$A$2:$D$676,4,0)</f>
        <v>130106</v>
      </c>
      <c r="E8947" s="51">
        <v>6</v>
      </c>
    </row>
    <row r="8948" spans="1:5" x14ac:dyDescent="0.25">
      <c r="A8948" s="50">
        <v>44318</v>
      </c>
      <c r="B8948" s="51">
        <v>44319</v>
      </c>
      <c r="C8948" s="51" t="s">
        <v>1110</v>
      </c>
      <c r="D8948" s="52">
        <f>VLOOKUP(Pag_Inicio_Corr_mas_casos[[#This Row],[Corregimiento]],Hoja3!$A$2:$D$676,4,0)</f>
        <v>130702</v>
      </c>
      <c r="E8948" s="51">
        <v>5</v>
      </c>
    </row>
    <row r="8949" spans="1:5" x14ac:dyDescent="0.25">
      <c r="A8949" s="50">
        <v>44318</v>
      </c>
      <c r="B8949" s="51">
        <v>44319</v>
      </c>
      <c r="C8949" s="51" t="s">
        <v>1161</v>
      </c>
      <c r="D8949" s="52">
        <f>VLOOKUP(Pag_Inicio_Corr_mas_casos[[#This Row],[Corregimiento]],Hoja3!$A$2:$D$676,4,0)</f>
        <v>40610</v>
      </c>
      <c r="E8949" s="51">
        <v>4</v>
      </c>
    </row>
    <row r="8950" spans="1:5" x14ac:dyDescent="0.25">
      <c r="A8950" s="50">
        <v>44318</v>
      </c>
      <c r="B8950" s="51">
        <v>44319</v>
      </c>
      <c r="C8950" s="51" t="s">
        <v>1049</v>
      </c>
      <c r="D8950" s="52">
        <f>VLOOKUP(Pag_Inicio_Corr_mas_casos[[#This Row],[Corregimiento]],Hoja3!$A$2:$D$676,4,0)</f>
        <v>80822</v>
      </c>
      <c r="E8950" s="51">
        <v>4</v>
      </c>
    </row>
    <row r="8951" spans="1:5" x14ac:dyDescent="0.25">
      <c r="A8951" s="50">
        <v>44318</v>
      </c>
      <c r="B8951" s="51">
        <v>44319</v>
      </c>
      <c r="C8951" s="51" t="s">
        <v>1056</v>
      </c>
      <c r="D8951" s="52">
        <f>VLOOKUP(Pag_Inicio_Corr_mas_casos[[#This Row],[Corregimiento]],Hoja3!$A$2:$D$676,4,0)</f>
        <v>20601</v>
      </c>
      <c r="E8951" s="51">
        <v>4</v>
      </c>
    </row>
    <row r="8952" spans="1:5" x14ac:dyDescent="0.25">
      <c r="A8952" s="50">
        <v>44318</v>
      </c>
      <c r="B8952" s="51">
        <v>44319</v>
      </c>
      <c r="C8952" s="51" t="s">
        <v>1106</v>
      </c>
      <c r="D8952" s="52">
        <f>VLOOKUP(Pag_Inicio_Corr_mas_casos[[#This Row],[Corregimiento]],Hoja3!$A$2:$D$676,4,0)</f>
        <v>80809</v>
      </c>
      <c r="E8952" s="51">
        <v>4</v>
      </c>
    </row>
    <row r="8953" spans="1:5" x14ac:dyDescent="0.25">
      <c r="A8953" s="50">
        <v>44318</v>
      </c>
      <c r="B8953" s="51">
        <v>44319</v>
      </c>
      <c r="C8953" s="51" t="s">
        <v>1037</v>
      </c>
      <c r="D8953" s="52">
        <f>VLOOKUP(Pag_Inicio_Corr_mas_casos[[#This Row],[Corregimiento]],Hoja3!$A$2:$D$676,4,0)</f>
        <v>80807</v>
      </c>
      <c r="E8953" s="51">
        <v>4</v>
      </c>
    </row>
    <row r="8954" spans="1:5" x14ac:dyDescent="0.25">
      <c r="A8954" s="50">
        <v>44318</v>
      </c>
      <c r="B8954" s="51">
        <v>44319</v>
      </c>
      <c r="C8954" s="51" t="s">
        <v>1062</v>
      </c>
      <c r="D8954" s="52">
        <f>VLOOKUP(Pag_Inicio_Corr_mas_casos[[#This Row],[Corregimiento]],Hoja3!$A$2:$D$676,4,0)</f>
        <v>30107</v>
      </c>
      <c r="E8954" s="51">
        <v>4</v>
      </c>
    </row>
    <row r="8955" spans="1:5" x14ac:dyDescent="0.25">
      <c r="A8955" s="32">
        <v>44319</v>
      </c>
      <c r="B8955" s="33">
        <v>44320</v>
      </c>
      <c r="C8955" s="33" t="s">
        <v>1155</v>
      </c>
      <c r="D8955" s="34">
        <f>VLOOKUP(Pag_Inicio_Corr_mas_casos[[#This Row],[Corregimiento]],Hoja3!$A$2:$D$676,4,0)</f>
        <v>40601</v>
      </c>
      <c r="E8955" s="33">
        <v>11</v>
      </c>
    </row>
    <row r="8956" spans="1:5" x14ac:dyDescent="0.25">
      <c r="A8956" s="32">
        <v>44319</v>
      </c>
      <c r="B8956" s="33">
        <v>44320</v>
      </c>
      <c r="C8956" s="33" t="s">
        <v>1065</v>
      </c>
      <c r="D8956" s="34">
        <f>VLOOKUP(Pag_Inicio_Corr_mas_casos[[#This Row],[Corregimiento]],Hoja3!$A$2:$D$676,4,0)</f>
        <v>40606</v>
      </c>
      <c r="E8956" s="33">
        <v>10</v>
      </c>
    </row>
    <row r="8957" spans="1:5" x14ac:dyDescent="0.25">
      <c r="A8957" s="32">
        <v>44319</v>
      </c>
      <c r="B8957" s="33">
        <v>44320</v>
      </c>
      <c r="C8957" s="33" t="s">
        <v>1161</v>
      </c>
      <c r="D8957" s="34">
        <f>VLOOKUP(Pag_Inicio_Corr_mas_casos[[#This Row],[Corregimiento]],Hoja3!$A$2:$D$676,4,0)</f>
        <v>40610</v>
      </c>
      <c r="E8957" s="33">
        <v>9</v>
      </c>
    </row>
    <row r="8958" spans="1:5" x14ac:dyDescent="0.25">
      <c r="A8958" s="32">
        <v>44319</v>
      </c>
      <c r="B8958" s="33">
        <v>44320</v>
      </c>
      <c r="C8958" s="33" t="s">
        <v>1381</v>
      </c>
      <c r="D8958" s="34">
        <f>VLOOKUP(Pag_Inicio_Corr_mas_casos[[#This Row],[Corregimiento]],Hoja3!$A$2:$D$676,4,0)</f>
        <v>41205</v>
      </c>
      <c r="E8958" s="33">
        <v>7</v>
      </c>
    </row>
    <row r="8959" spans="1:5" x14ac:dyDescent="0.25">
      <c r="A8959" s="32">
        <v>44319</v>
      </c>
      <c r="B8959" s="33">
        <v>44320</v>
      </c>
      <c r="C8959" s="33" t="s">
        <v>1102</v>
      </c>
      <c r="D8959" s="34">
        <f>VLOOKUP(Pag_Inicio_Corr_mas_casos[[#This Row],[Corregimiento]],Hoja3!$A$2:$D$676,4,0)</f>
        <v>40612</v>
      </c>
      <c r="E8959" s="33">
        <v>6</v>
      </c>
    </row>
    <row r="8960" spans="1:5" x14ac:dyDescent="0.25">
      <c r="A8960" s="32">
        <v>44319</v>
      </c>
      <c r="B8960" s="33">
        <v>44320</v>
      </c>
      <c r="C8960" s="33" t="s">
        <v>1048</v>
      </c>
      <c r="D8960" s="34">
        <f>VLOOKUP(Pag_Inicio_Corr_mas_casos[[#This Row],[Corregimiento]],Hoja3!$A$2:$D$676,4,0)</f>
        <v>80817</v>
      </c>
      <c r="E8960" s="33">
        <v>5</v>
      </c>
    </row>
    <row r="8961" spans="1:5" x14ac:dyDescent="0.25">
      <c r="A8961" s="32">
        <v>44319</v>
      </c>
      <c r="B8961" s="33">
        <v>44320</v>
      </c>
      <c r="C8961" s="33" t="s">
        <v>1037</v>
      </c>
      <c r="D8961" s="34">
        <f>VLOOKUP(Pag_Inicio_Corr_mas_casos[[#This Row],[Corregimiento]],Hoja3!$A$2:$D$676,4,0)</f>
        <v>80807</v>
      </c>
      <c r="E8961" s="33">
        <v>5</v>
      </c>
    </row>
    <row r="8962" spans="1:5" x14ac:dyDescent="0.25">
      <c r="A8962" s="32">
        <v>44319</v>
      </c>
      <c r="B8962" s="33">
        <v>44320</v>
      </c>
      <c r="C8962" s="33" t="s">
        <v>1035</v>
      </c>
      <c r="D8962" s="34">
        <f>VLOOKUP(Pag_Inicio_Corr_mas_casos[[#This Row],[Corregimiento]],Hoja3!$A$2:$D$676,4,0)</f>
        <v>80806</v>
      </c>
      <c r="E8962" s="33">
        <v>5</v>
      </c>
    </row>
    <row r="8963" spans="1:5" x14ac:dyDescent="0.25">
      <c r="A8963" s="32">
        <v>44319</v>
      </c>
      <c r="B8963" s="33">
        <v>44320</v>
      </c>
      <c r="C8963" s="33" t="s">
        <v>1128</v>
      </c>
      <c r="D8963" s="34">
        <f>VLOOKUP(Pag_Inicio_Corr_mas_casos[[#This Row],[Corregimiento]],Hoja3!$A$2:$D$676,4,0)</f>
        <v>91008</v>
      </c>
      <c r="E8963" s="33">
        <v>4</v>
      </c>
    </row>
    <row r="8964" spans="1:5" x14ac:dyDescent="0.25">
      <c r="A8964" s="32">
        <v>44319</v>
      </c>
      <c r="B8964" s="33">
        <v>44320</v>
      </c>
      <c r="C8964" s="33" t="s">
        <v>1144</v>
      </c>
      <c r="D8964" s="34">
        <f>VLOOKUP(Pag_Inicio_Corr_mas_casos[[#This Row],[Corregimiento]],Hoja3!$A$2:$D$676,4,0)</f>
        <v>50316</v>
      </c>
      <c r="E8964" s="33">
        <v>4</v>
      </c>
    </row>
    <row r="8965" spans="1:5" x14ac:dyDescent="0.25">
      <c r="A8965" s="32">
        <v>44319</v>
      </c>
      <c r="B8965" s="33">
        <v>44320</v>
      </c>
      <c r="C8965" s="33" t="s">
        <v>1042</v>
      </c>
      <c r="D8965" s="34">
        <f>VLOOKUP(Pag_Inicio_Corr_mas_casos[[#This Row],[Corregimiento]],Hoja3!$A$2:$D$676,4,0)</f>
        <v>80826</v>
      </c>
      <c r="E8965" s="33">
        <v>4</v>
      </c>
    </row>
    <row r="8966" spans="1:5" x14ac:dyDescent="0.25">
      <c r="A8966" s="32">
        <v>44319</v>
      </c>
      <c r="B8966" s="33">
        <v>44320</v>
      </c>
      <c r="C8966" s="33" t="s">
        <v>1153</v>
      </c>
      <c r="D8966" s="34">
        <f>VLOOKUP(Pag_Inicio_Corr_mas_casos[[#This Row],[Corregimiento]],Hoja3!$A$2:$D$676,4,0)</f>
        <v>40501</v>
      </c>
      <c r="E8966" s="33">
        <v>4</v>
      </c>
    </row>
    <row r="8967" spans="1:5" x14ac:dyDescent="0.25">
      <c r="A8967" s="32">
        <v>44319</v>
      </c>
      <c r="B8967" s="33">
        <v>44320</v>
      </c>
      <c r="C8967" s="33" t="s">
        <v>1173</v>
      </c>
      <c r="D8967" s="34">
        <f>VLOOKUP(Pag_Inicio_Corr_mas_casos[[#This Row],[Corregimiento]],Hoja3!$A$2:$D$676,4,0)</f>
        <v>40503</v>
      </c>
      <c r="E8967" s="33">
        <v>3</v>
      </c>
    </row>
    <row r="8968" spans="1:5" x14ac:dyDescent="0.25">
      <c r="A8968" s="32">
        <v>44319</v>
      </c>
      <c r="B8968" s="33">
        <v>44320</v>
      </c>
      <c r="C8968" s="33" t="s">
        <v>1362</v>
      </c>
      <c r="D8968" s="34">
        <f>VLOOKUP(Pag_Inicio_Corr_mas_casos[[#This Row],[Corregimiento]],Hoja3!$A$2:$D$676,4,0)</f>
        <v>40511</v>
      </c>
      <c r="E8968" s="33">
        <v>3</v>
      </c>
    </row>
    <row r="8969" spans="1:5" x14ac:dyDescent="0.25">
      <c r="A8969" s="32">
        <v>44319</v>
      </c>
      <c r="B8969" s="33">
        <v>44320</v>
      </c>
      <c r="C8969" s="33" t="s">
        <v>1382</v>
      </c>
      <c r="D8969" s="34">
        <f>VLOOKUP(Pag_Inicio_Corr_mas_casos[[#This Row],[Corregimiento]],Hoja3!$A$2:$D$676,4,0)</f>
        <v>91003</v>
      </c>
      <c r="E8969" s="33">
        <v>3</v>
      </c>
    </row>
    <row r="8970" spans="1:5" x14ac:dyDescent="0.25">
      <c r="A8970" s="32">
        <v>44319</v>
      </c>
      <c r="B8970" s="33">
        <v>44320</v>
      </c>
      <c r="C8970" s="33" t="s">
        <v>1141</v>
      </c>
      <c r="D8970" s="34">
        <f>VLOOKUP(Pag_Inicio_Corr_mas_casos[[#This Row],[Corregimiento]],Hoja3!$A$2:$D$676,4,0)</f>
        <v>80812</v>
      </c>
      <c r="E8970" s="33">
        <v>3</v>
      </c>
    </row>
    <row r="8971" spans="1:5" x14ac:dyDescent="0.25">
      <c r="A8971" s="32">
        <v>44319</v>
      </c>
      <c r="B8971" s="33">
        <v>44320</v>
      </c>
      <c r="C8971" s="33" t="s">
        <v>1041</v>
      </c>
      <c r="D8971" s="34">
        <f>VLOOKUP(Pag_Inicio_Corr_mas_casos[[#This Row],[Corregimiento]],Hoja3!$A$2:$D$676,4,0)</f>
        <v>80814</v>
      </c>
      <c r="E8971" s="33">
        <v>3</v>
      </c>
    </row>
    <row r="8972" spans="1:5" x14ac:dyDescent="0.25">
      <c r="A8972" s="32">
        <v>44319</v>
      </c>
      <c r="B8972" s="33">
        <v>44320</v>
      </c>
      <c r="C8972" s="33" t="s">
        <v>1370</v>
      </c>
      <c r="D8972" s="34">
        <f>VLOOKUP(Pag_Inicio_Corr_mas_casos[[#This Row],[Corregimiento]],Hoja3!$A$2:$D$676,4,0)</f>
        <v>41404</v>
      </c>
      <c r="E8972" s="33">
        <v>3</v>
      </c>
    </row>
    <row r="8973" spans="1:5" x14ac:dyDescent="0.25">
      <c r="A8973" s="32">
        <v>44319</v>
      </c>
      <c r="B8973" s="33">
        <v>44320</v>
      </c>
      <c r="C8973" s="33" t="s">
        <v>1107</v>
      </c>
      <c r="D8973" s="34">
        <f>VLOOKUP(Pag_Inicio_Corr_mas_casos[[#This Row],[Corregimiento]],Hoja3!$A$2:$D$676,4,0)</f>
        <v>80819</v>
      </c>
      <c r="E8973" s="33">
        <v>3</v>
      </c>
    </row>
    <row r="8974" spans="1:5" x14ac:dyDescent="0.25">
      <c r="A8974" s="32">
        <v>44319</v>
      </c>
      <c r="B8974" s="33">
        <v>44320</v>
      </c>
      <c r="C8974" s="33" t="s">
        <v>1306</v>
      </c>
      <c r="D8974" s="34">
        <f>VLOOKUP(Pag_Inicio_Corr_mas_casos[[#This Row],[Corregimiento]],Hoja3!$A$2:$D$676,4,0)</f>
        <v>41104</v>
      </c>
      <c r="E8974" s="33">
        <v>2</v>
      </c>
    </row>
    <row r="8975" spans="1:5" x14ac:dyDescent="0.25">
      <c r="A8975" s="62">
        <v>44320</v>
      </c>
      <c r="B8975" s="63">
        <v>44321</v>
      </c>
      <c r="C8975" s="63" t="s">
        <v>1155</v>
      </c>
      <c r="D8975" s="64">
        <f>VLOOKUP(Pag_Inicio_Corr_mas_casos[[#This Row],[Corregimiento]],Hoja3!$A$2:$D$676,4,0)</f>
        <v>40601</v>
      </c>
      <c r="E8975" s="63">
        <v>19</v>
      </c>
    </row>
    <row r="8976" spans="1:5" x14ac:dyDescent="0.25">
      <c r="A8976" s="62">
        <v>44320</v>
      </c>
      <c r="B8976" s="63">
        <v>44321</v>
      </c>
      <c r="C8976" s="63" t="s">
        <v>1153</v>
      </c>
      <c r="D8976" s="64">
        <f>VLOOKUP(Pag_Inicio_Corr_mas_casos[[#This Row],[Corregimiento]],Hoja3!$A$2:$D$676,4,0)</f>
        <v>40501</v>
      </c>
      <c r="E8976" s="63">
        <v>9</v>
      </c>
    </row>
    <row r="8977" spans="1:5" x14ac:dyDescent="0.25">
      <c r="A8977" s="62">
        <v>44320</v>
      </c>
      <c r="B8977" s="63">
        <v>44321</v>
      </c>
      <c r="C8977" s="63" t="s">
        <v>1106</v>
      </c>
      <c r="D8977" s="64">
        <f>VLOOKUP(Pag_Inicio_Corr_mas_casos[[#This Row],[Corregimiento]],Hoja3!$A$2:$D$676,4,0)</f>
        <v>80809</v>
      </c>
      <c r="E8977" s="63">
        <v>9</v>
      </c>
    </row>
    <row r="8978" spans="1:5" x14ac:dyDescent="0.25">
      <c r="A8978" s="62">
        <v>44320</v>
      </c>
      <c r="B8978" s="63">
        <v>44321</v>
      </c>
      <c r="C8978" s="63" t="s">
        <v>1102</v>
      </c>
      <c r="D8978" s="64">
        <f>VLOOKUP(Pag_Inicio_Corr_mas_casos[[#This Row],[Corregimiento]],Hoja3!$A$2:$D$676,4,0)</f>
        <v>40612</v>
      </c>
      <c r="E8978" s="63">
        <v>9</v>
      </c>
    </row>
    <row r="8979" spans="1:5" x14ac:dyDescent="0.25">
      <c r="A8979" s="62">
        <v>44320</v>
      </c>
      <c r="B8979" s="63">
        <v>44321</v>
      </c>
      <c r="C8979" s="63" t="s">
        <v>1301</v>
      </c>
      <c r="D8979" s="64">
        <f>VLOOKUP(Pag_Inicio_Corr_mas_casos[[#This Row],[Corregimiento]],Hoja3!$A$2:$D$676,4,0)</f>
        <v>10101</v>
      </c>
      <c r="E8979" s="63">
        <v>8</v>
      </c>
    </row>
    <row r="8980" spans="1:5" x14ac:dyDescent="0.25">
      <c r="A8980" s="62">
        <v>44320</v>
      </c>
      <c r="B8980" s="63">
        <v>44321</v>
      </c>
      <c r="C8980" s="63" t="s">
        <v>1049</v>
      </c>
      <c r="D8980" s="64">
        <f>VLOOKUP(Pag_Inicio_Corr_mas_casos[[#This Row],[Corregimiento]],Hoja3!$A$2:$D$676,4,0)</f>
        <v>80822</v>
      </c>
      <c r="E8980" s="63">
        <v>7</v>
      </c>
    </row>
    <row r="8981" spans="1:5" x14ac:dyDescent="0.25">
      <c r="A8981" s="62">
        <v>44320</v>
      </c>
      <c r="B8981" s="63">
        <v>44321</v>
      </c>
      <c r="C8981" s="63" t="s">
        <v>1161</v>
      </c>
      <c r="D8981" s="64">
        <f>VLOOKUP(Pag_Inicio_Corr_mas_casos[[#This Row],[Corregimiento]],Hoja3!$A$2:$D$676,4,0)</f>
        <v>40610</v>
      </c>
      <c r="E8981" s="63">
        <v>7</v>
      </c>
    </row>
    <row r="8982" spans="1:5" x14ac:dyDescent="0.25">
      <c r="A8982" s="62">
        <v>44320</v>
      </c>
      <c r="B8982" s="63">
        <v>44321</v>
      </c>
      <c r="C8982" s="63" t="s">
        <v>1157</v>
      </c>
      <c r="D8982" s="64">
        <f>VLOOKUP(Pag_Inicio_Corr_mas_casos[[#This Row],[Corregimiento]],Hoja3!$A$2:$D$676,4,0)</f>
        <v>91109</v>
      </c>
      <c r="E8982" s="63">
        <v>6</v>
      </c>
    </row>
    <row r="8983" spans="1:5" x14ac:dyDescent="0.25">
      <c r="A8983" s="62">
        <v>44320</v>
      </c>
      <c r="B8983" s="63">
        <v>44321</v>
      </c>
      <c r="C8983" s="63" t="s">
        <v>1117</v>
      </c>
      <c r="D8983" s="64">
        <f>VLOOKUP(Pag_Inicio_Corr_mas_casos[[#This Row],[Corregimiento]],Hoja3!$A$2:$D$676,4,0)</f>
        <v>91001</v>
      </c>
      <c r="E8983" s="63">
        <v>6</v>
      </c>
    </row>
    <row r="8984" spans="1:5" x14ac:dyDescent="0.25">
      <c r="A8984" s="62">
        <v>44320</v>
      </c>
      <c r="B8984" s="63">
        <v>44321</v>
      </c>
      <c r="C8984" s="63" t="s">
        <v>1131</v>
      </c>
      <c r="D8984" s="64">
        <f>VLOOKUP(Pag_Inicio_Corr_mas_casos[[#This Row],[Corregimiento]],Hoja3!$A$2:$D$676,4,0)</f>
        <v>130106</v>
      </c>
      <c r="E8984" s="63">
        <v>6</v>
      </c>
    </row>
    <row r="8985" spans="1:5" x14ac:dyDescent="0.25">
      <c r="A8985" s="62">
        <v>44320</v>
      </c>
      <c r="B8985" s="63">
        <v>44321</v>
      </c>
      <c r="C8985" s="63" t="s">
        <v>1270</v>
      </c>
      <c r="D8985" s="64">
        <f>VLOOKUP(Pag_Inicio_Corr_mas_casos[[#This Row],[Corregimiento]],Hoja3!$A$2:$D$676,4,0)</f>
        <v>40701</v>
      </c>
      <c r="E8985" s="63">
        <v>6</v>
      </c>
    </row>
    <row r="8986" spans="1:5" x14ac:dyDescent="0.25">
      <c r="A8986" s="62">
        <v>44320</v>
      </c>
      <c r="B8986" s="63">
        <v>44321</v>
      </c>
      <c r="C8986" s="63" t="s">
        <v>1299</v>
      </c>
      <c r="D8986" s="64">
        <f>VLOOKUP(Pag_Inicio_Corr_mas_casos[[#This Row],[Corregimiento]],Hoja3!$A$2:$D$676,4,0)</f>
        <v>120507</v>
      </c>
      <c r="E8986" s="63">
        <v>6</v>
      </c>
    </row>
    <row r="8987" spans="1:5" x14ac:dyDescent="0.25">
      <c r="A8987" s="62">
        <v>44320</v>
      </c>
      <c r="B8987" s="63">
        <v>44321</v>
      </c>
      <c r="C8987" s="63" t="s">
        <v>1054</v>
      </c>
      <c r="D8987" s="64">
        <f>VLOOKUP(Pag_Inicio_Corr_mas_casos[[#This Row],[Corregimiento]],Hoja3!$A$2:$D$676,4,0)</f>
        <v>130701</v>
      </c>
      <c r="E8987" s="63">
        <v>5</v>
      </c>
    </row>
    <row r="8988" spans="1:5" x14ac:dyDescent="0.25">
      <c r="A8988" s="62">
        <v>44320</v>
      </c>
      <c r="B8988" s="63">
        <v>44321</v>
      </c>
      <c r="C8988" s="63" t="s">
        <v>1065</v>
      </c>
      <c r="D8988" s="64">
        <f>VLOOKUP(Pag_Inicio_Corr_mas_casos[[#This Row],[Corregimiento]],Hoja3!$A$2:$D$676,4,0)</f>
        <v>40606</v>
      </c>
      <c r="E8988" s="63">
        <v>5</v>
      </c>
    </row>
    <row r="8989" spans="1:5" x14ac:dyDescent="0.25">
      <c r="A8989" s="62">
        <v>44320</v>
      </c>
      <c r="B8989" s="63">
        <v>44321</v>
      </c>
      <c r="C8989" s="63" t="s">
        <v>1042</v>
      </c>
      <c r="D8989" s="64">
        <f>VLOOKUP(Pag_Inicio_Corr_mas_casos[[#This Row],[Corregimiento]],Hoja3!$A$2:$D$676,4,0)</f>
        <v>80826</v>
      </c>
      <c r="E8989" s="63">
        <v>5</v>
      </c>
    </row>
    <row r="8990" spans="1:5" x14ac:dyDescent="0.25">
      <c r="A8990" s="62">
        <v>44320</v>
      </c>
      <c r="B8990" s="63">
        <v>44321</v>
      </c>
      <c r="C8990" s="63" t="s">
        <v>1062</v>
      </c>
      <c r="D8990" s="64">
        <f>VLOOKUP(Pag_Inicio_Corr_mas_casos[[#This Row],[Corregimiento]],Hoja3!$A$2:$D$676,4,0)</f>
        <v>30107</v>
      </c>
      <c r="E8990" s="63">
        <v>5</v>
      </c>
    </row>
    <row r="8991" spans="1:5" x14ac:dyDescent="0.25">
      <c r="A8991" s="62">
        <v>44320</v>
      </c>
      <c r="B8991" s="63">
        <v>44321</v>
      </c>
      <c r="C8991" s="63" t="s">
        <v>1128</v>
      </c>
      <c r="D8991" s="64">
        <f>VLOOKUP(Pag_Inicio_Corr_mas_casos[[#This Row],[Corregimiento]],Hoja3!$A$2:$D$676,4,0)</f>
        <v>91008</v>
      </c>
      <c r="E8991" s="63">
        <v>5</v>
      </c>
    </row>
    <row r="8992" spans="1:5" x14ac:dyDescent="0.25">
      <c r="A8992" s="62">
        <v>44320</v>
      </c>
      <c r="B8992" s="63">
        <v>44321</v>
      </c>
      <c r="C8992" s="63" t="s">
        <v>1098</v>
      </c>
      <c r="D8992" s="64">
        <f>VLOOKUP(Pag_Inicio_Corr_mas_casos[[#This Row],[Corregimiento]],Hoja3!$A$2:$D$676,4,0)</f>
        <v>40611</v>
      </c>
      <c r="E8992" s="63">
        <v>5</v>
      </c>
    </row>
    <row r="8993" spans="1:7" x14ac:dyDescent="0.25">
      <c r="A8993" s="62">
        <v>44320</v>
      </c>
      <c r="B8993" s="63">
        <v>44321</v>
      </c>
      <c r="C8993" s="63" t="s">
        <v>1041</v>
      </c>
      <c r="D8993" s="64">
        <f>VLOOKUP(Pag_Inicio_Corr_mas_casos[[#This Row],[Corregimiento]],Hoja3!$A$2:$D$676,4,0)</f>
        <v>80814</v>
      </c>
      <c r="E8993" s="63">
        <v>5</v>
      </c>
    </row>
    <row r="8994" spans="1:7" x14ac:dyDescent="0.25">
      <c r="A8994" s="62">
        <v>44320</v>
      </c>
      <c r="B8994" s="63">
        <v>44321</v>
      </c>
      <c r="C8994" s="63" t="s">
        <v>1090</v>
      </c>
      <c r="D8994" s="64">
        <f>VLOOKUP(Pag_Inicio_Corr_mas_casos[[#This Row],[Corregimiento]],Hoja3!$A$2:$D$676,4,0)</f>
        <v>81005</v>
      </c>
      <c r="E8994" s="63">
        <v>4</v>
      </c>
    </row>
    <row r="8995" spans="1:7" x14ac:dyDescent="0.25">
      <c r="A8995" s="59">
        <v>44321</v>
      </c>
      <c r="B8995" s="60">
        <v>44322</v>
      </c>
      <c r="C8995" s="60" t="s">
        <v>1155</v>
      </c>
      <c r="D8995" s="61">
        <f>VLOOKUP(Pag_Inicio_Corr_mas_casos[[#This Row],[Corregimiento]],Hoja3!$A$2:$D$676,4,0)</f>
        <v>40601</v>
      </c>
      <c r="E8995" s="60">
        <v>21</v>
      </c>
    </row>
    <row r="8996" spans="1:7" x14ac:dyDescent="0.25">
      <c r="A8996" s="59">
        <v>44321</v>
      </c>
      <c r="B8996" s="60">
        <v>44322</v>
      </c>
      <c r="C8996" s="60" t="s">
        <v>1106</v>
      </c>
      <c r="D8996" s="61">
        <f>VLOOKUP(Pag_Inicio_Corr_mas_casos[[#This Row],[Corregimiento]],Hoja3!$A$2:$D$676,4,0)</f>
        <v>80809</v>
      </c>
      <c r="E8996" s="60">
        <v>14</v>
      </c>
    </row>
    <row r="8997" spans="1:7" x14ac:dyDescent="0.25">
      <c r="A8997" s="59">
        <v>44321</v>
      </c>
      <c r="B8997" s="60">
        <v>44322</v>
      </c>
      <c r="C8997" s="60" t="s">
        <v>1153</v>
      </c>
      <c r="D8997" s="61">
        <f>VLOOKUP(Pag_Inicio_Corr_mas_casos[[#This Row],[Corregimiento]],Hoja3!$A$2:$D$676,4,0)</f>
        <v>40501</v>
      </c>
      <c r="E8997" s="60">
        <v>11</v>
      </c>
    </row>
    <row r="8998" spans="1:7" x14ac:dyDescent="0.25">
      <c r="A8998" s="59">
        <v>44321</v>
      </c>
      <c r="B8998" s="60">
        <v>44322</v>
      </c>
      <c r="C8998" s="60" t="s">
        <v>1102</v>
      </c>
      <c r="D8998" s="61">
        <f>VLOOKUP(Pag_Inicio_Corr_mas_casos[[#This Row],[Corregimiento]],Hoja3!$A$2:$D$676,4,0)</f>
        <v>40612</v>
      </c>
      <c r="E8998" s="60">
        <v>11</v>
      </c>
    </row>
    <row r="8999" spans="1:7" x14ac:dyDescent="0.25">
      <c r="A8999" s="59">
        <v>44321</v>
      </c>
      <c r="B8999" s="60">
        <v>44322</v>
      </c>
      <c r="C8999" s="60" t="s">
        <v>1128</v>
      </c>
      <c r="D8999" s="60">
        <v>40708</v>
      </c>
      <c r="E8999" s="60">
        <v>11</v>
      </c>
      <c r="G8999" t="s">
        <v>1196</v>
      </c>
    </row>
    <row r="9000" spans="1:7" x14ac:dyDescent="0.25">
      <c r="A9000" s="59">
        <v>44321</v>
      </c>
      <c r="B9000" s="60">
        <v>44322</v>
      </c>
      <c r="C9000" s="60" t="s">
        <v>1141</v>
      </c>
      <c r="D9000" s="61">
        <f>VLOOKUP(Pag_Inicio_Corr_mas_casos[[#This Row],[Corregimiento]],Hoja3!$A$2:$D$676,4,0)</f>
        <v>80812</v>
      </c>
      <c r="E9000" s="60">
        <v>8</v>
      </c>
    </row>
    <row r="9001" spans="1:7" x14ac:dyDescent="0.25">
      <c r="A9001" s="59">
        <v>44321</v>
      </c>
      <c r="B9001" s="60">
        <v>44322</v>
      </c>
      <c r="C9001" s="60" t="s">
        <v>1065</v>
      </c>
      <c r="D9001" s="61">
        <f>VLOOKUP(Pag_Inicio_Corr_mas_casos[[#This Row],[Corregimiento]],Hoja3!$A$2:$D$676,4,0)</f>
        <v>40606</v>
      </c>
      <c r="E9001" s="60">
        <v>7</v>
      </c>
    </row>
    <row r="9002" spans="1:7" x14ac:dyDescent="0.25">
      <c r="A9002" s="59">
        <v>44321</v>
      </c>
      <c r="B9002" s="60">
        <v>44322</v>
      </c>
      <c r="C9002" s="60" t="s">
        <v>1207</v>
      </c>
      <c r="D9002" s="61">
        <f>VLOOKUP(Pag_Inicio_Corr_mas_casos[[#This Row],[Corregimiento]],Hoja3!$A$2:$D$676,4,0)</f>
        <v>40801</v>
      </c>
      <c r="E9002" s="60">
        <v>6</v>
      </c>
    </row>
    <row r="9003" spans="1:7" x14ac:dyDescent="0.25">
      <c r="A9003" s="59">
        <v>44321</v>
      </c>
      <c r="B9003" s="60">
        <v>44322</v>
      </c>
      <c r="C9003" s="60" t="s">
        <v>1131</v>
      </c>
      <c r="D9003" s="61">
        <f>VLOOKUP(Pag_Inicio_Corr_mas_casos[[#This Row],[Corregimiento]],Hoja3!$A$2:$D$676,4,0)</f>
        <v>130106</v>
      </c>
      <c r="E9003" s="60">
        <v>6</v>
      </c>
    </row>
    <row r="9004" spans="1:7" x14ac:dyDescent="0.25">
      <c r="A9004" s="59">
        <v>44321</v>
      </c>
      <c r="B9004" s="60">
        <v>44322</v>
      </c>
      <c r="C9004" s="60" t="s">
        <v>1107</v>
      </c>
      <c r="D9004" s="61">
        <f>VLOOKUP(Pag_Inicio_Corr_mas_casos[[#This Row],[Corregimiento]],Hoja3!$A$2:$D$676,4,0)</f>
        <v>80819</v>
      </c>
      <c r="E9004" s="60">
        <v>6</v>
      </c>
    </row>
    <row r="9005" spans="1:7" x14ac:dyDescent="0.25">
      <c r="A9005" s="59">
        <v>44321</v>
      </c>
      <c r="B9005" s="60">
        <v>44322</v>
      </c>
      <c r="C9005" s="60" t="s">
        <v>1262</v>
      </c>
      <c r="D9005" s="61">
        <f>VLOOKUP(Pag_Inicio_Corr_mas_casos[[#This Row],[Corregimiento]],Hoja3!$A$2:$D$676,4,0)</f>
        <v>10201</v>
      </c>
      <c r="E9005" s="60">
        <v>6</v>
      </c>
    </row>
    <row r="9006" spans="1:7" x14ac:dyDescent="0.25">
      <c r="A9006" s="59">
        <v>44321</v>
      </c>
      <c r="B9006" s="60">
        <v>44322</v>
      </c>
      <c r="C9006" s="60" t="s">
        <v>1057</v>
      </c>
      <c r="D9006" s="61">
        <f>VLOOKUP(Pag_Inicio_Corr_mas_casos[[#This Row],[Corregimiento]],Hoja3!$A$2:$D$676,4,0)</f>
        <v>81006</v>
      </c>
      <c r="E9006" s="60">
        <v>6</v>
      </c>
    </row>
    <row r="9007" spans="1:7" x14ac:dyDescent="0.25">
      <c r="A9007" s="59">
        <v>44321</v>
      </c>
      <c r="B9007" s="60">
        <v>44322</v>
      </c>
      <c r="C9007" s="60" t="s">
        <v>1098</v>
      </c>
      <c r="D9007" s="61">
        <f>VLOOKUP(Pag_Inicio_Corr_mas_casos[[#This Row],[Corregimiento]],Hoja3!$A$2:$D$676,4,0)</f>
        <v>40611</v>
      </c>
      <c r="E9007" s="60">
        <v>6</v>
      </c>
    </row>
    <row r="9008" spans="1:7" x14ac:dyDescent="0.25">
      <c r="A9008" s="59">
        <v>44321</v>
      </c>
      <c r="B9008" s="60">
        <v>44322</v>
      </c>
      <c r="C9008" s="60" t="s">
        <v>1116</v>
      </c>
      <c r="D9008" s="61">
        <f>VLOOKUP(Pag_Inicio_Corr_mas_casos[[#This Row],[Corregimiento]],Hoja3!$A$2:$D$676,4,0)</f>
        <v>81003</v>
      </c>
      <c r="E9008" s="60">
        <v>6</v>
      </c>
    </row>
    <row r="9009" spans="1:7" x14ac:dyDescent="0.25">
      <c r="A9009" s="59">
        <v>44321</v>
      </c>
      <c r="B9009" s="60">
        <v>44322</v>
      </c>
      <c r="C9009" s="60" t="s">
        <v>1165</v>
      </c>
      <c r="D9009" s="61">
        <f>VLOOKUP(Pag_Inicio_Corr_mas_casos[[#This Row],[Corregimiento]],Hoja3!$A$2:$D$676,4,0)</f>
        <v>91011</v>
      </c>
      <c r="E9009" s="60">
        <v>5</v>
      </c>
    </row>
    <row r="9010" spans="1:7" x14ac:dyDescent="0.25">
      <c r="A9010" s="59">
        <v>44321</v>
      </c>
      <c r="B9010" s="60">
        <v>44322</v>
      </c>
      <c r="C9010" s="60" t="s">
        <v>1071</v>
      </c>
      <c r="D9010" s="61">
        <f>VLOOKUP(Pag_Inicio_Corr_mas_casos[[#This Row],[Corregimiento]],Hoja3!$A$2:$D$676,4,0)</f>
        <v>60105</v>
      </c>
      <c r="E9010" s="60">
        <v>5</v>
      </c>
    </row>
    <row r="9011" spans="1:7" x14ac:dyDescent="0.25">
      <c r="A9011" s="59">
        <v>44321</v>
      </c>
      <c r="B9011" s="60">
        <v>44322</v>
      </c>
      <c r="C9011" s="60" t="s">
        <v>1042</v>
      </c>
      <c r="D9011" s="61">
        <f>VLOOKUP(Pag_Inicio_Corr_mas_casos[[#This Row],[Corregimiento]],Hoja3!$A$2:$D$676,4,0)</f>
        <v>80826</v>
      </c>
      <c r="E9011" s="60">
        <v>5</v>
      </c>
    </row>
    <row r="9012" spans="1:7" x14ac:dyDescent="0.25">
      <c r="A9012" s="59">
        <v>44321</v>
      </c>
      <c r="B9012" s="60">
        <v>44322</v>
      </c>
      <c r="C9012" s="60" t="s">
        <v>1056</v>
      </c>
      <c r="D9012" s="61">
        <f>VLOOKUP(Pag_Inicio_Corr_mas_casos[[#This Row],[Corregimiento]],Hoja3!$A$2:$D$676,4,0)</f>
        <v>20601</v>
      </c>
      <c r="E9012" s="60">
        <v>5</v>
      </c>
    </row>
    <row r="9013" spans="1:7" x14ac:dyDescent="0.25">
      <c r="A9013" s="59">
        <v>44321</v>
      </c>
      <c r="B9013" s="60">
        <v>44322</v>
      </c>
      <c r="C9013" s="60" t="s">
        <v>1128</v>
      </c>
      <c r="D9013" s="61">
        <f>VLOOKUP(Pag_Inicio_Corr_mas_casos[[#This Row],[Corregimiento]],Hoja3!$A$2:$D$676,4,0)</f>
        <v>91008</v>
      </c>
      <c r="E9013" s="60">
        <v>5</v>
      </c>
      <c r="G9013" t="s">
        <v>1383</v>
      </c>
    </row>
    <row r="9014" spans="1:7" x14ac:dyDescent="0.25">
      <c r="A9014" s="59">
        <v>44321</v>
      </c>
      <c r="B9014" s="60">
        <v>44322</v>
      </c>
      <c r="C9014" s="60" t="s">
        <v>1161</v>
      </c>
      <c r="D9014" s="61">
        <f>VLOOKUP(Pag_Inicio_Corr_mas_casos[[#This Row],[Corregimiento]],Hoja3!$A$2:$D$676,4,0)</f>
        <v>40610</v>
      </c>
      <c r="E9014" s="60">
        <v>4</v>
      </c>
    </row>
    <row r="9015" spans="1:7" x14ac:dyDescent="0.25">
      <c r="A9015" s="105">
        <v>44322</v>
      </c>
      <c r="B9015" s="106">
        <v>44323</v>
      </c>
      <c r="C9015" s="106" t="s">
        <v>1155</v>
      </c>
      <c r="D9015" s="107">
        <f>VLOOKUP(Pag_Inicio_Corr_mas_casos[[#This Row],[Corregimiento]],Hoja3!$A$2:$D$676,4,0)</f>
        <v>40601</v>
      </c>
      <c r="E9015" s="106">
        <v>28</v>
      </c>
    </row>
    <row r="9016" spans="1:7" x14ac:dyDescent="0.25">
      <c r="A9016" s="105">
        <v>44322</v>
      </c>
      <c r="B9016" s="106">
        <v>44323</v>
      </c>
      <c r="C9016" s="106" t="s">
        <v>1117</v>
      </c>
      <c r="D9016" s="107">
        <f>VLOOKUP(Pag_Inicio_Corr_mas_casos[[#This Row],[Corregimiento]],Hoja3!$A$2:$D$676,4,0)</f>
        <v>91001</v>
      </c>
      <c r="E9016" s="106">
        <v>12</v>
      </c>
    </row>
    <row r="9017" spans="1:7" x14ac:dyDescent="0.25">
      <c r="A9017" s="105">
        <v>44322</v>
      </c>
      <c r="B9017" s="106">
        <v>44323</v>
      </c>
      <c r="C9017" s="106" t="s">
        <v>1106</v>
      </c>
      <c r="D9017" s="107">
        <f>VLOOKUP(Pag_Inicio_Corr_mas_casos[[#This Row],[Corregimiento]],Hoja3!$A$2:$D$676,4,0)</f>
        <v>80809</v>
      </c>
      <c r="E9017" s="106">
        <v>11</v>
      </c>
    </row>
    <row r="9018" spans="1:7" x14ac:dyDescent="0.25">
      <c r="A9018" s="105">
        <v>44322</v>
      </c>
      <c r="B9018" s="106">
        <v>44323</v>
      </c>
      <c r="C9018" s="106" t="s">
        <v>1161</v>
      </c>
      <c r="D9018" s="107">
        <f>VLOOKUP(Pag_Inicio_Corr_mas_casos[[#This Row],[Corregimiento]],Hoja3!$A$2:$D$676,4,0)</f>
        <v>40610</v>
      </c>
      <c r="E9018" s="106">
        <v>11</v>
      </c>
    </row>
    <row r="9019" spans="1:7" x14ac:dyDescent="0.25">
      <c r="A9019" s="105">
        <v>44322</v>
      </c>
      <c r="B9019" s="106">
        <v>44323</v>
      </c>
      <c r="C9019" s="106" t="s">
        <v>1150</v>
      </c>
      <c r="D9019" s="107">
        <f>VLOOKUP(Pag_Inicio_Corr_mas_casos[[#This Row],[Corregimiento]],Hoja3!$A$2:$D$676,4,0)</f>
        <v>90301</v>
      </c>
      <c r="E9019" s="106">
        <v>11</v>
      </c>
    </row>
    <row r="9020" spans="1:7" x14ac:dyDescent="0.25">
      <c r="A9020" s="105">
        <v>44322</v>
      </c>
      <c r="B9020" s="106">
        <v>44323</v>
      </c>
      <c r="C9020" s="106" t="s">
        <v>1037</v>
      </c>
      <c r="D9020" s="107">
        <f>VLOOKUP(Pag_Inicio_Corr_mas_casos[[#This Row],[Corregimiento]],Hoja3!$A$2:$D$676,4,0)</f>
        <v>80807</v>
      </c>
      <c r="E9020" s="106">
        <v>10</v>
      </c>
    </row>
    <row r="9021" spans="1:7" x14ac:dyDescent="0.25">
      <c r="A9021" s="105">
        <v>44322</v>
      </c>
      <c r="B9021" s="106">
        <v>44323</v>
      </c>
      <c r="C9021" s="106" t="s">
        <v>1098</v>
      </c>
      <c r="D9021" s="107">
        <f>VLOOKUP(Pag_Inicio_Corr_mas_casos[[#This Row],[Corregimiento]],Hoja3!$A$2:$D$676,4,0)</f>
        <v>40611</v>
      </c>
      <c r="E9021" s="106">
        <v>9</v>
      </c>
    </row>
    <row r="9022" spans="1:7" x14ac:dyDescent="0.25">
      <c r="A9022" s="105">
        <v>44322</v>
      </c>
      <c r="B9022" s="106">
        <v>44323</v>
      </c>
      <c r="C9022" s="106" t="s">
        <v>1200</v>
      </c>
      <c r="D9022" s="107">
        <f>VLOOKUP(Pag_Inicio_Corr_mas_casos[[#This Row],[Corregimiento]],Hoja3!$A$2:$D$676,4,0)</f>
        <v>40404</v>
      </c>
      <c r="E9022" s="106">
        <v>9</v>
      </c>
    </row>
    <row r="9023" spans="1:7" x14ac:dyDescent="0.25">
      <c r="A9023" s="105">
        <v>44322</v>
      </c>
      <c r="B9023" s="106">
        <v>44323</v>
      </c>
      <c r="C9023" s="106" t="s">
        <v>1102</v>
      </c>
      <c r="D9023" s="107">
        <f>VLOOKUP(Pag_Inicio_Corr_mas_casos[[#This Row],[Corregimiento]],Hoja3!$A$2:$D$676,4,0)</f>
        <v>40612</v>
      </c>
      <c r="E9023" s="106">
        <v>9</v>
      </c>
    </row>
    <row r="9024" spans="1:7" x14ac:dyDescent="0.25">
      <c r="A9024" s="105">
        <v>44322</v>
      </c>
      <c r="B9024" s="106">
        <v>44323</v>
      </c>
      <c r="C9024" s="106" t="s">
        <v>1128</v>
      </c>
      <c r="D9024" s="107">
        <f>VLOOKUP(Pag_Inicio_Corr_mas_casos[[#This Row],[Corregimiento]],Hoja3!$A$2:$D$676,4,0)</f>
        <v>91008</v>
      </c>
      <c r="E9024" s="106">
        <v>7</v>
      </c>
    </row>
    <row r="9025" spans="1:5" x14ac:dyDescent="0.25">
      <c r="A9025" s="105">
        <v>44322</v>
      </c>
      <c r="B9025" s="106">
        <v>44323</v>
      </c>
      <c r="C9025" s="106" t="s">
        <v>1147</v>
      </c>
      <c r="D9025" s="107">
        <f>VLOOKUP(Pag_Inicio_Corr_mas_casos[[#This Row],[Corregimiento]],Hoja3!$A$2:$D$676,4,0)</f>
        <v>40201</v>
      </c>
      <c r="E9025" s="106">
        <v>7</v>
      </c>
    </row>
    <row r="9026" spans="1:5" x14ac:dyDescent="0.25">
      <c r="A9026" s="105">
        <v>44322</v>
      </c>
      <c r="B9026" s="106">
        <v>44323</v>
      </c>
      <c r="C9026" s="106" t="s">
        <v>1174</v>
      </c>
      <c r="D9026" s="107">
        <f>VLOOKUP(Pag_Inicio_Corr_mas_casos[[#This Row],[Corregimiento]],Hoja3!$A$2:$D$676,4,0)</f>
        <v>91101</v>
      </c>
      <c r="E9026" s="106">
        <v>7</v>
      </c>
    </row>
    <row r="9027" spans="1:5" x14ac:dyDescent="0.25">
      <c r="A9027" s="105">
        <v>44322</v>
      </c>
      <c r="B9027" s="106">
        <v>44323</v>
      </c>
      <c r="C9027" s="106" t="s">
        <v>1384</v>
      </c>
      <c r="D9027" s="107">
        <f>VLOOKUP(Pag_Inicio_Corr_mas_casos[[#This Row],[Corregimiento]],Hoja3!$A$2:$D$676,4,0)</f>
        <v>40707</v>
      </c>
      <c r="E9027" s="106">
        <v>7</v>
      </c>
    </row>
    <row r="9028" spans="1:5" x14ac:dyDescent="0.25">
      <c r="A9028" s="105">
        <v>44322</v>
      </c>
      <c r="B9028" s="106">
        <v>44323</v>
      </c>
      <c r="C9028" s="106" t="s">
        <v>1036</v>
      </c>
      <c r="D9028" s="107">
        <f>VLOOKUP(Pag_Inicio_Corr_mas_casos[[#This Row],[Corregimiento]],Hoja3!$A$2:$D$676,4,0)</f>
        <v>80823</v>
      </c>
      <c r="E9028" s="106">
        <v>7</v>
      </c>
    </row>
    <row r="9029" spans="1:5" x14ac:dyDescent="0.25">
      <c r="A9029" s="105">
        <v>44322</v>
      </c>
      <c r="B9029" s="106">
        <v>44323</v>
      </c>
      <c r="C9029" s="106" t="s">
        <v>1153</v>
      </c>
      <c r="D9029" s="107">
        <f>VLOOKUP(Pag_Inicio_Corr_mas_casos[[#This Row],[Corregimiento]],Hoja3!$A$2:$D$676,4,0)</f>
        <v>40501</v>
      </c>
      <c r="E9029" s="106">
        <v>7</v>
      </c>
    </row>
    <row r="9030" spans="1:5" x14ac:dyDescent="0.25">
      <c r="A9030" s="105">
        <v>44322</v>
      </c>
      <c r="B9030" s="106">
        <v>44323</v>
      </c>
      <c r="C9030" s="106" t="s">
        <v>1041</v>
      </c>
      <c r="D9030" s="107">
        <f>VLOOKUP(Pag_Inicio_Corr_mas_casos[[#This Row],[Corregimiento]],Hoja3!$A$2:$D$676,4,0)</f>
        <v>80814</v>
      </c>
      <c r="E9030" s="106">
        <v>6</v>
      </c>
    </row>
    <row r="9031" spans="1:5" x14ac:dyDescent="0.25">
      <c r="A9031" s="105">
        <v>44322</v>
      </c>
      <c r="B9031" s="106">
        <v>44323</v>
      </c>
      <c r="C9031" s="106" t="s">
        <v>1165</v>
      </c>
      <c r="D9031" s="107">
        <f>VLOOKUP(Pag_Inicio_Corr_mas_casos[[#This Row],[Corregimiento]],Hoja3!$A$2:$D$676,4,0)</f>
        <v>91011</v>
      </c>
      <c r="E9031" s="106">
        <v>6</v>
      </c>
    </row>
    <row r="9032" spans="1:5" x14ac:dyDescent="0.25">
      <c r="A9032" s="105">
        <v>44322</v>
      </c>
      <c r="B9032" s="106">
        <v>44323</v>
      </c>
      <c r="C9032" s="106" t="s">
        <v>1144</v>
      </c>
      <c r="D9032" s="107">
        <f>VLOOKUP(Pag_Inicio_Corr_mas_casos[[#This Row],[Corregimiento]],Hoja3!$A$2:$D$676,4,0)</f>
        <v>50316</v>
      </c>
      <c r="E9032" s="106">
        <v>6</v>
      </c>
    </row>
    <row r="9033" spans="1:5" x14ac:dyDescent="0.25">
      <c r="A9033" s="105">
        <v>44322</v>
      </c>
      <c r="B9033" s="106">
        <v>44323</v>
      </c>
      <c r="C9033" s="106" t="s">
        <v>1357</v>
      </c>
      <c r="D9033" s="107">
        <f>VLOOKUP(Pag_Inicio_Corr_mas_casos[[#This Row],[Corregimiento]],Hoja3!$A$2:$D$676,4,0)</f>
        <v>41401</v>
      </c>
      <c r="E9033" s="106">
        <v>5</v>
      </c>
    </row>
    <row r="9034" spans="1:5" x14ac:dyDescent="0.25">
      <c r="A9034" s="105">
        <v>44322</v>
      </c>
      <c r="B9034" s="106">
        <v>44323</v>
      </c>
      <c r="C9034" s="106" t="s">
        <v>1162</v>
      </c>
      <c r="D9034" s="107">
        <f>VLOOKUP(Pag_Inicio_Corr_mas_casos[[#This Row],[Corregimiento]],Hoja3!$A$2:$D$676,4,0)</f>
        <v>20201</v>
      </c>
      <c r="E9034" s="106">
        <v>5</v>
      </c>
    </row>
    <row r="9035" spans="1:5" x14ac:dyDescent="0.25">
      <c r="A9035" s="50">
        <v>44323</v>
      </c>
      <c r="B9035" s="51">
        <v>44324</v>
      </c>
      <c r="C9035" s="51" t="s">
        <v>1155</v>
      </c>
      <c r="D9035" s="52">
        <f>VLOOKUP(Pag_Inicio_Corr_mas_casos[[#This Row],[Corregimiento]],Hoja3!$A$2:$D$676,4,0)</f>
        <v>40601</v>
      </c>
      <c r="E9035" s="51">
        <v>27</v>
      </c>
    </row>
    <row r="9036" spans="1:5" x14ac:dyDescent="0.25">
      <c r="A9036" s="50">
        <v>44323</v>
      </c>
      <c r="B9036" s="51">
        <v>44324</v>
      </c>
      <c r="C9036" s="51" t="s">
        <v>1117</v>
      </c>
      <c r="D9036" s="52">
        <f>VLOOKUP(Pag_Inicio_Corr_mas_casos[[#This Row],[Corregimiento]],Hoja3!$A$2:$D$676,4,0)</f>
        <v>91001</v>
      </c>
      <c r="E9036" s="51">
        <v>20</v>
      </c>
    </row>
    <row r="9037" spans="1:5" x14ac:dyDescent="0.25">
      <c r="A9037" s="50">
        <v>44323</v>
      </c>
      <c r="B9037" s="51">
        <v>44324</v>
      </c>
      <c r="C9037" s="51" t="s">
        <v>1141</v>
      </c>
      <c r="D9037" s="52">
        <f>VLOOKUP(Pag_Inicio_Corr_mas_casos[[#This Row],[Corregimiento]],Hoja3!$A$2:$D$676,4,0)</f>
        <v>80812</v>
      </c>
      <c r="E9037" s="51">
        <v>18</v>
      </c>
    </row>
    <row r="9038" spans="1:5" x14ac:dyDescent="0.25">
      <c r="A9038" s="50">
        <v>44323</v>
      </c>
      <c r="B9038" s="51">
        <v>44324</v>
      </c>
      <c r="C9038" s="51" t="s">
        <v>1106</v>
      </c>
      <c r="D9038" s="52">
        <f>VLOOKUP(Pag_Inicio_Corr_mas_casos[[#This Row],[Corregimiento]],Hoja3!$A$2:$D$676,4,0)</f>
        <v>80809</v>
      </c>
      <c r="E9038" s="51">
        <v>11</v>
      </c>
    </row>
    <row r="9039" spans="1:5" x14ac:dyDescent="0.25">
      <c r="A9039" s="50">
        <v>44323</v>
      </c>
      <c r="B9039" s="51">
        <v>44324</v>
      </c>
      <c r="C9039" s="51" t="s">
        <v>1034</v>
      </c>
      <c r="D9039" s="52">
        <f>VLOOKUP(Pag_Inicio_Corr_mas_casos[[#This Row],[Corregimiento]],Hoja3!$A$2:$D$676,4,0)</f>
        <v>81009</v>
      </c>
      <c r="E9039" s="51">
        <v>11</v>
      </c>
    </row>
    <row r="9040" spans="1:5" x14ac:dyDescent="0.25">
      <c r="A9040" s="50">
        <v>44323</v>
      </c>
      <c r="B9040" s="51">
        <v>44324</v>
      </c>
      <c r="C9040" s="51" t="s">
        <v>1208</v>
      </c>
      <c r="D9040" s="52">
        <f>VLOOKUP(Pag_Inicio_Corr_mas_casos[[#This Row],[Corregimiento]],Hoja3!$A$2:$D$676,4,0)</f>
        <v>20307</v>
      </c>
      <c r="E9040" s="51">
        <v>9</v>
      </c>
    </row>
    <row r="9041" spans="1:5" x14ac:dyDescent="0.25">
      <c r="A9041" s="50">
        <v>44323</v>
      </c>
      <c r="B9041" s="51">
        <v>44324</v>
      </c>
      <c r="C9041" s="51" t="s">
        <v>1357</v>
      </c>
      <c r="D9041" s="52">
        <f>VLOOKUP(Pag_Inicio_Corr_mas_casos[[#This Row],[Corregimiento]],Hoja3!$A$2:$D$676,4,0)</f>
        <v>41401</v>
      </c>
      <c r="E9041" s="51">
        <v>9</v>
      </c>
    </row>
    <row r="9042" spans="1:5" x14ac:dyDescent="0.25">
      <c r="A9042" s="50">
        <v>44323</v>
      </c>
      <c r="B9042" s="51">
        <v>44324</v>
      </c>
      <c r="C9042" s="51" t="s">
        <v>1098</v>
      </c>
      <c r="D9042" s="52">
        <f>VLOOKUP(Pag_Inicio_Corr_mas_casos[[#This Row],[Corregimiento]],Hoja3!$A$2:$D$676,4,0)</f>
        <v>40611</v>
      </c>
      <c r="E9042" s="51">
        <v>8</v>
      </c>
    </row>
    <row r="9043" spans="1:5" x14ac:dyDescent="0.25">
      <c r="A9043" s="50">
        <v>44323</v>
      </c>
      <c r="B9043" s="51">
        <v>44324</v>
      </c>
      <c r="C9043" s="51" t="s">
        <v>1169</v>
      </c>
      <c r="D9043" s="52">
        <f>VLOOKUP(Pag_Inicio_Corr_mas_casos[[#This Row],[Corregimiento]],Hoja3!$A$2:$D$676,4,0)</f>
        <v>90101</v>
      </c>
      <c r="E9043" s="51">
        <v>8</v>
      </c>
    </row>
    <row r="9044" spans="1:5" x14ac:dyDescent="0.25">
      <c r="A9044" s="50">
        <v>44323</v>
      </c>
      <c r="B9044" s="51">
        <v>44324</v>
      </c>
      <c r="C9044" s="51" t="s">
        <v>1035</v>
      </c>
      <c r="D9044" s="52">
        <f>VLOOKUP(Pag_Inicio_Corr_mas_casos[[#This Row],[Corregimiento]],Hoja3!$A$2:$D$676,4,0)</f>
        <v>80806</v>
      </c>
      <c r="E9044" s="51">
        <v>7</v>
      </c>
    </row>
    <row r="9045" spans="1:5" x14ac:dyDescent="0.25">
      <c r="A9045" s="50">
        <v>44323</v>
      </c>
      <c r="B9045" s="51">
        <v>44324</v>
      </c>
      <c r="C9045" s="51" t="s">
        <v>1102</v>
      </c>
      <c r="D9045" s="52">
        <f>VLOOKUP(Pag_Inicio_Corr_mas_casos[[#This Row],[Corregimiento]],Hoja3!$A$2:$D$676,4,0)</f>
        <v>40612</v>
      </c>
      <c r="E9045" s="51">
        <v>6</v>
      </c>
    </row>
    <row r="9046" spans="1:5" x14ac:dyDescent="0.25">
      <c r="A9046" s="50">
        <v>44323</v>
      </c>
      <c r="B9046" s="51">
        <v>44324</v>
      </c>
      <c r="C9046" s="51" t="s">
        <v>1164</v>
      </c>
      <c r="D9046" s="52">
        <f>VLOOKUP(Pag_Inicio_Corr_mas_casos[[#This Row],[Corregimiento]],Hoja3!$A$2:$D$676,4,0)</f>
        <v>91013</v>
      </c>
      <c r="E9046" s="51">
        <v>6</v>
      </c>
    </row>
    <row r="9047" spans="1:5" x14ac:dyDescent="0.25">
      <c r="A9047" s="50">
        <v>44323</v>
      </c>
      <c r="B9047" s="51">
        <v>44324</v>
      </c>
      <c r="C9047" s="51" t="s">
        <v>1107</v>
      </c>
      <c r="D9047" s="52">
        <f>VLOOKUP(Pag_Inicio_Corr_mas_casos[[#This Row],[Corregimiento]],Hoja3!$A$2:$D$676,4,0)</f>
        <v>80819</v>
      </c>
      <c r="E9047" s="51">
        <v>6</v>
      </c>
    </row>
    <row r="9048" spans="1:5" x14ac:dyDescent="0.25">
      <c r="A9048" s="50">
        <v>44323</v>
      </c>
      <c r="B9048" s="51">
        <v>44324</v>
      </c>
      <c r="C9048" s="51" t="s">
        <v>1341</v>
      </c>
      <c r="D9048" s="52">
        <f>VLOOKUP(Pag_Inicio_Corr_mas_casos[[#This Row],[Corregimiento]],Hoja3!$A$2:$D$676,4,0)</f>
        <v>30601</v>
      </c>
      <c r="E9048" s="51">
        <v>6</v>
      </c>
    </row>
    <row r="9049" spans="1:5" x14ac:dyDescent="0.25">
      <c r="A9049" s="50">
        <v>44323</v>
      </c>
      <c r="B9049" s="51">
        <v>44324</v>
      </c>
      <c r="C9049" s="51" t="s">
        <v>1047</v>
      </c>
      <c r="D9049" s="52">
        <f>VLOOKUP(Pag_Inicio_Corr_mas_casos[[#This Row],[Corregimiento]],Hoja3!$A$2:$D$676,4,0)</f>
        <v>80820</v>
      </c>
      <c r="E9049" s="51">
        <v>6</v>
      </c>
    </row>
    <row r="9050" spans="1:5" x14ac:dyDescent="0.25">
      <c r="A9050" s="50">
        <v>44323</v>
      </c>
      <c r="B9050" s="51">
        <v>44324</v>
      </c>
      <c r="C9050" s="51" t="s">
        <v>1041</v>
      </c>
      <c r="D9050" s="52">
        <f>VLOOKUP(Pag_Inicio_Corr_mas_casos[[#This Row],[Corregimiento]],Hoja3!$A$2:$D$676,4,0)</f>
        <v>80814</v>
      </c>
      <c r="E9050" s="51">
        <v>6</v>
      </c>
    </row>
    <row r="9051" spans="1:5" x14ac:dyDescent="0.25">
      <c r="A9051" s="50">
        <v>44323</v>
      </c>
      <c r="B9051" s="51">
        <v>44324</v>
      </c>
      <c r="C9051" s="51" t="s">
        <v>1382</v>
      </c>
      <c r="D9051" s="52">
        <f>VLOOKUP(Pag_Inicio_Corr_mas_casos[[#This Row],[Corregimiento]],Hoja3!$A$2:$D$676,4,0)</f>
        <v>91003</v>
      </c>
      <c r="E9051" s="51">
        <v>6</v>
      </c>
    </row>
    <row r="9052" spans="1:5" x14ac:dyDescent="0.25">
      <c r="A9052" s="50">
        <v>44323</v>
      </c>
      <c r="B9052" s="51">
        <v>44324</v>
      </c>
      <c r="C9052" s="51" t="s">
        <v>1032</v>
      </c>
      <c r="D9052" s="52">
        <f>VLOOKUP(Pag_Inicio_Corr_mas_casos[[#This Row],[Corregimiento]],Hoja3!$A$2:$D$676,4,0)</f>
        <v>80810</v>
      </c>
      <c r="E9052" s="51">
        <v>5</v>
      </c>
    </row>
    <row r="9053" spans="1:5" x14ac:dyDescent="0.25">
      <c r="A9053" s="50">
        <v>44323</v>
      </c>
      <c r="B9053" s="51">
        <v>44324</v>
      </c>
      <c r="C9053" s="51" t="s">
        <v>1161</v>
      </c>
      <c r="D9053" s="52">
        <f>VLOOKUP(Pag_Inicio_Corr_mas_casos[[#This Row],[Corregimiento]],Hoja3!$A$2:$D$676,4,0)</f>
        <v>40610</v>
      </c>
      <c r="E9053" s="51">
        <v>5</v>
      </c>
    </row>
    <row r="9054" spans="1:5" x14ac:dyDescent="0.25">
      <c r="A9054" s="50">
        <v>44323</v>
      </c>
      <c r="B9054" s="51">
        <v>44324</v>
      </c>
      <c r="C9054" s="51" t="s">
        <v>1049</v>
      </c>
      <c r="D9054" s="52">
        <f>VLOOKUP(Pag_Inicio_Corr_mas_casos[[#This Row],[Corregimiento]],Hoja3!$A$2:$D$676,4,0)</f>
        <v>80822</v>
      </c>
      <c r="E9054" s="51">
        <v>5</v>
      </c>
    </row>
    <row r="9055" spans="1:5" x14ac:dyDescent="0.25">
      <c r="A9055" s="53">
        <v>44324</v>
      </c>
      <c r="B9055" s="54">
        <v>44325</v>
      </c>
      <c r="C9055" s="54" t="s">
        <v>1155</v>
      </c>
      <c r="D9055" s="55">
        <f>VLOOKUP(Pag_Inicio_Corr_mas_casos[[#This Row],[Corregimiento]],Hoja3!$A$2:$D$676,4,0)</f>
        <v>40601</v>
      </c>
      <c r="E9055" s="54">
        <v>26</v>
      </c>
    </row>
    <row r="9056" spans="1:5" x14ac:dyDescent="0.25">
      <c r="A9056" s="53">
        <v>44324</v>
      </c>
      <c r="B9056" s="54">
        <v>44325</v>
      </c>
      <c r="C9056" s="54" t="s">
        <v>1147</v>
      </c>
      <c r="D9056" s="55">
        <f>VLOOKUP(Pag_Inicio_Corr_mas_casos[[#This Row],[Corregimiento]],Hoja3!$A$2:$D$676,4,0)</f>
        <v>40201</v>
      </c>
      <c r="E9056" s="54">
        <v>15</v>
      </c>
    </row>
    <row r="9057" spans="1:5" x14ac:dyDescent="0.25">
      <c r="A9057" s="53">
        <v>44324</v>
      </c>
      <c r="B9057" s="54">
        <v>44325</v>
      </c>
      <c r="C9057" s="54" t="s">
        <v>1117</v>
      </c>
      <c r="D9057" s="55">
        <f>VLOOKUP(Pag_Inicio_Corr_mas_casos[[#This Row],[Corregimiento]],Hoja3!$A$2:$D$676,4,0)</f>
        <v>91001</v>
      </c>
      <c r="E9057" s="54">
        <v>13</v>
      </c>
    </row>
    <row r="9058" spans="1:5" x14ac:dyDescent="0.25">
      <c r="A9058" s="53">
        <v>44324</v>
      </c>
      <c r="B9058" s="54">
        <v>44325</v>
      </c>
      <c r="C9058" s="54" t="s">
        <v>1144</v>
      </c>
      <c r="D9058" s="55">
        <f>VLOOKUP(Pag_Inicio_Corr_mas_casos[[#This Row],[Corregimiento]],Hoja3!$A$2:$D$676,4,0)</f>
        <v>50316</v>
      </c>
      <c r="E9058" s="54">
        <v>13</v>
      </c>
    </row>
    <row r="9059" spans="1:5" x14ac:dyDescent="0.25">
      <c r="A9059" s="53">
        <v>44324</v>
      </c>
      <c r="B9059" s="54">
        <v>44325</v>
      </c>
      <c r="C9059" s="54" t="s">
        <v>1162</v>
      </c>
      <c r="D9059" s="55">
        <f>VLOOKUP(Pag_Inicio_Corr_mas_casos[[#This Row],[Corregimiento]],Hoja3!$A$2:$D$676,4,0)</f>
        <v>20201</v>
      </c>
      <c r="E9059" s="54">
        <v>12</v>
      </c>
    </row>
    <row r="9060" spans="1:5" x14ac:dyDescent="0.25">
      <c r="A9060" s="53">
        <v>44324</v>
      </c>
      <c r="B9060" s="54">
        <v>44325</v>
      </c>
      <c r="C9060" s="54" t="s">
        <v>1056</v>
      </c>
      <c r="D9060" s="55">
        <f>VLOOKUP(Pag_Inicio_Corr_mas_casos[[#This Row],[Corregimiento]],Hoja3!$A$2:$D$676,4,0)</f>
        <v>20601</v>
      </c>
      <c r="E9060" s="54">
        <v>11</v>
      </c>
    </row>
    <row r="9061" spans="1:5" x14ac:dyDescent="0.25">
      <c r="A9061" s="53">
        <v>44324</v>
      </c>
      <c r="B9061" s="54">
        <v>44325</v>
      </c>
      <c r="C9061" s="54" t="s">
        <v>1065</v>
      </c>
      <c r="D9061" s="55">
        <f>VLOOKUP(Pag_Inicio_Corr_mas_casos[[#This Row],[Corregimiento]],Hoja3!$A$2:$D$676,4,0)</f>
        <v>40606</v>
      </c>
      <c r="E9061" s="54">
        <v>11</v>
      </c>
    </row>
    <row r="9062" spans="1:5" x14ac:dyDescent="0.25">
      <c r="A9062" s="53">
        <v>44324</v>
      </c>
      <c r="B9062" s="54">
        <v>44325</v>
      </c>
      <c r="C9062" s="54" t="s">
        <v>1141</v>
      </c>
      <c r="D9062" s="55">
        <f>VLOOKUP(Pag_Inicio_Corr_mas_casos[[#This Row],[Corregimiento]],Hoja3!$A$2:$D$676,4,0)</f>
        <v>80812</v>
      </c>
      <c r="E9062" s="54">
        <v>11</v>
      </c>
    </row>
    <row r="9063" spans="1:5" x14ac:dyDescent="0.25">
      <c r="A9063" s="53">
        <v>44324</v>
      </c>
      <c r="B9063" s="54">
        <v>44325</v>
      </c>
      <c r="C9063" s="54" t="s">
        <v>1174</v>
      </c>
      <c r="D9063" s="55">
        <f>VLOOKUP(Pag_Inicio_Corr_mas_casos[[#This Row],[Corregimiento]],Hoja3!$A$2:$D$676,4,0)</f>
        <v>91101</v>
      </c>
      <c r="E9063" s="54">
        <v>11</v>
      </c>
    </row>
    <row r="9064" spans="1:5" x14ac:dyDescent="0.25">
      <c r="A9064" s="53">
        <v>44324</v>
      </c>
      <c r="B9064" s="54">
        <v>44325</v>
      </c>
      <c r="C9064" s="54" t="s">
        <v>1173</v>
      </c>
      <c r="D9064" s="55">
        <f>VLOOKUP(Pag_Inicio_Corr_mas_casos[[#This Row],[Corregimiento]],Hoja3!$A$2:$D$676,4,0)</f>
        <v>40503</v>
      </c>
      <c r="E9064" s="54">
        <v>10</v>
      </c>
    </row>
    <row r="9065" spans="1:5" x14ac:dyDescent="0.25">
      <c r="A9065" s="53">
        <v>44324</v>
      </c>
      <c r="B9065" s="54">
        <v>44325</v>
      </c>
      <c r="C9065" s="54" t="s">
        <v>1128</v>
      </c>
      <c r="D9065" s="55">
        <f>VLOOKUP(Pag_Inicio_Corr_mas_casos[[#This Row],[Corregimiento]],Hoja3!$A$2:$D$676,4,0)</f>
        <v>91008</v>
      </c>
      <c r="E9065" s="54">
        <v>10</v>
      </c>
    </row>
    <row r="9066" spans="1:5" x14ac:dyDescent="0.25">
      <c r="A9066" s="53">
        <v>44324</v>
      </c>
      <c r="B9066" s="54">
        <v>44325</v>
      </c>
      <c r="C9066" s="54" t="s">
        <v>1153</v>
      </c>
      <c r="D9066" s="55">
        <f>VLOOKUP(Pag_Inicio_Corr_mas_casos[[#This Row],[Corregimiento]],Hoja3!$A$2:$D$676,4,0)</f>
        <v>40501</v>
      </c>
      <c r="E9066" s="54">
        <v>10</v>
      </c>
    </row>
    <row r="9067" spans="1:5" x14ac:dyDescent="0.25">
      <c r="A9067" s="53">
        <v>44324</v>
      </c>
      <c r="B9067" s="54">
        <v>44325</v>
      </c>
      <c r="C9067" s="54" t="s">
        <v>867</v>
      </c>
      <c r="D9067" s="55">
        <f>VLOOKUP(Pag_Inicio_Corr_mas_casos[[#This Row],[Corregimiento]],Hoja3!$A$2:$D$676,4,0)</f>
        <v>80821</v>
      </c>
      <c r="E9067" s="54">
        <v>9</v>
      </c>
    </row>
    <row r="9068" spans="1:5" x14ac:dyDescent="0.25">
      <c r="A9068" s="53">
        <v>44324</v>
      </c>
      <c r="B9068" s="54">
        <v>44325</v>
      </c>
      <c r="C9068" s="54" t="s">
        <v>1102</v>
      </c>
      <c r="D9068" s="55">
        <f>VLOOKUP(Pag_Inicio_Corr_mas_casos[[#This Row],[Corregimiento]],Hoja3!$A$2:$D$676,4,0)</f>
        <v>40612</v>
      </c>
      <c r="E9068" s="54">
        <v>9</v>
      </c>
    </row>
    <row r="9069" spans="1:5" x14ac:dyDescent="0.25">
      <c r="A9069" s="53">
        <v>44324</v>
      </c>
      <c r="B9069" s="54">
        <v>44325</v>
      </c>
      <c r="C9069" s="54" t="s">
        <v>1127</v>
      </c>
      <c r="D9069" s="55">
        <f>VLOOKUP(Pag_Inicio_Corr_mas_casos[[#This Row],[Corregimiento]],Hoja3!$A$2:$D$676,4,0)</f>
        <v>30104</v>
      </c>
      <c r="E9069" s="54">
        <v>9</v>
      </c>
    </row>
    <row r="9070" spans="1:5" x14ac:dyDescent="0.25">
      <c r="A9070" s="53">
        <v>44324</v>
      </c>
      <c r="B9070" s="54">
        <v>44325</v>
      </c>
      <c r="C9070" s="54" t="s">
        <v>1032</v>
      </c>
      <c r="D9070" s="55">
        <f>VLOOKUP(Pag_Inicio_Corr_mas_casos[[#This Row],[Corregimiento]],Hoja3!$A$2:$D$676,4,0)</f>
        <v>80810</v>
      </c>
      <c r="E9070" s="54">
        <v>8</v>
      </c>
    </row>
    <row r="9071" spans="1:5" x14ac:dyDescent="0.25">
      <c r="A9071" s="53">
        <v>44324</v>
      </c>
      <c r="B9071" s="54">
        <v>44325</v>
      </c>
      <c r="C9071" s="54" t="s">
        <v>1098</v>
      </c>
      <c r="D9071" s="55">
        <f>VLOOKUP(Pag_Inicio_Corr_mas_casos[[#This Row],[Corregimiento]],Hoja3!$A$2:$D$676,4,0)</f>
        <v>40611</v>
      </c>
      <c r="E9071" s="54">
        <v>8</v>
      </c>
    </row>
    <row r="9072" spans="1:5" x14ac:dyDescent="0.25">
      <c r="A9072" s="53">
        <v>44324</v>
      </c>
      <c r="B9072" s="54">
        <v>44325</v>
      </c>
      <c r="C9072" s="54" t="s">
        <v>1116</v>
      </c>
      <c r="D9072" s="55">
        <f>VLOOKUP(Pag_Inicio_Corr_mas_casos[[#This Row],[Corregimiento]],Hoja3!$A$2:$D$676,4,0)</f>
        <v>81003</v>
      </c>
      <c r="E9072" s="54">
        <v>8</v>
      </c>
    </row>
    <row r="9073" spans="1:5" x14ac:dyDescent="0.25">
      <c r="A9073" s="53">
        <v>44324</v>
      </c>
      <c r="B9073" s="54">
        <v>44325</v>
      </c>
      <c r="C9073" s="54" t="s">
        <v>1357</v>
      </c>
      <c r="D9073" s="55">
        <f>VLOOKUP(Pag_Inicio_Corr_mas_casos[[#This Row],[Corregimiento]],Hoja3!$A$2:$D$676,4,0)</f>
        <v>41401</v>
      </c>
      <c r="E9073" s="54">
        <v>7</v>
      </c>
    </row>
    <row r="9074" spans="1:5" x14ac:dyDescent="0.25">
      <c r="A9074" s="53">
        <v>44324</v>
      </c>
      <c r="B9074" s="54">
        <v>44325</v>
      </c>
      <c r="C9074" s="54" t="s">
        <v>1131</v>
      </c>
      <c r="D9074" s="55">
        <f>VLOOKUP(Pag_Inicio_Corr_mas_casos[[#This Row],[Corregimiento]],Hoja3!$A$2:$D$676,4,0)</f>
        <v>130106</v>
      </c>
      <c r="E9074" s="54">
        <v>7</v>
      </c>
    </row>
    <row r="9075" spans="1:5" x14ac:dyDescent="0.25">
      <c r="A9075" s="62">
        <v>44325</v>
      </c>
      <c r="B9075" s="63">
        <v>44326</v>
      </c>
      <c r="C9075" s="63" t="s">
        <v>1155</v>
      </c>
      <c r="D9075" s="64">
        <f>VLOOKUP(Pag_Inicio_Corr_mas_casos[[#This Row],[Corregimiento]],Hoja3!$A$2:$D$676,4,0)</f>
        <v>40601</v>
      </c>
      <c r="E9075" s="63">
        <v>20</v>
      </c>
    </row>
    <row r="9076" spans="1:5" x14ac:dyDescent="0.25">
      <c r="A9076" s="62">
        <v>44325</v>
      </c>
      <c r="B9076" s="63">
        <v>44326</v>
      </c>
      <c r="C9076" s="63" t="s">
        <v>1128</v>
      </c>
      <c r="D9076" s="64">
        <f>VLOOKUP(Pag_Inicio_Corr_mas_casos[[#This Row],[Corregimiento]],Hoja3!$A$2:$D$676,4,0)</f>
        <v>91008</v>
      </c>
      <c r="E9076" s="63">
        <v>16</v>
      </c>
    </row>
    <row r="9077" spans="1:5" x14ac:dyDescent="0.25">
      <c r="A9077" s="62">
        <v>44325</v>
      </c>
      <c r="B9077" s="63">
        <v>44326</v>
      </c>
      <c r="C9077" s="63" t="s">
        <v>1106</v>
      </c>
      <c r="D9077" s="64">
        <f>VLOOKUP(Pag_Inicio_Corr_mas_casos[[#This Row],[Corregimiento]],Hoja3!$A$2:$D$676,4,0)</f>
        <v>80809</v>
      </c>
      <c r="E9077" s="63">
        <v>13</v>
      </c>
    </row>
    <row r="9078" spans="1:5" x14ac:dyDescent="0.25">
      <c r="A9078" s="62">
        <v>44325</v>
      </c>
      <c r="B9078" s="63">
        <v>44326</v>
      </c>
      <c r="C9078" s="63" t="s">
        <v>1381</v>
      </c>
      <c r="D9078" s="64">
        <f>VLOOKUP(Pag_Inicio_Corr_mas_casos[[#This Row],[Corregimiento]],Hoja3!$A$2:$D$676,4,0)</f>
        <v>41205</v>
      </c>
      <c r="E9078" s="63">
        <v>12</v>
      </c>
    </row>
    <row r="9079" spans="1:5" x14ac:dyDescent="0.25">
      <c r="A9079" s="62">
        <v>44325</v>
      </c>
      <c r="B9079" s="63">
        <v>44326</v>
      </c>
      <c r="C9079" s="63" t="s">
        <v>1117</v>
      </c>
      <c r="D9079" s="64">
        <f>VLOOKUP(Pag_Inicio_Corr_mas_casos[[#This Row],[Corregimiento]],Hoja3!$A$2:$D$676,4,0)</f>
        <v>91001</v>
      </c>
      <c r="E9079" s="63">
        <v>12</v>
      </c>
    </row>
    <row r="9080" spans="1:5" x14ac:dyDescent="0.25">
      <c r="A9080" s="62">
        <v>44325</v>
      </c>
      <c r="B9080" s="63">
        <v>44326</v>
      </c>
      <c r="C9080" s="63" t="s">
        <v>1161</v>
      </c>
      <c r="D9080" s="64">
        <f>VLOOKUP(Pag_Inicio_Corr_mas_casos[[#This Row],[Corregimiento]],Hoja3!$A$2:$D$676,4,0)</f>
        <v>40610</v>
      </c>
      <c r="E9080" s="63">
        <v>11</v>
      </c>
    </row>
    <row r="9081" spans="1:5" x14ac:dyDescent="0.25">
      <c r="A9081" s="62">
        <v>44325</v>
      </c>
      <c r="B9081" s="63">
        <v>44326</v>
      </c>
      <c r="C9081" s="63" t="s">
        <v>1098</v>
      </c>
      <c r="D9081" s="64">
        <f>VLOOKUP(Pag_Inicio_Corr_mas_casos[[#This Row],[Corregimiento]],Hoja3!$A$2:$D$676,4,0)</f>
        <v>40611</v>
      </c>
      <c r="E9081" s="63">
        <v>11</v>
      </c>
    </row>
    <row r="9082" spans="1:5" x14ac:dyDescent="0.25">
      <c r="A9082" s="62">
        <v>44325</v>
      </c>
      <c r="B9082" s="63">
        <v>44326</v>
      </c>
      <c r="C9082" s="63" t="s">
        <v>1207</v>
      </c>
      <c r="D9082" s="64">
        <f>VLOOKUP(Pag_Inicio_Corr_mas_casos[[#This Row],[Corregimiento]],Hoja3!$A$2:$D$676,4,0)</f>
        <v>40801</v>
      </c>
      <c r="E9082" s="63">
        <v>9</v>
      </c>
    </row>
    <row r="9083" spans="1:5" x14ac:dyDescent="0.25">
      <c r="A9083" s="62">
        <v>44325</v>
      </c>
      <c r="B9083" s="63">
        <v>44326</v>
      </c>
      <c r="C9083" s="63" t="s">
        <v>1034</v>
      </c>
      <c r="D9083" s="64">
        <f>VLOOKUP(Pag_Inicio_Corr_mas_casos[[#This Row],[Corregimiento]],Hoja3!$A$2:$D$676,4,0)</f>
        <v>81009</v>
      </c>
      <c r="E9083" s="63">
        <v>9</v>
      </c>
    </row>
    <row r="9084" spans="1:5" x14ac:dyDescent="0.25">
      <c r="A9084" s="62">
        <v>44325</v>
      </c>
      <c r="B9084" s="63">
        <v>44326</v>
      </c>
      <c r="C9084" s="63" t="s">
        <v>1107</v>
      </c>
      <c r="D9084" s="64">
        <f>VLOOKUP(Pag_Inicio_Corr_mas_casos[[#This Row],[Corregimiento]],Hoja3!$A$2:$D$676,4,0)</f>
        <v>80819</v>
      </c>
      <c r="E9084" s="63">
        <v>9</v>
      </c>
    </row>
    <row r="9085" spans="1:5" x14ac:dyDescent="0.25">
      <c r="A9085" s="62">
        <v>44325</v>
      </c>
      <c r="B9085" s="63">
        <v>44326</v>
      </c>
      <c r="C9085" s="63" t="s">
        <v>1065</v>
      </c>
      <c r="D9085" s="64">
        <f>VLOOKUP(Pag_Inicio_Corr_mas_casos[[#This Row],[Corregimiento]],Hoja3!$A$2:$D$676,4,0)</f>
        <v>40606</v>
      </c>
      <c r="E9085" s="63">
        <v>9</v>
      </c>
    </row>
    <row r="9086" spans="1:5" x14ac:dyDescent="0.25">
      <c r="A9086" s="62">
        <v>44325</v>
      </c>
      <c r="B9086" s="63">
        <v>44326</v>
      </c>
      <c r="C9086" s="63" t="s">
        <v>1262</v>
      </c>
      <c r="D9086" s="64">
        <f>VLOOKUP(Pag_Inicio_Corr_mas_casos[[#This Row],[Corregimiento]],Hoja3!$A$2:$D$676,4,0)</f>
        <v>10201</v>
      </c>
      <c r="E9086" s="63">
        <v>8</v>
      </c>
    </row>
    <row r="9087" spans="1:5" x14ac:dyDescent="0.25">
      <c r="A9087" s="62">
        <v>44325</v>
      </c>
      <c r="B9087" s="63">
        <v>44326</v>
      </c>
      <c r="C9087" s="63" t="s">
        <v>1242</v>
      </c>
      <c r="D9087" s="64">
        <f>VLOOKUP(Pag_Inicio_Corr_mas_casos[[#This Row],[Corregimiento]],Hoja3!$A$2:$D$676,4,0)</f>
        <v>20301</v>
      </c>
      <c r="E9087" s="63">
        <v>8</v>
      </c>
    </row>
    <row r="9088" spans="1:5" x14ac:dyDescent="0.25">
      <c r="A9088" s="62">
        <v>44325</v>
      </c>
      <c r="B9088" s="63">
        <v>44326</v>
      </c>
      <c r="C9088" s="63" t="s">
        <v>1141</v>
      </c>
      <c r="D9088" s="64">
        <f>VLOOKUP(Pag_Inicio_Corr_mas_casos[[#This Row],[Corregimiento]],Hoja3!$A$2:$D$676,4,0)</f>
        <v>80812</v>
      </c>
      <c r="E9088" s="63">
        <v>8</v>
      </c>
    </row>
    <row r="9089" spans="1:5" x14ac:dyDescent="0.25">
      <c r="A9089" s="62">
        <v>44325</v>
      </c>
      <c r="B9089" s="63">
        <v>44326</v>
      </c>
      <c r="C9089" s="63" t="s">
        <v>1165</v>
      </c>
      <c r="D9089" s="64">
        <f>VLOOKUP(Pag_Inicio_Corr_mas_casos[[#This Row],[Corregimiento]],Hoja3!$A$2:$D$676,4,0)</f>
        <v>91011</v>
      </c>
      <c r="E9089" s="63">
        <v>7</v>
      </c>
    </row>
    <row r="9090" spans="1:5" x14ac:dyDescent="0.25">
      <c r="A9090" s="62">
        <v>44325</v>
      </c>
      <c r="B9090" s="63">
        <v>44326</v>
      </c>
      <c r="C9090" s="63" t="s">
        <v>1131</v>
      </c>
      <c r="D9090" s="64">
        <f>VLOOKUP(Pag_Inicio_Corr_mas_casos[[#This Row],[Corregimiento]],Hoja3!$A$2:$D$676,4,0)</f>
        <v>130106</v>
      </c>
      <c r="E9090" s="63">
        <v>7</v>
      </c>
    </row>
    <row r="9091" spans="1:5" x14ac:dyDescent="0.25">
      <c r="A9091" s="62">
        <v>44325</v>
      </c>
      <c r="B9091" s="63">
        <v>44326</v>
      </c>
      <c r="C9091" s="63" t="s">
        <v>1053</v>
      </c>
      <c r="D9091" s="64">
        <f>VLOOKUP(Pag_Inicio_Corr_mas_casos[[#This Row],[Corregimiento]],Hoja3!$A$2:$D$676,4,0)</f>
        <v>50208</v>
      </c>
      <c r="E9091" s="63">
        <v>6</v>
      </c>
    </row>
    <row r="9092" spans="1:5" x14ac:dyDescent="0.25">
      <c r="A9092" s="62">
        <v>44325</v>
      </c>
      <c r="B9092" s="63">
        <v>44326</v>
      </c>
      <c r="C9092" s="63" t="s">
        <v>1385</v>
      </c>
      <c r="D9092" s="64">
        <f>VLOOKUP(Pag_Inicio_Corr_mas_casos[[#This Row],[Corregimiento]],Hoja3!$A$2:$D$676,4,0)</f>
        <v>100103</v>
      </c>
      <c r="E9092" s="63">
        <v>6</v>
      </c>
    </row>
    <row r="9093" spans="1:5" x14ac:dyDescent="0.25">
      <c r="A9093" s="62">
        <v>44325</v>
      </c>
      <c r="B9093" s="63">
        <v>44326</v>
      </c>
      <c r="C9093" s="63" t="s">
        <v>1037</v>
      </c>
      <c r="D9093" s="64">
        <f>VLOOKUP(Pag_Inicio_Corr_mas_casos[[#This Row],[Corregimiento]],Hoja3!$A$2:$D$676,4,0)</f>
        <v>80807</v>
      </c>
      <c r="E9093" s="63">
        <v>6</v>
      </c>
    </row>
    <row r="9094" spans="1:5" x14ac:dyDescent="0.25">
      <c r="A9094" s="59">
        <v>44326</v>
      </c>
      <c r="B9094" s="140">
        <v>44327</v>
      </c>
      <c r="C9094" s="60" t="s">
        <v>1117</v>
      </c>
      <c r="D9094" s="61">
        <f>VLOOKUP(Pag_Inicio_Corr_mas_casos[[#This Row],[Corregimiento]],Hoja3!$A$2:$D$676,4,0)</f>
        <v>91001</v>
      </c>
      <c r="E9094" s="60">
        <v>11</v>
      </c>
    </row>
    <row r="9095" spans="1:5" x14ac:dyDescent="0.25">
      <c r="A9095" s="59">
        <v>44326</v>
      </c>
      <c r="B9095" s="140">
        <v>44327</v>
      </c>
      <c r="C9095" s="60" t="s">
        <v>1165</v>
      </c>
      <c r="D9095" s="61">
        <f>VLOOKUP(Pag_Inicio_Corr_mas_casos[[#This Row],[Corregimiento]],Hoja3!$A$2:$D$676,4,0)</f>
        <v>91011</v>
      </c>
      <c r="E9095" s="60">
        <v>11</v>
      </c>
    </row>
    <row r="9096" spans="1:5" x14ac:dyDescent="0.25">
      <c r="A9096" s="59">
        <v>44326</v>
      </c>
      <c r="B9096" s="140">
        <v>44327</v>
      </c>
      <c r="C9096" s="60" t="s">
        <v>1153</v>
      </c>
      <c r="D9096" s="61">
        <f>VLOOKUP(Pag_Inicio_Corr_mas_casos[[#This Row],[Corregimiento]],Hoja3!$A$2:$D$676,4,0)</f>
        <v>40501</v>
      </c>
      <c r="E9096" s="60">
        <v>10</v>
      </c>
    </row>
    <row r="9097" spans="1:5" x14ac:dyDescent="0.25">
      <c r="A9097" s="59">
        <v>44326</v>
      </c>
      <c r="B9097" s="140">
        <v>44327</v>
      </c>
      <c r="C9097" s="60" t="s">
        <v>1193</v>
      </c>
      <c r="D9097" s="61">
        <f>VLOOKUP(Pag_Inicio_Corr_mas_casos[[#This Row],[Corregimiento]],Hoja3!$A$2:$D$676,4,0)</f>
        <v>40205</v>
      </c>
      <c r="E9097" s="60">
        <v>9</v>
      </c>
    </row>
    <row r="9098" spans="1:5" x14ac:dyDescent="0.25">
      <c r="A9098" s="59">
        <v>44326</v>
      </c>
      <c r="B9098" s="140">
        <v>44327</v>
      </c>
      <c r="C9098" s="60" t="s">
        <v>1107</v>
      </c>
      <c r="D9098" s="61">
        <f>VLOOKUP(Pag_Inicio_Corr_mas_casos[[#This Row],[Corregimiento]],Hoja3!$A$2:$D$676,4,0)</f>
        <v>80819</v>
      </c>
      <c r="E9098" s="60">
        <v>9</v>
      </c>
    </row>
    <row r="9099" spans="1:5" x14ac:dyDescent="0.25">
      <c r="A9099" s="59">
        <v>44326</v>
      </c>
      <c r="B9099" s="140">
        <v>44327</v>
      </c>
      <c r="C9099" s="60" t="s">
        <v>1098</v>
      </c>
      <c r="D9099" s="61">
        <f>VLOOKUP(Pag_Inicio_Corr_mas_casos[[#This Row],[Corregimiento]],Hoja3!$A$2:$D$676,4,0)</f>
        <v>40611</v>
      </c>
      <c r="E9099" s="60">
        <v>9</v>
      </c>
    </row>
    <row r="9100" spans="1:5" x14ac:dyDescent="0.25">
      <c r="A9100" s="59">
        <v>44326</v>
      </c>
      <c r="B9100" s="140">
        <v>44327</v>
      </c>
      <c r="C9100" s="60" t="s">
        <v>1034</v>
      </c>
      <c r="D9100" s="61">
        <f>VLOOKUP(Pag_Inicio_Corr_mas_casos[[#This Row],[Corregimiento]],Hoja3!$A$2:$D$676,4,0)</f>
        <v>81009</v>
      </c>
      <c r="E9100" s="60">
        <v>9</v>
      </c>
    </row>
    <row r="9101" spans="1:5" x14ac:dyDescent="0.25">
      <c r="A9101" s="59">
        <v>44326</v>
      </c>
      <c r="B9101" s="140">
        <v>44327</v>
      </c>
      <c r="C9101" s="60" t="s">
        <v>1155</v>
      </c>
      <c r="D9101" s="61">
        <f>VLOOKUP(Pag_Inicio_Corr_mas_casos[[#This Row],[Corregimiento]],Hoja3!$A$2:$D$676,4,0)</f>
        <v>40601</v>
      </c>
      <c r="E9101" s="60">
        <v>5</v>
      </c>
    </row>
    <row r="9102" spans="1:5" x14ac:dyDescent="0.25">
      <c r="A9102" s="59">
        <v>44326</v>
      </c>
      <c r="B9102" s="140">
        <v>44327</v>
      </c>
      <c r="C9102" s="60" t="s">
        <v>1046</v>
      </c>
      <c r="D9102" s="61">
        <f>VLOOKUP(Pag_Inicio_Corr_mas_casos[[#This Row],[Corregimiento]],Hoja3!$A$2:$D$676,4,0)</f>
        <v>80813</v>
      </c>
      <c r="E9102" s="60">
        <v>5</v>
      </c>
    </row>
    <row r="9103" spans="1:5" x14ac:dyDescent="0.25">
      <c r="A9103" s="59">
        <v>44326</v>
      </c>
      <c r="B9103" s="140">
        <v>44327</v>
      </c>
      <c r="C9103" s="60" t="s">
        <v>1262</v>
      </c>
      <c r="D9103" s="61">
        <f>VLOOKUP(Pag_Inicio_Corr_mas_casos[[#This Row],[Corregimiento]],Hoja3!$A$2:$D$676,4,0)</f>
        <v>10201</v>
      </c>
      <c r="E9103" s="60">
        <v>5</v>
      </c>
    </row>
    <row r="9104" spans="1:5" x14ac:dyDescent="0.25">
      <c r="A9104" s="59">
        <v>44326</v>
      </c>
      <c r="B9104" s="140">
        <v>44327</v>
      </c>
      <c r="C9104" s="60" t="s">
        <v>1035</v>
      </c>
      <c r="D9104" s="61">
        <f>VLOOKUP(Pag_Inicio_Corr_mas_casos[[#This Row],[Corregimiento]],Hoja3!$A$2:$D$676,4,0)</f>
        <v>80806</v>
      </c>
      <c r="E9104" s="60">
        <v>5</v>
      </c>
    </row>
    <row r="9105" spans="1:5" x14ac:dyDescent="0.25">
      <c r="A9105" s="59">
        <v>44326</v>
      </c>
      <c r="B9105" s="140">
        <v>44327</v>
      </c>
      <c r="C9105" s="60" t="s">
        <v>1102</v>
      </c>
      <c r="D9105" s="61">
        <f>VLOOKUP(Pag_Inicio_Corr_mas_casos[[#This Row],[Corregimiento]],Hoja3!$A$2:$D$676,4,0)</f>
        <v>40612</v>
      </c>
      <c r="E9105" s="60">
        <v>5</v>
      </c>
    </row>
    <row r="9106" spans="1:5" x14ac:dyDescent="0.25">
      <c r="A9106" s="59">
        <v>44326</v>
      </c>
      <c r="B9106" s="140">
        <v>44327</v>
      </c>
      <c r="C9106" s="60" t="s">
        <v>1141</v>
      </c>
      <c r="D9106" s="61">
        <f>VLOOKUP(Pag_Inicio_Corr_mas_casos[[#This Row],[Corregimiento]],Hoja3!$A$2:$D$676,4,0)</f>
        <v>80812</v>
      </c>
      <c r="E9106" s="60">
        <v>5</v>
      </c>
    </row>
    <row r="9107" spans="1:5" x14ac:dyDescent="0.25">
      <c r="A9107" s="59">
        <v>44326</v>
      </c>
      <c r="B9107" s="140">
        <v>44327</v>
      </c>
      <c r="C9107" s="60" t="s">
        <v>1299</v>
      </c>
      <c r="D9107" s="61">
        <f>VLOOKUP(Pag_Inicio_Corr_mas_casos[[#This Row],[Corregimiento]],Hoja3!$A$2:$D$676,4,0)</f>
        <v>120507</v>
      </c>
      <c r="E9107" s="60">
        <v>4</v>
      </c>
    </row>
    <row r="9108" spans="1:5" x14ac:dyDescent="0.25">
      <c r="A9108" s="59">
        <v>44326</v>
      </c>
      <c r="B9108" s="140">
        <v>44327</v>
      </c>
      <c r="C9108" s="60" t="s">
        <v>1104</v>
      </c>
      <c r="D9108" s="61">
        <f>VLOOKUP(Pag_Inicio_Corr_mas_casos[[#This Row],[Corregimiento]],Hoja3!$A$2:$D$676,4,0)</f>
        <v>40608</v>
      </c>
      <c r="E9108" s="60">
        <v>4</v>
      </c>
    </row>
    <row r="9109" spans="1:5" x14ac:dyDescent="0.25">
      <c r="A9109" s="59">
        <v>44326</v>
      </c>
      <c r="B9109" s="140">
        <v>44327</v>
      </c>
      <c r="C9109" s="60" t="s">
        <v>1086</v>
      </c>
      <c r="D9109" s="61">
        <f>VLOOKUP(Pag_Inicio_Corr_mas_casos[[#This Row],[Corregimiento]],Hoja3!$A$2:$D$676,4,0)</f>
        <v>130706</v>
      </c>
      <c r="E9109" s="60">
        <v>4</v>
      </c>
    </row>
    <row r="9110" spans="1:5" x14ac:dyDescent="0.25">
      <c r="A9110" s="59">
        <v>44326</v>
      </c>
      <c r="B9110" s="140">
        <v>44327</v>
      </c>
      <c r="C9110" s="60" t="s">
        <v>1266</v>
      </c>
      <c r="D9110" s="61">
        <f>VLOOKUP(Pag_Inicio_Corr_mas_casos[[#This Row],[Corregimiento]],Hoja3!$A$2:$D$676,4,0)</f>
        <v>10215</v>
      </c>
      <c r="E9110" s="60">
        <v>4</v>
      </c>
    </row>
    <row r="9111" spans="1:5" x14ac:dyDescent="0.25">
      <c r="A9111" s="59">
        <v>44326</v>
      </c>
      <c r="B9111" s="140">
        <v>44327</v>
      </c>
      <c r="C9111" s="60" t="s">
        <v>1106</v>
      </c>
      <c r="D9111" s="61">
        <f>VLOOKUP(Pag_Inicio_Corr_mas_casos[[#This Row],[Corregimiento]],Hoja3!$A$2:$D$676,4,0)</f>
        <v>80809</v>
      </c>
      <c r="E9111" s="60">
        <v>4</v>
      </c>
    </row>
    <row r="9112" spans="1:5" x14ac:dyDescent="0.25">
      <c r="A9112" s="59">
        <v>44326</v>
      </c>
      <c r="B9112" s="140">
        <v>44327</v>
      </c>
      <c r="C9112" s="60" t="s">
        <v>1386</v>
      </c>
      <c r="D9112" s="61">
        <f>VLOOKUP(Pag_Inicio_Corr_mas_casos[[#This Row],[Corregimiento]],Hoja3!$A$2:$D$676,4,0)</f>
        <v>90804</v>
      </c>
      <c r="E9112" s="60">
        <v>4</v>
      </c>
    </row>
    <row r="9113" spans="1:5" x14ac:dyDescent="0.25">
      <c r="A9113" s="59">
        <v>44326</v>
      </c>
      <c r="B9113" s="140">
        <v>44327</v>
      </c>
      <c r="C9113" s="60" t="s">
        <v>1065</v>
      </c>
      <c r="D9113" s="61">
        <f>VLOOKUP(Pag_Inicio_Corr_mas_casos[[#This Row],[Corregimiento]],Hoja3!$A$2:$D$676,4,0)</f>
        <v>40606</v>
      </c>
      <c r="E9113" s="60">
        <v>4</v>
      </c>
    </row>
    <row r="9114" spans="1:5" x14ac:dyDescent="0.25">
      <c r="A9114" s="74">
        <v>44327</v>
      </c>
      <c r="B9114" s="75">
        <v>44328</v>
      </c>
      <c r="C9114" s="75" t="s">
        <v>1155</v>
      </c>
      <c r="D9114" s="76">
        <f>VLOOKUP(Pag_Inicio_Corr_mas_casos[[#This Row],[Corregimiento]],Hoja3!$A$2:$D$676,4,0)</f>
        <v>40601</v>
      </c>
      <c r="E9114" s="75">
        <v>26</v>
      </c>
    </row>
    <row r="9115" spans="1:5" x14ac:dyDescent="0.25">
      <c r="A9115" s="74">
        <v>44327</v>
      </c>
      <c r="B9115" s="75">
        <v>44328</v>
      </c>
      <c r="C9115" s="75" t="s">
        <v>1141</v>
      </c>
      <c r="D9115" s="76">
        <f>VLOOKUP(Pag_Inicio_Corr_mas_casos[[#This Row],[Corregimiento]],Hoja3!$A$2:$D$676,4,0)</f>
        <v>80812</v>
      </c>
      <c r="E9115" s="75">
        <v>14</v>
      </c>
    </row>
    <row r="9116" spans="1:5" x14ac:dyDescent="0.25">
      <c r="A9116" s="74">
        <v>44327</v>
      </c>
      <c r="B9116" s="75">
        <v>44328</v>
      </c>
      <c r="C9116" s="75" t="s">
        <v>1032</v>
      </c>
      <c r="D9116" s="76">
        <f>VLOOKUP(Pag_Inicio_Corr_mas_casos[[#This Row],[Corregimiento]],Hoja3!$A$2:$D$676,4,0)</f>
        <v>80810</v>
      </c>
      <c r="E9116" s="75">
        <v>13</v>
      </c>
    </row>
    <row r="9117" spans="1:5" x14ac:dyDescent="0.25">
      <c r="A9117" s="74">
        <v>44327</v>
      </c>
      <c r="B9117" s="75">
        <v>44328</v>
      </c>
      <c r="C9117" s="75" t="s">
        <v>1035</v>
      </c>
      <c r="D9117" s="76">
        <f>VLOOKUP(Pag_Inicio_Corr_mas_casos[[#This Row],[Corregimiento]],Hoja3!$A$2:$D$676,4,0)</f>
        <v>80806</v>
      </c>
      <c r="E9117" s="75">
        <v>13</v>
      </c>
    </row>
    <row r="9118" spans="1:5" x14ac:dyDescent="0.25">
      <c r="A9118" s="74">
        <v>44327</v>
      </c>
      <c r="B9118" s="75">
        <v>44328</v>
      </c>
      <c r="C9118" s="75" t="s">
        <v>1106</v>
      </c>
      <c r="D9118" s="76">
        <f>VLOOKUP(Pag_Inicio_Corr_mas_casos[[#This Row],[Corregimiento]],Hoja3!$A$2:$D$676,4,0)</f>
        <v>80809</v>
      </c>
      <c r="E9118" s="75">
        <v>13</v>
      </c>
    </row>
    <row r="9119" spans="1:5" x14ac:dyDescent="0.25">
      <c r="A9119" s="74">
        <v>44327</v>
      </c>
      <c r="B9119" s="75">
        <v>44328</v>
      </c>
      <c r="C9119" s="75" t="s">
        <v>1128</v>
      </c>
      <c r="D9119" s="76">
        <f>VLOOKUP(Pag_Inicio_Corr_mas_casos[[#This Row],[Corregimiento]],Hoja3!$A$2:$D$676,4,0)</f>
        <v>91008</v>
      </c>
      <c r="E9119" s="75">
        <v>11</v>
      </c>
    </row>
    <row r="9120" spans="1:5" x14ac:dyDescent="0.25">
      <c r="A9120" s="74">
        <v>44327</v>
      </c>
      <c r="B9120" s="75">
        <v>44328</v>
      </c>
      <c r="C9120" s="75" t="s">
        <v>1037</v>
      </c>
      <c r="D9120" s="76">
        <f>VLOOKUP(Pag_Inicio_Corr_mas_casos[[#This Row],[Corregimiento]],Hoja3!$A$2:$D$676,4,0)</f>
        <v>80807</v>
      </c>
      <c r="E9120" s="75">
        <v>11</v>
      </c>
    </row>
    <row r="9121" spans="1:5" x14ac:dyDescent="0.25">
      <c r="A9121" s="74">
        <v>44327</v>
      </c>
      <c r="B9121" s="75">
        <v>44328</v>
      </c>
      <c r="C9121" s="75" t="s">
        <v>1165</v>
      </c>
      <c r="D9121" s="76">
        <f>VLOOKUP(Pag_Inicio_Corr_mas_casos[[#This Row],[Corregimiento]],Hoja3!$A$2:$D$676,4,0)</f>
        <v>91011</v>
      </c>
      <c r="E9121" s="75">
        <v>10</v>
      </c>
    </row>
    <row r="9122" spans="1:5" x14ac:dyDescent="0.25">
      <c r="A9122" s="74">
        <v>44327</v>
      </c>
      <c r="B9122" s="75">
        <v>44328</v>
      </c>
      <c r="C9122" s="75" t="s">
        <v>1034</v>
      </c>
      <c r="D9122" s="76">
        <f>VLOOKUP(Pag_Inicio_Corr_mas_casos[[#This Row],[Corregimiento]],Hoja3!$A$2:$D$676,4,0)</f>
        <v>81009</v>
      </c>
      <c r="E9122" s="75">
        <v>9</v>
      </c>
    </row>
    <row r="9123" spans="1:5" x14ac:dyDescent="0.25">
      <c r="A9123" s="74">
        <v>44327</v>
      </c>
      <c r="B9123" s="75">
        <v>44328</v>
      </c>
      <c r="C9123" s="75" t="s">
        <v>1098</v>
      </c>
      <c r="D9123" s="76">
        <f>VLOOKUP(Pag_Inicio_Corr_mas_casos[[#This Row],[Corregimiento]],Hoja3!$A$2:$D$676,4,0)</f>
        <v>40611</v>
      </c>
      <c r="E9123" s="75">
        <v>9</v>
      </c>
    </row>
    <row r="9124" spans="1:5" x14ac:dyDescent="0.25">
      <c r="A9124" s="74">
        <v>44327</v>
      </c>
      <c r="B9124" s="75">
        <v>44328</v>
      </c>
      <c r="C9124" s="75" t="s">
        <v>1042</v>
      </c>
      <c r="D9124" s="76">
        <f>VLOOKUP(Pag_Inicio_Corr_mas_casos[[#This Row],[Corregimiento]],Hoja3!$A$2:$D$676,4,0)</f>
        <v>80826</v>
      </c>
      <c r="E9124" s="75">
        <v>9</v>
      </c>
    </row>
    <row r="9125" spans="1:5" x14ac:dyDescent="0.25">
      <c r="A9125" s="74">
        <v>44327</v>
      </c>
      <c r="B9125" s="75">
        <v>44328</v>
      </c>
      <c r="C9125" s="75" t="s">
        <v>1102</v>
      </c>
      <c r="D9125" s="76">
        <f>VLOOKUP(Pag_Inicio_Corr_mas_casos[[#This Row],[Corregimiento]],Hoja3!$A$2:$D$676,4,0)</f>
        <v>40612</v>
      </c>
      <c r="E9125" s="75">
        <v>8</v>
      </c>
    </row>
    <row r="9126" spans="1:5" x14ac:dyDescent="0.25">
      <c r="A9126" s="74">
        <v>44327</v>
      </c>
      <c r="B9126" s="75">
        <v>44328</v>
      </c>
      <c r="C9126" s="75" t="s">
        <v>1048</v>
      </c>
      <c r="D9126" s="76">
        <f>VLOOKUP(Pag_Inicio_Corr_mas_casos[[#This Row],[Corregimiento]],Hoja3!$A$2:$D$676,4,0)</f>
        <v>80817</v>
      </c>
      <c r="E9126" s="75">
        <v>8</v>
      </c>
    </row>
    <row r="9127" spans="1:5" x14ac:dyDescent="0.25">
      <c r="A9127" s="74">
        <v>44327</v>
      </c>
      <c r="B9127" s="75">
        <v>44328</v>
      </c>
      <c r="C9127" s="75" t="s">
        <v>1116</v>
      </c>
      <c r="D9127" s="76">
        <f>VLOOKUP(Pag_Inicio_Corr_mas_casos[[#This Row],[Corregimiento]],Hoja3!$A$2:$D$676,4,0)</f>
        <v>81003</v>
      </c>
      <c r="E9127" s="75">
        <v>8</v>
      </c>
    </row>
    <row r="9128" spans="1:5" x14ac:dyDescent="0.25">
      <c r="A9128" s="74">
        <v>44327</v>
      </c>
      <c r="B9128" s="75">
        <v>44328</v>
      </c>
      <c r="C9128" s="75" t="s">
        <v>1131</v>
      </c>
      <c r="D9128" s="76">
        <f>VLOOKUP(Pag_Inicio_Corr_mas_casos[[#This Row],[Corregimiento]],Hoja3!$A$2:$D$676,4,0)</f>
        <v>130106</v>
      </c>
      <c r="E9128" s="75">
        <v>8</v>
      </c>
    </row>
    <row r="9129" spans="1:5" x14ac:dyDescent="0.25">
      <c r="A9129" s="74">
        <v>44327</v>
      </c>
      <c r="B9129" s="75">
        <v>44328</v>
      </c>
      <c r="C9129" s="75" t="s">
        <v>1107</v>
      </c>
      <c r="D9129" s="76">
        <f>VLOOKUP(Pag_Inicio_Corr_mas_casos[[#This Row],[Corregimiento]],Hoja3!$A$2:$D$676,4,0)</f>
        <v>80819</v>
      </c>
      <c r="E9129" s="75">
        <v>7</v>
      </c>
    </row>
    <row r="9130" spans="1:5" x14ac:dyDescent="0.25">
      <c r="A9130" s="74">
        <v>44327</v>
      </c>
      <c r="B9130" s="75">
        <v>44328</v>
      </c>
      <c r="C9130" s="75" t="s">
        <v>1144</v>
      </c>
      <c r="D9130" s="76">
        <f>VLOOKUP(Pag_Inicio_Corr_mas_casos[[#This Row],[Corregimiento]],Hoja3!$A$2:$D$676,4,0)</f>
        <v>50316</v>
      </c>
      <c r="E9130" s="75">
        <v>7</v>
      </c>
    </row>
    <row r="9131" spans="1:5" x14ac:dyDescent="0.25">
      <c r="A9131" s="74">
        <v>44327</v>
      </c>
      <c r="B9131" s="75">
        <v>44328</v>
      </c>
      <c r="C9131" s="75" t="s">
        <v>1270</v>
      </c>
      <c r="D9131" s="76">
        <f>VLOOKUP(Pag_Inicio_Corr_mas_casos[[#This Row],[Corregimiento]],Hoja3!$A$2:$D$676,4,0)</f>
        <v>40701</v>
      </c>
      <c r="E9131" s="75">
        <v>7</v>
      </c>
    </row>
    <row r="9132" spans="1:5" x14ac:dyDescent="0.25">
      <c r="A9132" s="74">
        <v>44327</v>
      </c>
      <c r="B9132" s="75">
        <v>44328</v>
      </c>
      <c r="C9132" s="75" t="s">
        <v>1041</v>
      </c>
      <c r="D9132" s="76">
        <f>VLOOKUP(Pag_Inicio_Corr_mas_casos[[#This Row],[Corregimiento]],Hoja3!$A$2:$D$676,4,0)</f>
        <v>80814</v>
      </c>
      <c r="E9132" s="75">
        <v>7</v>
      </c>
    </row>
    <row r="9133" spans="1:5" x14ac:dyDescent="0.25">
      <c r="A9133" s="74">
        <v>44327</v>
      </c>
      <c r="B9133" s="75">
        <v>44328</v>
      </c>
      <c r="C9133" s="75" t="s">
        <v>1161</v>
      </c>
      <c r="D9133" s="76">
        <f>VLOOKUP(Pag_Inicio_Corr_mas_casos[[#This Row],[Corregimiento]],Hoja3!$A$2:$D$676,4,0)</f>
        <v>40610</v>
      </c>
      <c r="E9133" s="75">
        <v>6</v>
      </c>
    </row>
    <row r="9134" spans="1:5" x14ac:dyDescent="0.25">
      <c r="A9134" s="80">
        <v>44328</v>
      </c>
      <c r="B9134" s="81">
        <v>44329</v>
      </c>
      <c r="C9134" s="81" t="s">
        <v>1155</v>
      </c>
      <c r="D9134" s="82">
        <f>VLOOKUP(Pag_Inicio_Corr_mas_casos[[#This Row],[Corregimiento]],Hoja3!$A$2:$D$676,4,0)</f>
        <v>40601</v>
      </c>
      <c r="E9134" s="81">
        <v>22</v>
      </c>
    </row>
    <row r="9135" spans="1:5" x14ac:dyDescent="0.25">
      <c r="A9135" s="80">
        <v>44328</v>
      </c>
      <c r="B9135" s="81">
        <v>44329</v>
      </c>
      <c r="C9135" s="81" t="s">
        <v>1102</v>
      </c>
      <c r="D9135" s="82">
        <f>VLOOKUP(Pag_Inicio_Corr_mas_casos[[#This Row],[Corregimiento]],Hoja3!$A$2:$D$676,4,0)</f>
        <v>40612</v>
      </c>
      <c r="E9135" s="81">
        <v>17</v>
      </c>
    </row>
    <row r="9136" spans="1:5" x14ac:dyDescent="0.25">
      <c r="A9136" s="80">
        <v>44328</v>
      </c>
      <c r="B9136" s="81">
        <v>44329</v>
      </c>
      <c r="C9136" s="81" t="s">
        <v>1194</v>
      </c>
      <c r="D9136" s="82">
        <f>VLOOKUP(Pag_Inicio_Corr_mas_casos[[#This Row],[Corregimiento]],Hoja3!$A$2:$D$676,4,0)</f>
        <v>41401</v>
      </c>
      <c r="E9136" s="81">
        <v>15</v>
      </c>
    </row>
    <row r="9137" spans="1:5" x14ac:dyDescent="0.25">
      <c r="A9137" s="80">
        <v>44328</v>
      </c>
      <c r="B9137" s="81">
        <v>44329</v>
      </c>
      <c r="C9137" s="81" t="s">
        <v>1037</v>
      </c>
      <c r="D9137" s="82">
        <f>VLOOKUP(Pag_Inicio_Corr_mas_casos[[#This Row],[Corregimiento]],Hoja3!$A$2:$D$676,4,0)</f>
        <v>80807</v>
      </c>
      <c r="E9137" s="81">
        <v>14</v>
      </c>
    </row>
    <row r="9138" spans="1:5" x14ac:dyDescent="0.25">
      <c r="A9138" s="80">
        <v>44328</v>
      </c>
      <c r="B9138" s="81">
        <v>44329</v>
      </c>
      <c r="C9138" s="81" t="s">
        <v>1161</v>
      </c>
      <c r="D9138" s="82">
        <f>VLOOKUP(Pag_Inicio_Corr_mas_casos[[#This Row],[Corregimiento]],Hoja3!$A$2:$D$676,4,0)</f>
        <v>40610</v>
      </c>
      <c r="E9138" s="81">
        <v>13</v>
      </c>
    </row>
    <row r="9139" spans="1:5" x14ac:dyDescent="0.25">
      <c r="A9139" s="80">
        <v>44328</v>
      </c>
      <c r="B9139" s="81">
        <v>44329</v>
      </c>
      <c r="C9139" s="81" t="s">
        <v>1106</v>
      </c>
      <c r="D9139" s="82">
        <f>VLOOKUP(Pag_Inicio_Corr_mas_casos[[#This Row],[Corregimiento]],Hoja3!$A$2:$D$676,4,0)</f>
        <v>80809</v>
      </c>
      <c r="E9139" s="81">
        <v>13</v>
      </c>
    </row>
    <row r="9140" spans="1:5" x14ac:dyDescent="0.25">
      <c r="A9140" s="80">
        <v>44328</v>
      </c>
      <c r="B9140" s="81">
        <v>44329</v>
      </c>
      <c r="C9140" s="81" t="s">
        <v>1153</v>
      </c>
      <c r="D9140" s="82">
        <f>VLOOKUP(Pag_Inicio_Corr_mas_casos[[#This Row],[Corregimiento]],Hoja3!$A$2:$D$676,4,0)</f>
        <v>40501</v>
      </c>
      <c r="E9140" s="81">
        <v>13</v>
      </c>
    </row>
    <row r="9141" spans="1:5" x14ac:dyDescent="0.25">
      <c r="A9141" s="80">
        <v>44328</v>
      </c>
      <c r="B9141" s="81">
        <v>44329</v>
      </c>
      <c r="C9141" s="81" t="s">
        <v>1035</v>
      </c>
      <c r="D9141" s="82">
        <f>VLOOKUP(Pag_Inicio_Corr_mas_casos[[#This Row],[Corregimiento]],Hoja3!$A$2:$D$676,4,0)</f>
        <v>80806</v>
      </c>
      <c r="E9141" s="81">
        <v>11</v>
      </c>
    </row>
    <row r="9142" spans="1:5" x14ac:dyDescent="0.25">
      <c r="A9142" s="80">
        <v>44328</v>
      </c>
      <c r="B9142" s="81">
        <v>44329</v>
      </c>
      <c r="C9142" s="81" t="s">
        <v>1387</v>
      </c>
      <c r="D9142" s="82">
        <f>VLOOKUP(Pag_Inicio_Corr_mas_casos[[#This Row],[Corregimiento]],Hoja3!$A$2:$D$676,4,0)</f>
        <v>20304</v>
      </c>
      <c r="E9142" s="81">
        <v>11</v>
      </c>
    </row>
    <row r="9143" spans="1:5" x14ac:dyDescent="0.25">
      <c r="A9143" s="80">
        <v>44328</v>
      </c>
      <c r="B9143" s="81">
        <v>44329</v>
      </c>
      <c r="C9143" s="81" t="s">
        <v>1098</v>
      </c>
      <c r="D9143" s="82">
        <f>VLOOKUP(Pag_Inicio_Corr_mas_casos[[#This Row],[Corregimiento]],Hoja3!$A$2:$D$676,4,0)</f>
        <v>40611</v>
      </c>
      <c r="E9143" s="81">
        <v>10</v>
      </c>
    </row>
    <row r="9144" spans="1:5" x14ac:dyDescent="0.25">
      <c r="A9144" s="80">
        <v>44328</v>
      </c>
      <c r="B9144" s="81">
        <v>44329</v>
      </c>
      <c r="C9144" s="81" t="s">
        <v>1048</v>
      </c>
      <c r="D9144" s="82">
        <f>VLOOKUP(Pag_Inicio_Corr_mas_casos[[#This Row],[Corregimiento]],Hoja3!$A$2:$D$676,4,0)</f>
        <v>80817</v>
      </c>
      <c r="E9144" s="81">
        <v>10</v>
      </c>
    </row>
    <row r="9145" spans="1:5" x14ac:dyDescent="0.25">
      <c r="A9145" s="80">
        <v>44328</v>
      </c>
      <c r="B9145" s="81">
        <v>44329</v>
      </c>
      <c r="C9145" s="81" t="s">
        <v>1141</v>
      </c>
      <c r="D9145" s="82">
        <f>VLOOKUP(Pag_Inicio_Corr_mas_casos[[#This Row],[Corregimiento]],Hoja3!$A$2:$D$676,4,0)</f>
        <v>80812</v>
      </c>
      <c r="E9145" s="81">
        <v>9</v>
      </c>
    </row>
    <row r="9146" spans="1:5" x14ac:dyDescent="0.25">
      <c r="A9146" s="80">
        <v>44328</v>
      </c>
      <c r="B9146" s="81">
        <v>44329</v>
      </c>
      <c r="C9146" s="81" t="s">
        <v>1342</v>
      </c>
      <c r="D9146" s="82">
        <f>VLOOKUP(Pag_Inicio_Corr_mas_casos[[#This Row],[Corregimiento]],Hoja3!$A$2:$D$676,4,0)</f>
        <v>10101</v>
      </c>
      <c r="E9146" s="81">
        <v>9</v>
      </c>
    </row>
    <row r="9147" spans="1:5" x14ac:dyDescent="0.25">
      <c r="A9147" s="80">
        <v>44328</v>
      </c>
      <c r="B9147" s="81">
        <v>44329</v>
      </c>
      <c r="C9147" s="81" t="s">
        <v>1296</v>
      </c>
      <c r="D9147" s="82">
        <f>VLOOKUP(Pag_Inicio_Corr_mas_casos[[#This Row],[Corregimiento]],Hoja3!$A$2:$D$676,4,0)</f>
        <v>10301</v>
      </c>
      <c r="E9147" s="81">
        <v>9</v>
      </c>
    </row>
    <row r="9148" spans="1:5" x14ac:dyDescent="0.25">
      <c r="A9148" s="80">
        <v>44328</v>
      </c>
      <c r="B9148" s="81">
        <v>44329</v>
      </c>
      <c r="C9148" s="81" t="s">
        <v>1245</v>
      </c>
      <c r="D9148" s="82">
        <f>VLOOKUP(Pag_Inicio_Corr_mas_casos[[#This Row],[Corregimiento]],Hoja3!$A$2:$D$676,4,0)</f>
        <v>10206</v>
      </c>
      <c r="E9148" s="81">
        <v>9</v>
      </c>
    </row>
    <row r="9149" spans="1:5" x14ac:dyDescent="0.25">
      <c r="A9149" s="80">
        <v>44328</v>
      </c>
      <c r="B9149" s="81">
        <v>44329</v>
      </c>
      <c r="C9149" s="81" t="s">
        <v>1388</v>
      </c>
      <c r="D9149" s="82">
        <f>VLOOKUP(Pag_Inicio_Corr_mas_casos[[#This Row],[Corregimiento]],Hoja3!$A$2:$D$676,4,0)</f>
        <v>100103</v>
      </c>
      <c r="E9149" s="81">
        <v>8</v>
      </c>
    </row>
    <row r="9150" spans="1:5" x14ac:dyDescent="0.25">
      <c r="A9150" s="80">
        <v>44328</v>
      </c>
      <c r="B9150" s="81">
        <v>44329</v>
      </c>
      <c r="C9150" s="81" t="s">
        <v>1056</v>
      </c>
      <c r="D9150" s="82">
        <f>VLOOKUP(Pag_Inicio_Corr_mas_casos[[#This Row],[Corregimiento]],Hoja3!$A$2:$D$676,4,0)</f>
        <v>20601</v>
      </c>
      <c r="E9150" s="81">
        <v>8</v>
      </c>
    </row>
    <row r="9151" spans="1:5" x14ac:dyDescent="0.25">
      <c r="A9151" s="80">
        <v>44328</v>
      </c>
      <c r="B9151" s="81">
        <v>44329</v>
      </c>
      <c r="C9151" s="81" t="s">
        <v>1046</v>
      </c>
      <c r="D9151" s="82">
        <f>VLOOKUP(Pag_Inicio_Corr_mas_casos[[#This Row],[Corregimiento]],Hoja3!$A$2:$D$676,4,0)</f>
        <v>80813</v>
      </c>
      <c r="E9151" s="81">
        <v>8</v>
      </c>
    </row>
    <row r="9152" spans="1:5" x14ac:dyDescent="0.25">
      <c r="A9152" s="80">
        <v>44328</v>
      </c>
      <c r="B9152" s="81">
        <v>44329</v>
      </c>
      <c r="C9152" s="81" t="s">
        <v>1162</v>
      </c>
      <c r="D9152" s="82">
        <f>VLOOKUP(Pag_Inicio_Corr_mas_casos[[#This Row],[Corregimiento]],Hoja3!$A$2:$D$676,4,0)</f>
        <v>20201</v>
      </c>
      <c r="E9152" s="81">
        <v>8</v>
      </c>
    </row>
    <row r="9153" spans="1:5" x14ac:dyDescent="0.25">
      <c r="A9153" s="80">
        <v>44328</v>
      </c>
      <c r="B9153" s="81">
        <v>44329</v>
      </c>
      <c r="C9153" s="81" t="s">
        <v>1149</v>
      </c>
      <c r="D9153" s="82">
        <f>VLOOKUP(Pag_Inicio_Corr_mas_casos[[#This Row],[Corregimiento]],Hoja3!$A$2:$D$676,4,0)</f>
        <v>130102</v>
      </c>
      <c r="E9153" s="81">
        <v>8</v>
      </c>
    </row>
    <row r="9154" spans="1:5" x14ac:dyDescent="0.25">
      <c r="A9154" s="32">
        <v>44329</v>
      </c>
      <c r="B9154" s="33">
        <v>44330</v>
      </c>
      <c r="C9154" s="33" t="s">
        <v>1162</v>
      </c>
      <c r="D9154" s="34">
        <f>VLOOKUP(Pag_Inicio_Corr_mas_casos[[#This Row],[Corregimiento]],Hoja3!$A$2:$D$676,4,0)</f>
        <v>20201</v>
      </c>
      <c r="E9154" s="33">
        <v>41</v>
      </c>
    </row>
    <row r="9155" spans="1:5" x14ac:dyDescent="0.25">
      <c r="A9155" s="32">
        <v>44329</v>
      </c>
      <c r="B9155" s="33">
        <v>44330</v>
      </c>
      <c r="C9155" s="33" t="s">
        <v>1313</v>
      </c>
      <c r="D9155" s="34">
        <f>VLOOKUP(Pag_Inicio_Corr_mas_casos[[#This Row],[Corregimiento]],Hoja3!$A$2:$D$676,4,0)</f>
        <v>30305</v>
      </c>
      <c r="E9155" s="33">
        <v>22</v>
      </c>
    </row>
    <row r="9156" spans="1:5" x14ac:dyDescent="0.25">
      <c r="A9156" s="32">
        <v>44329</v>
      </c>
      <c r="B9156" s="33">
        <v>44330</v>
      </c>
      <c r="C9156" s="33" t="s">
        <v>1035</v>
      </c>
      <c r="D9156" s="34">
        <f>VLOOKUP(Pag_Inicio_Corr_mas_casos[[#This Row],[Corregimiento]],Hoja3!$A$2:$D$676,4,0)</f>
        <v>80806</v>
      </c>
      <c r="E9156" s="33">
        <v>12</v>
      </c>
    </row>
    <row r="9157" spans="1:5" x14ac:dyDescent="0.25">
      <c r="A9157" s="32">
        <v>44329</v>
      </c>
      <c r="B9157" s="33">
        <v>44330</v>
      </c>
      <c r="C9157" s="33" t="s">
        <v>1102</v>
      </c>
      <c r="D9157" s="34">
        <f>VLOOKUP(Pag_Inicio_Corr_mas_casos[[#This Row],[Corregimiento]],Hoja3!$A$2:$D$676,4,0)</f>
        <v>40612</v>
      </c>
      <c r="E9157" s="33">
        <v>12</v>
      </c>
    </row>
    <row r="9158" spans="1:5" x14ac:dyDescent="0.25">
      <c r="A9158" s="32">
        <v>44329</v>
      </c>
      <c r="B9158" s="33">
        <v>44330</v>
      </c>
      <c r="C9158" s="33" t="s">
        <v>1149</v>
      </c>
      <c r="D9158" s="34">
        <f>VLOOKUP(Pag_Inicio_Corr_mas_casos[[#This Row],[Corregimiento]],Hoja3!$A$2:$D$676,4,0)</f>
        <v>130102</v>
      </c>
      <c r="E9158" s="33">
        <v>10</v>
      </c>
    </row>
    <row r="9159" spans="1:5" x14ac:dyDescent="0.25">
      <c r="A9159" s="32">
        <v>44329</v>
      </c>
      <c r="B9159" s="33">
        <v>44330</v>
      </c>
      <c r="C9159" s="33" t="s">
        <v>1155</v>
      </c>
      <c r="D9159" s="34">
        <f>VLOOKUP(Pag_Inicio_Corr_mas_casos[[#This Row],[Corregimiento]],Hoja3!$A$2:$D$676,4,0)</f>
        <v>40601</v>
      </c>
      <c r="E9159" s="33">
        <v>10</v>
      </c>
    </row>
    <row r="9160" spans="1:5" x14ac:dyDescent="0.25">
      <c r="A9160" s="32">
        <v>44329</v>
      </c>
      <c r="B9160" s="33">
        <v>44330</v>
      </c>
      <c r="C9160" s="33" t="s">
        <v>1054</v>
      </c>
      <c r="D9160" s="34">
        <f>VLOOKUP(Pag_Inicio_Corr_mas_casos[[#This Row],[Corregimiento]],Hoja3!$A$2:$D$676,4,0)</f>
        <v>130701</v>
      </c>
      <c r="E9160" s="33">
        <v>9</v>
      </c>
    </row>
    <row r="9161" spans="1:5" x14ac:dyDescent="0.25">
      <c r="A9161" s="32">
        <v>44329</v>
      </c>
      <c r="B9161" s="33">
        <v>44330</v>
      </c>
      <c r="C9161" s="33" t="s">
        <v>1107</v>
      </c>
      <c r="D9161" s="34">
        <f>VLOOKUP(Pag_Inicio_Corr_mas_casos[[#This Row],[Corregimiento]],Hoja3!$A$2:$D$676,4,0)</f>
        <v>80819</v>
      </c>
      <c r="E9161" s="33">
        <v>9</v>
      </c>
    </row>
    <row r="9162" spans="1:5" x14ac:dyDescent="0.25">
      <c r="A9162" s="32">
        <v>44329</v>
      </c>
      <c r="B9162" s="33">
        <v>44330</v>
      </c>
      <c r="C9162" s="33" t="s">
        <v>1106</v>
      </c>
      <c r="D9162" s="34">
        <f>VLOOKUP(Pag_Inicio_Corr_mas_casos[[#This Row],[Corregimiento]],Hoja3!$A$2:$D$676,4,0)</f>
        <v>80809</v>
      </c>
      <c r="E9162" s="33">
        <v>9</v>
      </c>
    </row>
    <row r="9163" spans="1:5" x14ac:dyDescent="0.25">
      <c r="A9163" s="32">
        <v>44329</v>
      </c>
      <c r="B9163" s="33">
        <v>44330</v>
      </c>
      <c r="C9163" s="33" t="s">
        <v>1117</v>
      </c>
      <c r="D9163" s="34">
        <f>VLOOKUP(Pag_Inicio_Corr_mas_casos[[#This Row],[Corregimiento]],Hoja3!$A$2:$D$676,4,0)</f>
        <v>91001</v>
      </c>
      <c r="E9163" s="33">
        <v>9</v>
      </c>
    </row>
    <row r="9164" spans="1:5" x14ac:dyDescent="0.25">
      <c r="A9164" s="32">
        <v>44329</v>
      </c>
      <c r="B9164" s="33">
        <v>44330</v>
      </c>
      <c r="C9164" s="33" t="s">
        <v>1180</v>
      </c>
      <c r="D9164" s="34">
        <f>VLOOKUP(Pag_Inicio_Corr_mas_casos[[#This Row],[Corregimiento]],Hoja3!$A$2:$D$676,4,0)</f>
        <v>130407</v>
      </c>
      <c r="E9164" s="33">
        <v>9</v>
      </c>
    </row>
    <row r="9165" spans="1:5" x14ac:dyDescent="0.25">
      <c r="A9165" s="32">
        <v>44329</v>
      </c>
      <c r="B9165" s="33">
        <v>44330</v>
      </c>
      <c r="C9165" s="33" t="s">
        <v>1141</v>
      </c>
      <c r="D9165" s="34">
        <f>VLOOKUP(Pag_Inicio_Corr_mas_casos[[#This Row],[Corregimiento]],Hoja3!$A$2:$D$676,4,0)</f>
        <v>80812</v>
      </c>
      <c r="E9165" s="33">
        <v>9</v>
      </c>
    </row>
    <row r="9166" spans="1:5" x14ac:dyDescent="0.25">
      <c r="A9166" s="32">
        <v>44329</v>
      </c>
      <c r="B9166" s="33">
        <v>44330</v>
      </c>
      <c r="C9166" s="33" t="s">
        <v>1153</v>
      </c>
      <c r="D9166" s="34">
        <f>VLOOKUP(Pag_Inicio_Corr_mas_casos[[#This Row],[Corregimiento]],Hoja3!$A$2:$D$676,4,0)</f>
        <v>40501</v>
      </c>
      <c r="E9166" s="33">
        <v>9</v>
      </c>
    </row>
    <row r="9167" spans="1:5" x14ac:dyDescent="0.25">
      <c r="A9167" s="32">
        <v>44329</v>
      </c>
      <c r="B9167" s="33">
        <v>44330</v>
      </c>
      <c r="C9167" s="33" t="s">
        <v>1032</v>
      </c>
      <c r="D9167" s="34">
        <f>VLOOKUP(Pag_Inicio_Corr_mas_casos[[#This Row],[Corregimiento]],Hoja3!$A$2:$D$676,4,0)</f>
        <v>80810</v>
      </c>
      <c r="E9167" s="33">
        <v>8</v>
      </c>
    </row>
    <row r="9168" spans="1:5" x14ac:dyDescent="0.25">
      <c r="A9168" s="32">
        <v>44329</v>
      </c>
      <c r="B9168" s="33">
        <v>44330</v>
      </c>
      <c r="C9168" s="33" t="s">
        <v>1034</v>
      </c>
      <c r="D9168" s="34">
        <f>VLOOKUP(Pag_Inicio_Corr_mas_casos[[#This Row],[Corregimiento]],Hoja3!$A$2:$D$676,4,0)</f>
        <v>81009</v>
      </c>
      <c r="E9168" s="33">
        <v>8</v>
      </c>
    </row>
    <row r="9169" spans="1:5" x14ac:dyDescent="0.25">
      <c r="A9169" s="32">
        <v>44329</v>
      </c>
      <c r="B9169" s="33">
        <v>44330</v>
      </c>
      <c r="C9169" s="33" t="s">
        <v>1128</v>
      </c>
      <c r="D9169" s="34">
        <f>VLOOKUP(Pag_Inicio_Corr_mas_casos[[#This Row],[Corregimiento]],Hoja3!$A$2:$D$676,4,0)</f>
        <v>91008</v>
      </c>
      <c r="E9169" s="33">
        <v>8</v>
      </c>
    </row>
    <row r="9170" spans="1:5" x14ac:dyDescent="0.25">
      <c r="A9170" s="32">
        <v>44329</v>
      </c>
      <c r="B9170" s="33">
        <v>44330</v>
      </c>
      <c r="C9170" s="33" t="s">
        <v>1033</v>
      </c>
      <c r="D9170" s="34">
        <f>VLOOKUP(Pag_Inicio_Corr_mas_casos[[#This Row],[Corregimiento]],Hoja3!$A$2:$D$676,4,0)</f>
        <v>130717</v>
      </c>
      <c r="E9170" s="33">
        <v>7</v>
      </c>
    </row>
    <row r="9171" spans="1:5" x14ac:dyDescent="0.25">
      <c r="A9171" s="32">
        <v>44329</v>
      </c>
      <c r="B9171" s="33">
        <v>44330</v>
      </c>
      <c r="C9171" s="33" t="s">
        <v>1342</v>
      </c>
      <c r="D9171" s="34">
        <f>VLOOKUP(Pag_Inicio_Corr_mas_casos[[#This Row],[Corregimiento]],Hoja3!$A$2:$D$676,4,0)</f>
        <v>10101</v>
      </c>
      <c r="E9171" s="33">
        <v>7</v>
      </c>
    </row>
    <row r="9172" spans="1:5" x14ac:dyDescent="0.25">
      <c r="A9172" s="32">
        <v>44329</v>
      </c>
      <c r="B9172" s="33">
        <v>44330</v>
      </c>
      <c r="C9172" s="33" t="s">
        <v>869</v>
      </c>
      <c r="D9172" s="34">
        <f>VLOOKUP(Pag_Inicio_Corr_mas_casos[[#This Row],[Corregimiento]],Hoja3!$A$2:$D$676,4,0)</f>
        <v>10403</v>
      </c>
      <c r="E9172" s="33">
        <v>7</v>
      </c>
    </row>
    <row r="9173" spans="1:5" x14ac:dyDescent="0.25">
      <c r="A9173" s="32">
        <v>44329</v>
      </c>
      <c r="B9173" s="33">
        <v>44330</v>
      </c>
      <c r="C9173" s="33" t="s">
        <v>1065</v>
      </c>
      <c r="D9173" s="34">
        <f>VLOOKUP(Pag_Inicio_Corr_mas_casos[[#This Row],[Corregimiento]],Hoja3!$A$2:$D$676,4,0)</f>
        <v>40606</v>
      </c>
      <c r="E9173" s="33">
        <v>7</v>
      </c>
    </row>
    <row r="9174" spans="1:5" x14ac:dyDescent="0.25">
      <c r="A9174" s="62">
        <v>44330</v>
      </c>
      <c r="B9174" s="63">
        <v>44331</v>
      </c>
      <c r="C9174" s="63" t="s">
        <v>1162</v>
      </c>
      <c r="D9174" s="64">
        <f>VLOOKUP(Pag_Inicio_Corr_mas_casos[[#This Row],[Corregimiento]],Hoja3!$A$2:$D$676,4,0)</f>
        <v>20201</v>
      </c>
      <c r="E9174" s="63">
        <v>31</v>
      </c>
    </row>
    <row r="9175" spans="1:5" x14ac:dyDescent="0.25">
      <c r="A9175" s="62">
        <v>44330</v>
      </c>
      <c r="B9175" s="63">
        <v>44331</v>
      </c>
      <c r="C9175" s="63" t="s">
        <v>1155</v>
      </c>
      <c r="D9175" s="64">
        <f>VLOOKUP(Pag_Inicio_Corr_mas_casos[[#This Row],[Corregimiento]],Hoja3!$A$2:$D$676,4,0)</f>
        <v>40601</v>
      </c>
      <c r="E9175" s="63">
        <v>19</v>
      </c>
    </row>
    <row r="9176" spans="1:5" x14ac:dyDescent="0.25">
      <c r="A9176" s="62">
        <v>44330</v>
      </c>
      <c r="B9176" s="63">
        <v>44331</v>
      </c>
      <c r="C9176" s="63" t="s">
        <v>1106</v>
      </c>
      <c r="D9176" s="64">
        <f>VLOOKUP(Pag_Inicio_Corr_mas_casos[[#This Row],[Corregimiento]],Hoja3!$A$2:$D$676,4,0)</f>
        <v>80809</v>
      </c>
      <c r="E9176" s="63">
        <v>18</v>
      </c>
    </row>
    <row r="9177" spans="1:5" x14ac:dyDescent="0.25">
      <c r="A9177" s="62">
        <v>44330</v>
      </c>
      <c r="B9177" s="63">
        <v>44331</v>
      </c>
      <c r="C9177" s="63" t="s">
        <v>1141</v>
      </c>
      <c r="D9177" s="64">
        <f>VLOOKUP(Pag_Inicio_Corr_mas_casos[[#This Row],[Corregimiento]],Hoja3!$A$2:$D$676,4,0)</f>
        <v>80812</v>
      </c>
      <c r="E9177" s="63">
        <v>16</v>
      </c>
    </row>
    <row r="9178" spans="1:5" x14ac:dyDescent="0.25">
      <c r="A9178" s="62">
        <v>44330</v>
      </c>
      <c r="B9178" s="63">
        <v>44331</v>
      </c>
      <c r="C9178" s="63" t="s">
        <v>1389</v>
      </c>
      <c r="D9178" s="64">
        <f>VLOOKUP(Pag_Inicio_Corr_mas_casos[[#This Row],[Corregimiento]],Hoja3!$A$2:$D$676,4,0)</f>
        <v>90101</v>
      </c>
      <c r="E9178" s="63">
        <v>15</v>
      </c>
    </row>
    <row r="9179" spans="1:5" x14ac:dyDescent="0.25">
      <c r="A9179" s="62">
        <v>44330</v>
      </c>
      <c r="B9179" s="63">
        <v>44331</v>
      </c>
      <c r="C9179" s="63" t="s">
        <v>1034</v>
      </c>
      <c r="D9179" s="64">
        <f>VLOOKUP(Pag_Inicio_Corr_mas_casos[[#This Row],[Corregimiento]],Hoja3!$A$2:$D$676,4,0)</f>
        <v>81009</v>
      </c>
      <c r="E9179" s="63">
        <v>14</v>
      </c>
    </row>
    <row r="9180" spans="1:5" x14ac:dyDescent="0.25">
      <c r="A9180" s="62">
        <v>44330</v>
      </c>
      <c r="B9180" s="63">
        <v>44331</v>
      </c>
      <c r="C9180" s="63" t="s">
        <v>1032</v>
      </c>
      <c r="D9180" s="64">
        <f>VLOOKUP(Pag_Inicio_Corr_mas_casos[[#This Row],[Corregimiento]],Hoja3!$A$2:$D$676,4,0)</f>
        <v>80810</v>
      </c>
      <c r="E9180" s="63">
        <v>13</v>
      </c>
    </row>
    <row r="9181" spans="1:5" x14ac:dyDescent="0.25">
      <c r="A9181" s="62">
        <v>44330</v>
      </c>
      <c r="B9181" s="63">
        <v>44331</v>
      </c>
      <c r="C9181" s="63" t="s">
        <v>1153</v>
      </c>
      <c r="D9181" s="64">
        <f>VLOOKUP(Pag_Inicio_Corr_mas_casos[[#This Row],[Corregimiento]],Hoja3!$A$2:$D$676,4,0)</f>
        <v>40501</v>
      </c>
      <c r="E9181" s="63">
        <v>12</v>
      </c>
    </row>
    <row r="9182" spans="1:5" x14ac:dyDescent="0.25">
      <c r="A9182" s="62">
        <v>44330</v>
      </c>
      <c r="B9182" s="63">
        <v>44331</v>
      </c>
      <c r="C9182" s="63" t="s">
        <v>1037</v>
      </c>
      <c r="D9182" s="64">
        <f>VLOOKUP(Pag_Inicio_Corr_mas_casos[[#This Row],[Corregimiento]],Hoja3!$A$2:$D$676,4,0)</f>
        <v>80807</v>
      </c>
      <c r="E9182" s="63">
        <v>12</v>
      </c>
    </row>
    <row r="9183" spans="1:5" x14ac:dyDescent="0.25">
      <c r="A9183" s="62">
        <v>44330</v>
      </c>
      <c r="B9183" s="63">
        <v>44331</v>
      </c>
      <c r="C9183" s="63" t="s">
        <v>1333</v>
      </c>
      <c r="D9183" s="64">
        <f>VLOOKUP(Pag_Inicio_Corr_mas_casos[[#This Row],[Corregimiento]],Hoja3!$A$2:$D$676,4,0)</f>
        <v>40405</v>
      </c>
      <c r="E9183" s="63">
        <v>11</v>
      </c>
    </row>
    <row r="9184" spans="1:5" x14ac:dyDescent="0.25">
      <c r="A9184" s="62">
        <v>44330</v>
      </c>
      <c r="B9184" s="63">
        <v>44331</v>
      </c>
      <c r="C9184" s="63" t="s">
        <v>1102</v>
      </c>
      <c r="D9184" s="64">
        <f>VLOOKUP(Pag_Inicio_Corr_mas_casos[[#This Row],[Corregimiento]],Hoja3!$A$2:$D$676,4,0)</f>
        <v>40612</v>
      </c>
      <c r="E9184" s="63">
        <v>10</v>
      </c>
    </row>
    <row r="9185" spans="1:5" x14ac:dyDescent="0.25">
      <c r="A9185" s="62">
        <v>44330</v>
      </c>
      <c r="B9185" s="63">
        <v>44331</v>
      </c>
      <c r="C9185" s="63" t="s">
        <v>1056</v>
      </c>
      <c r="D9185" s="64">
        <f>VLOOKUP(Pag_Inicio_Corr_mas_casos[[#This Row],[Corregimiento]],Hoja3!$A$2:$D$676,4,0)</f>
        <v>20601</v>
      </c>
      <c r="E9185" s="63">
        <v>9</v>
      </c>
    </row>
    <row r="9186" spans="1:5" x14ac:dyDescent="0.25">
      <c r="A9186" s="62">
        <v>44330</v>
      </c>
      <c r="B9186" s="63">
        <v>44331</v>
      </c>
      <c r="C9186" s="63" t="s">
        <v>813</v>
      </c>
      <c r="D9186" s="64">
        <f>VLOOKUP(Pag_Inicio_Corr_mas_casos[[#This Row],[Corregimiento]],Hoja3!$A$2:$D$676,4,0)</f>
        <v>20609</v>
      </c>
      <c r="E9186" s="63">
        <v>9</v>
      </c>
    </row>
    <row r="9187" spans="1:5" x14ac:dyDescent="0.25">
      <c r="A9187" s="62">
        <v>44330</v>
      </c>
      <c r="B9187" s="63">
        <v>44331</v>
      </c>
      <c r="C9187" s="63" t="s">
        <v>1098</v>
      </c>
      <c r="D9187" s="64">
        <f>VLOOKUP(Pag_Inicio_Corr_mas_casos[[#This Row],[Corregimiento]],Hoja3!$A$2:$D$676,4,0)</f>
        <v>40611</v>
      </c>
      <c r="E9187" s="63">
        <v>9</v>
      </c>
    </row>
    <row r="9188" spans="1:5" x14ac:dyDescent="0.25">
      <c r="A9188" s="62">
        <v>44330</v>
      </c>
      <c r="B9188" s="63">
        <v>44331</v>
      </c>
      <c r="C9188" s="63" t="s">
        <v>1116</v>
      </c>
      <c r="D9188" s="64">
        <f>VLOOKUP(Pag_Inicio_Corr_mas_casos[[#This Row],[Corregimiento]],Hoja3!$A$2:$D$676,4,0)</f>
        <v>81003</v>
      </c>
      <c r="E9188" s="63">
        <v>9</v>
      </c>
    </row>
    <row r="9189" spans="1:5" x14ac:dyDescent="0.25">
      <c r="A9189" s="62">
        <v>44330</v>
      </c>
      <c r="B9189" s="63">
        <v>44331</v>
      </c>
      <c r="C9189" s="63" t="s">
        <v>1107</v>
      </c>
      <c r="D9189" s="64">
        <f>VLOOKUP(Pag_Inicio_Corr_mas_casos[[#This Row],[Corregimiento]],Hoja3!$A$2:$D$676,4,0)</f>
        <v>80819</v>
      </c>
      <c r="E9189" s="63">
        <v>8</v>
      </c>
    </row>
    <row r="9190" spans="1:5" x14ac:dyDescent="0.25">
      <c r="A9190" s="62">
        <v>44330</v>
      </c>
      <c r="B9190" s="63">
        <v>44331</v>
      </c>
      <c r="C9190" s="63" t="s">
        <v>936</v>
      </c>
      <c r="D9190" s="64">
        <f>VLOOKUP(Pag_Inicio_Corr_mas_casos[[#This Row],[Corregimiento]],Hoja3!$A$2:$D$676,4,0)</f>
        <v>80811</v>
      </c>
      <c r="E9190" s="63">
        <v>8</v>
      </c>
    </row>
    <row r="9191" spans="1:5" x14ac:dyDescent="0.25">
      <c r="A9191" s="62">
        <v>44330</v>
      </c>
      <c r="B9191" s="63">
        <v>44331</v>
      </c>
      <c r="C9191" s="63" t="s">
        <v>1385</v>
      </c>
      <c r="D9191" s="64">
        <f>VLOOKUP(Pag_Inicio_Corr_mas_casos[[#This Row],[Corregimiento]],Hoja3!$A$2:$D$676,4,0)</f>
        <v>100103</v>
      </c>
      <c r="E9191" s="63">
        <v>8</v>
      </c>
    </row>
    <row r="9192" spans="1:5" x14ac:dyDescent="0.25">
      <c r="A9192" s="62">
        <v>44330</v>
      </c>
      <c r="B9192" s="63">
        <v>44331</v>
      </c>
      <c r="C9192" s="63" t="s">
        <v>1245</v>
      </c>
      <c r="D9192" s="64">
        <f>VLOOKUP(Pag_Inicio_Corr_mas_casos[[#This Row],[Corregimiento]],Hoja3!$A$2:$D$676,4,0)</f>
        <v>10206</v>
      </c>
      <c r="E9192" s="63">
        <v>8</v>
      </c>
    </row>
    <row r="9193" spans="1:5" x14ac:dyDescent="0.25">
      <c r="A9193" s="62">
        <v>44330</v>
      </c>
      <c r="B9193" s="63">
        <v>44331</v>
      </c>
      <c r="C9193" s="63" t="s">
        <v>1342</v>
      </c>
      <c r="D9193" s="64">
        <f>VLOOKUP(Pag_Inicio_Corr_mas_casos[[#This Row],[Corregimiento]],Hoja3!$A$2:$D$676,4,0)</f>
        <v>10101</v>
      </c>
      <c r="E9193" s="63">
        <v>8</v>
      </c>
    </row>
    <row r="9194" spans="1:5" x14ac:dyDescent="0.25">
      <c r="A9194" s="59">
        <v>44331</v>
      </c>
      <c r="B9194" s="60">
        <v>44332</v>
      </c>
      <c r="C9194" s="60" t="s">
        <v>1155</v>
      </c>
      <c r="D9194" s="61">
        <f>VLOOKUP(Pag_Inicio_Corr_mas_casos[[#This Row],[Corregimiento]],Hoja3!$A$2:$D$676,4,0)</f>
        <v>40601</v>
      </c>
      <c r="E9194" s="60">
        <v>20</v>
      </c>
    </row>
    <row r="9195" spans="1:5" x14ac:dyDescent="0.25">
      <c r="A9195" s="59">
        <v>44331</v>
      </c>
      <c r="B9195" s="60">
        <v>44332</v>
      </c>
      <c r="C9195" s="60" t="s">
        <v>1162</v>
      </c>
      <c r="D9195" s="61">
        <f>VLOOKUP(Pag_Inicio_Corr_mas_casos[[#This Row],[Corregimiento]],Hoja3!$A$2:$D$676,4,0)</f>
        <v>20201</v>
      </c>
      <c r="E9195" s="60">
        <v>16</v>
      </c>
    </row>
    <row r="9196" spans="1:5" x14ac:dyDescent="0.25">
      <c r="A9196" s="59">
        <v>44331</v>
      </c>
      <c r="B9196" s="60">
        <v>44332</v>
      </c>
      <c r="C9196" s="60" t="s">
        <v>1034</v>
      </c>
      <c r="D9196" s="61">
        <f>VLOOKUP(Pag_Inicio_Corr_mas_casos[[#This Row],[Corregimiento]],Hoja3!$A$2:$D$676,4,0)</f>
        <v>81009</v>
      </c>
      <c r="E9196" s="60">
        <v>12</v>
      </c>
    </row>
    <row r="9197" spans="1:5" x14ac:dyDescent="0.25">
      <c r="A9197" s="59">
        <v>44331</v>
      </c>
      <c r="B9197" s="60">
        <v>44332</v>
      </c>
      <c r="C9197" s="60" t="s">
        <v>1141</v>
      </c>
      <c r="D9197" s="61">
        <f>VLOOKUP(Pag_Inicio_Corr_mas_casos[[#This Row],[Corregimiento]],Hoja3!$A$2:$D$676,4,0)</f>
        <v>80812</v>
      </c>
      <c r="E9197" s="60">
        <v>12</v>
      </c>
    </row>
    <row r="9198" spans="1:5" x14ac:dyDescent="0.25">
      <c r="A9198" s="59">
        <v>44331</v>
      </c>
      <c r="B9198" s="60">
        <v>44332</v>
      </c>
      <c r="C9198" s="60" t="s">
        <v>1106</v>
      </c>
      <c r="D9198" s="61">
        <f>VLOOKUP(Pag_Inicio_Corr_mas_casos[[#This Row],[Corregimiento]],Hoja3!$A$2:$D$676,4,0)</f>
        <v>80809</v>
      </c>
      <c r="E9198" s="60">
        <v>11</v>
      </c>
    </row>
    <row r="9199" spans="1:5" x14ac:dyDescent="0.25">
      <c r="A9199" s="59">
        <v>44331</v>
      </c>
      <c r="B9199" s="60">
        <v>44332</v>
      </c>
      <c r="C9199" s="60" t="s">
        <v>1104</v>
      </c>
      <c r="D9199" s="61">
        <f>VLOOKUP(Pag_Inicio_Corr_mas_casos[[#This Row],[Corregimiento]],Hoja3!$A$2:$D$676,4,0)</f>
        <v>40608</v>
      </c>
      <c r="E9199" s="60">
        <v>10</v>
      </c>
    </row>
    <row r="9200" spans="1:5" x14ac:dyDescent="0.25">
      <c r="A9200" s="59">
        <v>44331</v>
      </c>
      <c r="B9200" s="60">
        <v>44332</v>
      </c>
      <c r="C9200" s="60" t="s">
        <v>1102</v>
      </c>
      <c r="D9200" s="61">
        <f>VLOOKUP(Pag_Inicio_Corr_mas_casos[[#This Row],[Corregimiento]],Hoja3!$A$2:$D$676,4,0)</f>
        <v>40612</v>
      </c>
      <c r="E9200" s="60">
        <v>10</v>
      </c>
    </row>
    <row r="9201" spans="1:5" x14ac:dyDescent="0.25">
      <c r="A9201" s="59">
        <v>44331</v>
      </c>
      <c r="B9201" s="60">
        <v>44332</v>
      </c>
      <c r="C9201" s="60" t="s">
        <v>1117</v>
      </c>
      <c r="D9201" s="61">
        <f>VLOOKUP(Pag_Inicio_Corr_mas_casos[[#This Row],[Corregimiento]],Hoja3!$A$2:$D$676,4,0)</f>
        <v>91001</v>
      </c>
      <c r="E9201" s="60">
        <v>9</v>
      </c>
    </row>
    <row r="9202" spans="1:5" x14ac:dyDescent="0.25">
      <c r="A9202" s="59">
        <v>44331</v>
      </c>
      <c r="B9202" s="60">
        <v>44332</v>
      </c>
      <c r="C9202" s="60" t="s">
        <v>1056</v>
      </c>
      <c r="D9202" s="61">
        <f>VLOOKUP(Pag_Inicio_Corr_mas_casos[[#This Row],[Corregimiento]],Hoja3!$A$2:$D$676,4,0)</f>
        <v>20601</v>
      </c>
      <c r="E9202" s="60">
        <v>9</v>
      </c>
    </row>
    <row r="9203" spans="1:5" x14ac:dyDescent="0.25">
      <c r="A9203" s="59">
        <v>44331</v>
      </c>
      <c r="B9203" s="60">
        <v>44332</v>
      </c>
      <c r="C9203" s="60" t="s">
        <v>1035</v>
      </c>
      <c r="D9203" s="61">
        <f>VLOOKUP(Pag_Inicio_Corr_mas_casos[[#This Row],[Corregimiento]],Hoja3!$A$2:$D$676,4,0)</f>
        <v>80806</v>
      </c>
      <c r="E9203" s="60">
        <v>8</v>
      </c>
    </row>
    <row r="9204" spans="1:5" x14ac:dyDescent="0.25">
      <c r="A9204" s="59">
        <v>44331</v>
      </c>
      <c r="B9204" s="60">
        <v>44332</v>
      </c>
      <c r="C9204" s="60" t="s">
        <v>1098</v>
      </c>
      <c r="D9204" s="61">
        <f>VLOOKUP(Pag_Inicio_Corr_mas_casos[[#This Row],[Corregimiento]],Hoja3!$A$2:$D$676,4,0)</f>
        <v>40611</v>
      </c>
      <c r="E9204" s="60">
        <v>8</v>
      </c>
    </row>
    <row r="9205" spans="1:5" x14ac:dyDescent="0.25">
      <c r="A9205" s="59">
        <v>44331</v>
      </c>
      <c r="B9205" s="60">
        <v>44332</v>
      </c>
      <c r="C9205" s="60" t="s">
        <v>1390</v>
      </c>
      <c r="D9205" s="61">
        <f>VLOOKUP(Pag_Inicio_Corr_mas_casos[[#This Row],[Corregimiento]],Hoja3!$A$2:$D$676,4,0)</f>
        <v>90505</v>
      </c>
      <c r="E9205" s="60">
        <v>8</v>
      </c>
    </row>
    <row r="9206" spans="1:5" x14ac:dyDescent="0.25">
      <c r="A9206" s="59">
        <v>44331</v>
      </c>
      <c r="B9206" s="60">
        <v>44332</v>
      </c>
      <c r="C9206" s="60" t="s">
        <v>1037</v>
      </c>
      <c r="D9206" s="61">
        <f>VLOOKUP(Pag_Inicio_Corr_mas_casos[[#This Row],[Corregimiento]],Hoja3!$A$2:$D$676,4,0)</f>
        <v>80807</v>
      </c>
      <c r="E9206" s="60">
        <v>8</v>
      </c>
    </row>
    <row r="9207" spans="1:5" x14ac:dyDescent="0.25">
      <c r="A9207" s="59">
        <v>44331</v>
      </c>
      <c r="B9207" s="60">
        <v>44332</v>
      </c>
      <c r="C9207" s="60" t="s">
        <v>1391</v>
      </c>
      <c r="D9207" s="61">
        <f>VLOOKUP(Pag_Inicio_Corr_mas_casos[[#This Row],[Corregimiento]],Hoja3!$A$2:$D$676,4,0)</f>
        <v>130710</v>
      </c>
      <c r="E9207" s="60">
        <v>8</v>
      </c>
    </row>
    <row r="9208" spans="1:5" x14ac:dyDescent="0.25">
      <c r="A9208" s="59">
        <v>44331</v>
      </c>
      <c r="B9208" s="60">
        <v>44332</v>
      </c>
      <c r="C9208" s="60" t="s">
        <v>1173</v>
      </c>
      <c r="D9208" s="61">
        <f>VLOOKUP(Pag_Inicio_Corr_mas_casos[[#This Row],[Corregimiento]],Hoja3!$A$2:$D$676,4,0)</f>
        <v>40503</v>
      </c>
      <c r="E9208" s="60">
        <v>7</v>
      </c>
    </row>
    <row r="9209" spans="1:5" x14ac:dyDescent="0.25">
      <c r="A9209" s="59">
        <v>44331</v>
      </c>
      <c r="B9209" s="60">
        <v>44332</v>
      </c>
      <c r="C9209" s="60" t="s">
        <v>1357</v>
      </c>
      <c r="D9209" s="61">
        <f>VLOOKUP(Pag_Inicio_Corr_mas_casos[[#This Row],[Corregimiento]],Hoja3!$A$2:$D$676,4,0)</f>
        <v>41401</v>
      </c>
      <c r="E9209" s="60">
        <v>7</v>
      </c>
    </row>
    <row r="9210" spans="1:5" x14ac:dyDescent="0.25">
      <c r="A9210" s="59">
        <v>44331</v>
      </c>
      <c r="B9210" s="60">
        <v>44332</v>
      </c>
      <c r="C9210" s="60" t="s">
        <v>1392</v>
      </c>
      <c r="D9210" s="61">
        <f>VLOOKUP(Pag_Inicio_Corr_mas_casos[[#This Row],[Corregimiento]],Hoja3!$A$2:$D$676,4,0)</f>
        <v>40304</v>
      </c>
      <c r="E9210" s="60">
        <v>7</v>
      </c>
    </row>
    <row r="9211" spans="1:5" x14ac:dyDescent="0.25">
      <c r="A9211" s="59">
        <v>44331</v>
      </c>
      <c r="B9211" s="60">
        <v>44332</v>
      </c>
      <c r="C9211" s="60" t="s">
        <v>1128</v>
      </c>
      <c r="D9211" s="61">
        <f>VLOOKUP(Pag_Inicio_Corr_mas_casos[[#This Row],[Corregimiento]],Hoja3!$A$2:$D$676,4,0)</f>
        <v>91008</v>
      </c>
      <c r="E9211" s="60">
        <v>7</v>
      </c>
    </row>
    <row r="9212" spans="1:5" x14ac:dyDescent="0.25">
      <c r="A9212" s="59">
        <v>44331</v>
      </c>
      <c r="B9212" s="60">
        <v>44332</v>
      </c>
      <c r="C9212" s="60" t="s">
        <v>1153</v>
      </c>
      <c r="D9212" s="61">
        <f>VLOOKUP(Pag_Inicio_Corr_mas_casos[[#This Row],[Corregimiento]],Hoja3!$A$2:$D$676,4,0)</f>
        <v>40501</v>
      </c>
      <c r="E9212" s="60">
        <v>6</v>
      </c>
    </row>
    <row r="9213" spans="1:5" x14ac:dyDescent="0.25">
      <c r="A9213" s="47">
        <v>44332</v>
      </c>
      <c r="B9213" s="48">
        <v>44333</v>
      </c>
      <c r="C9213" s="48" t="s">
        <v>1155</v>
      </c>
      <c r="D9213" s="49">
        <f>VLOOKUP(Pag_Inicio_Corr_mas_casos[[#This Row],[Corregimiento]],Hoja3!$A$2:$D$676,4,0)</f>
        <v>40601</v>
      </c>
      <c r="E9213" s="48">
        <v>13</v>
      </c>
    </row>
    <row r="9214" spans="1:5" x14ac:dyDescent="0.25">
      <c r="A9214" s="47">
        <v>44332</v>
      </c>
      <c r="B9214" s="48">
        <v>44333</v>
      </c>
      <c r="C9214" s="48" t="s">
        <v>1102</v>
      </c>
      <c r="D9214" s="49">
        <f>VLOOKUP(Pag_Inicio_Corr_mas_casos[[#This Row],[Corregimiento]],Hoja3!$A$2:$D$676,4,0)</f>
        <v>40612</v>
      </c>
      <c r="E9214" s="48">
        <v>11</v>
      </c>
    </row>
    <row r="9215" spans="1:5" x14ac:dyDescent="0.25">
      <c r="A9215" s="47">
        <v>44332</v>
      </c>
      <c r="B9215" s="48">
        <v>44333</v>
      </c>
      <c r="C9215" s="48" t="s">
        <v>1141</v>
      </c>
      <c r="D9215" s="49">
        <f>VLOOKUP(Pag_Inicio_Corr_mas_casos[[#This Row],[Corregimiento]],Hoja3!$A$2:$D$676,4,0)</f>
        <v>80812</v>
      </c>
      <c r="E9215" s="48">
        <v>11</v>
      </c>
    </row>
    <row r="9216" spans="1:5" x14ac:dyDescent="0.25">
      <c r="A9216" s="47">
        <v>44332</v>
      </c>
      <c r="B9216" s="48">
        <v>44333</v>
      </c>
      <c r="C9216" s="48" t="s">
        <v>1048</v>
      </c>
      <c r="D9216" s="49">
        <f>VLOOKUP(Pag_Inicio_Corr_mas_casos[[#This Row],[Corregimiento]],Hoja3!$A$2:$D$676,4,0)</f>
        <v>80817</v>
      </c>
      <c r="E9216" s="48">
        <v>10</v>
      </c>
    </row>
    <row r="9217" spans="1:6" x14ac:dyDescent="0.25">
      <c r="A9217" s="47">
        <v>44332</v>
      </c>
      <c r="B9217" s="48">
        <v>44333</v>
      </c>
      <c r="C9217" s="48" t="s">
        <v>1035</v>
      </c>
      <c r="D9217" s="49">
        <f>VLOOKUP(Pag_Inicio_Corr_mas_casos[[#This Row],[Corregimiento]],Hoja3!$A$2:$D$676,4,0)</f>
        <v>80806</v>
      </c>
      <c r="E9217" s="48">
        <v>9</v>
      </c>
    </row>
    <row r="9218" spans="1:6" x14ac:dyDescent="0.25">
      <c r="A9218" s="47">
        <v>44332</v>
      </c>
      <c r="B9218" s="48">
        <v>44333</v>
      </c>
      <c r="C9218" s="48" t="s">
        <v>1046</v>
      </c>
      <c r="D9218" s="49">
        <f>VLOOKUP(Pag_Inicio_Corr_mas_casos[[#This Row],[Corregimiento]],Hoja3!$A$2:$D$676,4,0)</f>
        <v>80813</v>
      </c>
      <c r="E9218" s="48">
        <v>8</v>
      </c>
    </row>
    <row r="9219" spans="1:6" x14ac:dyDescent="0.25">
      <c r="A9219" s="47">
        <v>44332</v>
      </c>
      <c r="B9219" s="48">
        <v>44333</v>
      </c>
      <c r="C9219" s="48" t="s">
        <v>1110</v>
      </c>
      <c r="D9219" s="49">
        <f>VLOOKUP(Pag_Inicio_Corr_mas_casos[[#This Row],[Corregimiento]],Hoja3!$A$2:$D$676,4,0)</f>
        <v>130702</v>
      </c>
      <c r="E9219" s="48">
        <v>8</v>
      </c>
    </row>
    <row r="9220" spans="1:6" x14ac:dyDescent="0.25">
      <c r="A9220" s="47">
        <v>44332</v>
      </c>
      <c r="B9220" s="48">
        <v>44333</v>
      </c>
      <c r="C9220" s="48" t="s">
        <v>1357</v>
      </c>
      <c r="D9220" s="49">
        <f>VLOOKUP(Pag_Inicio_Corr_mas_casos[[#This Row],[Corregimiento]],Hoja3!$A$2:$D$676,4,0)</f>
        <v>41401</v>
      </c>
      <c r="E9220" s="48">
        <v>8</v>
      </c>
    </row>
    <row r="9221" spans="1:6" x14ac:dyDescent="0.25">
      <c r="A9221" s="47">
        <v>44332</v>
      </c>
      <c r="B9221" s="48">
        <v>44333</v>
      </c>
      <c r="C9221" s="48" t="s">
        <v>1107</v>
      </c>
      <c r="D9221" s="49">
        <f>VLOOKUP(Pag_Inicio_Corr_mas_casos[[#This Row],[Corregimiento]],Hoja3!$A$2:$D$676,4,0)</f>
        <v>80819</v>
      </c>
      <c r="E9221" s="48">
        <v>7</v>
      </c>
    </row>
    <row r="9222" spans="1:6" x14ac:dyDescent="0.25">
      <c r="A9222" s="47">
        <v>44332</v>
      </c>
      <c r="B9222" s="48">
        <v>44333</v>
      </c>
      <c r="C9222" s="48" t="s">
        <v>1131</v>
      </c>
      <c r="D9222" s="49">
        <f>VLOOKUP(Pag_Inicio_Corr_mas_casos[[#This Row],[Corregimiento]],Hoja3!$A$2:$D$676,4,0)</f>
        <v>130106</v>
      </c>
      <c r="E9222" s="48">
        <v>7</v>
      </c>
    </row>
    <row r="9223" spans="1:6" x14ac:dyDescent="0.25">
      <c r="A9223" s="47">
        <v>44332</v>
      </c>
      <c r="B9223" s="48">
        <v>44333</v>
      </c>
      <c r="C9223" s="48" t="s">
        <v>1162</v>
      </c>
      <c r="D9223" s="49">
        <f>VLOOKUP(Pag_Inicio_Corr_mas_casos[[#This Row],[Corregimiento]],Hoja3!$A$2:$D$676,4,0)</f>
        <v>20201</v>
      </c>
      <c r="E9223" s="48">
        <v>7</v>
      </c>
    </row>
    <row r="9224" spans="1:6" x14ac:dyDescent="0.25">
      <c r="A9224" s="47">
        <v>44332</v>
      </c>
      <c r="B9224" s="48">
        <v>44333</v>
      </c>
      <c r="C9224" s="48" t="s">
        <v>1098</v>
      </c>
      <c r="D9224" s="49">
        <f>VLOOKUP(Pag_Inicio_Corr_mas_casos[[#This Row],[Corregimiento]],Hoja3!$A$2:$D$676,4,0)</f>
        <v>40611</v>
      </c>
      <c r="E9224" s="48">
        <v>7</v>
      </c>
    </row>
    <row r="9225" spans="1:6" x14ac:dyDescent="0.25">
      <c r="A9225" s="47">
        <v>44332</v>
      </c>
      <c r="B9225" s="48">
        <v>44333</v>
      </c>
      <c r="C9225" s="48" t="s">
        <v>1045</v>
      </c>
      <c r="D9225" s="49">
        <f>VLOOKUP(Pag_Inicio_Corr_mas_casos[[#This Row],[Corregimiento]],Hoja3!$A$2:$D$676,4,0)</f>
        <v>130107</v>
      </c>
      <c r="E9225" s="48">
        <v>7</v>
      </c>
    </row>
    <row r="9226" spans="1:6" x14ac:dyDescent="0.25">
      <c r="A9226" s="47">
        <v>44332</v>
      </c>
      <c r="B9226" s="48">
        <v>44333</v>
      </c>
      <c r="C9226" s="48" t="s">
        <v>1046</v>
      </c>
      <c r="D9226">
        <v>40607</v>
      </c>
      <c r="E9226" s="48">
        <v>6</v>
      </c>
      <c r="F9226" s="3" t="s">
        <v>1143</v>
      </c>
    </row>
    <row r="9227" spans="1:6" x14ac:dyDescent="0.25">
      <c r="A9227" s="47">
        <v>44332</v>
      </c>
      <c r="B9227" s="48">
        <v>44333</v>
      </c>
      <c r="C9227" s="48" t="s">
        <v>1032</v>
      </c>
      <c r="D9227" s="49">
        <f>VLOOKUP(Pag_Inicio_Corr_mas_casos[[#This Row],[Corregimiento]],Hoja3!$A$2:$D$676,4,0)</f>
        <v>80810</v>
      </c>
      <c r="E9227" s="48">
        <v>6</v>
      </c>
    </row>
    <row r="9228" spans="1:6" x14ac:dyDescent="0.25">
      <c r="A9228" s="47">
        <v>44332</v>
      </c>
      <c r="B9228" s="48">
        <v>44333</v>
      </c>
      <c r="C9228" s="48" t="s">
        <v>1128</v>
      </c>
      <c r="D9228" s="49">
        <f>VLOOKUP(Pag_Inicio_Corr_mas_casos[[#This Row],[Corregimiento]],Hoja3!$A$2:$D$676,4,0)</f>
        <v>91008</v>
      </c>
      <c r="E9228" s="48">
        <v>6</v>
      </c>
    </row>
    <row r="9229" spans="1:6" x14ac:dyDescent="0.25">
      <c r="A9229" s="47">
        <v>44332</v>
      </c>
      <c r="B9229" s="48">
        <v>44333</v>
      </c>
      <c r="C9229" s="48" t="s">
        <v>1037</v>
      </c>
      <c r="D9229" s="49">
        <f>VLOOKUP(Pag_Inicio_Corr_mas_casos[[#This Row],[Corregimiento]],Hoja3!$A$2:$D$676,4,0)</f>
        <v>80807</v>
      </c>
      <c r="E9229" s="48">
        <v>6</v>
      </c>
    </row>
    <row r="9230" spans="1:6" x14ac:dyDescent="0.25">
      <c r="A9230" s="47">
        <v>44332</v>
      </c>
      <c r="B9230" s="48">
        <v>44333</v>
      </c>
      <c r="C9230" s="48" t="s">
        <v>1117</v>
      </c>
      <c r="D9230" s="49">
        <f>VLOOKUP(Pag_Inicio_Corr_mas_casos[[#This Row],[Corregimiento]],Hoja3!$A$2:$D$676,4,0)</f>
        <v>91001</v>
      </c>
      <c r="E9230" s="48">
        <v>5</v>
      </c>
    </row>
    <row r="9231" spans="1:6" x14ac:dyDescent="0.25">
      <c r="A9231" s="47">
        <v>44332</v>
      </c>
      <c r="B9231" s="48">
        <v>44333</v>
      </c>
      <c r="C9231" s="48" t="s">
        <v>1393</v>
      </c>
      <c r="D9231" s="49">
        <f>VLOOKUP(Pag_Inicio_Corr_mas_casos[[#This Row],[Corregimiento]],Hoja3!$A$2:$D$676,4,0)</f>
        <v>130304</v>
      </c>
      <c r="E9231" s="48">
        <v>5</v>
      </c>
    </row>
    <row r="9232" spans="1:6" x14ac:dyDescent="0.25">
      <c r="A9232" s="47">
        <v>44332</v>
      </c>
      <c r="B9232" s="48">
        <v>44333</v>
      </c>
      <c r="C9232" s="48" t="s">
        <v>1127</v>
      </c>
      <c r="D9232" s="49">
        <f>VLOOKUP(Pag_Inicio_Corr_mas_casos[[#This Row],[Corregimiento]],Hoja3!$A$2:$D$676,4,0)</f>
        <v>30104</v>
      </c>
      <c r="E9232" s="48">
        <v>5</v>
      </c>
    </row>
    <row r="9233" spans="1:5" x14ac:dyDescent="0.25">
      <c r="A9233" s="50">
        <v>44333</v>
      </c>
      <c r="B9233" s="51">
        <v>44334</v>
      </c>
      <c r="C9233" s="51" t="s">
        <v>1162</v>
      </c>
      <c r="D9233" s="52">
        <f>VLOOKUP(Pag_Inicio_Corr_mas_casos[[#This Row],[Corregimiento]],Hoja3!$A$2:$D$676,4,0)</f>
        <v>20201</v>
      </c>
      <c r="E9233" s="51">
        <v>13</v>
      </c>
    </row>
    <row r="9234" spans="1:5" x14ac:dyDescent="0.25">
      <c r="A9234" s="50">
        <v>44333</v>
      </c>
      <c r="B9234" s="51">
        <v>44334</v>
      </c>
      <c r="C9234" s="51" t="s">
        <v>1065</v>
      </c>
      <c r="D9234" s="52">
        <f>VLOOKUP(Pag_Inicio_Corr_mas_casos[[#This Row],[Corregimiento]],Hoja3!$A$2:$D$676,4,0)</f>
        <v>40606</v>
      </c>
      <c r="E9234" s="51">
        <v>11</v>
      </c>
    </row>
    <row r="9235" spans="1:5" x14ac:dyDescent="0.25">
      <c r="A9235" s="50">
        <v>44333</v>
      </c>
      <c r="B9235" s="51">
        <v>44334</v>
      </c>
      <c r="C9235" s="51" t="s">
        <v>1106</v>
      </c>
      <c r="D9235" s="52">
        <f>VLOOKUP(Pag_Inicio_Corr_mas_casos[[#This Row],[Corregimiento]],Hoja3!$A$2:$D$676,4,0)</f>
        <v>80809</v>
      </c>
      <c r="E9235" s="51">
        <v>11</v>
      </c>
    </row>
    <row r="9236" spans="1:5" x14ac:dyDescent="0.25">
      <c r="A9236" s="50">
        <v>44333</v>
      </c>
      <c r="B9236" s="51">
        <v>44334</v>
      </c>
      <c r="C9236" s="51" t="s">
        <v>1153</v>
      </c>
      <c r="D9236" s="52">
        <f>VLOOKUP(Pag_Inicio_Corr_mas_casos[[#This Row],[Corregimiento]],Hoja3!$A$2:$D$676,4,0)</f>
        <v>40501</v>
      </c>
      <c r="E9236" s="51">
        <v>10</v>
      </c>
    </row>
    <row r="9237" spans="1:5" x14ac:dyDescent="0.25">
      <c r="A9237" s="50">
        <v>44333</v>
      </c>
      <c r="B9237" s="51">
        <v>44334</v>
      </c>
      <c r="C9237" s="51" t="s">
        <v>1117</v>
      </c>
      <c r="D9237" s="52">
        <f>VLOOKUP(Pag_Inicio_Corr_mas_casos[[#This Row],[Corregimiento]],Hoja3!$A$2:$D$676,4,0)</f>
        <v>91001</v>
      </c>
      <c r="E9237" s="51">
        <v>7</v>
      </c>
    </row>
    <row r="9238" spans="1:5" x14ac:dyDescent="0.25">
      <c r="A9238" s="50">
        <v>44333</v>
      </c>
      <c r="B9238" s="51">
        <v>44334</v>
      </c>
      <c r="C9238" s="51" t="s">
        <v>1237</v>
      </c>
      <c r="D9238" s="52">
        <f>VLOOKUP(Pag_Inicio_Corr_mas_casos[[#This Row],[Corregimiento]],Hoja3!$A$2:$D$676,4,0)</f>
        <v>40104</v>
      </c>
      <c r="E9238" s="51">
        <v>6</v>
      </c>
    </row>
    <row r="9239" spans="1:5" x14ac:dyDescent="0.25">
      <c r="A9239" s="50">
        <v>44333</v>
      </c>
      <c r="B9239" s="51">
        <v>44334</v>
      </c>
      <c r="C9239" s="51" t="s">
        <v>1341</v>
      </c>
      <c r="D9239" s="52">
        <f>VLOOKUP(Pag_Inicio_Corr_mas_casos[[#This Row],[Corregimiento]],Hoja3!$A$2:$D$676,4,0)</f>
        <v>30601</v>
      </c>
      <c r="E9239" s="51">
        <v>6</v>
      </c>
    </row>
    <row r="9240" spans="1:5" x14ac:dyDescent="0.25">
      <c r="A9240" s="50">
        <v>44333</v>
      </c>
      <c r="B9240" s="51">
        <v>44334</v>
      </c>
      <c r="C9240" s="51" t="s">
        <v>1098</v>
      </c>
      <c r="D9240" s="52">
        <f>VLOOKUP(Pag_Inicio_Corr_mas_casos[[#This Row],[Corregimiento]],Hoja3!$A$2:$D$676,4,0)</f>
        <v>40611</v>
      </c>
      <c r="E9240" s="51">
        <v>6</v>
      </c>
    </row>
    <row r="9241" spans="1:5" x14ac:dyDescent="0.25">
      <c r="A9241" s="50">
        <v>44333</v>
      </c>
      <c r="B9241" s="51">
        <v>44334</v>
      </c>
      <c r="C9241" s="51" t="s">
        <v>1068</v>
      </c>
      <c r="D9241" s="52">
        <f>VLOOKUP(Pag_Inicio_Corr_mas_casos[[#This Row],[Corregimiento]],Hoja3!$A$2:$D$676,4,0)</f>
        <v>20606</v>
      </c>
      <c r="E9241" s="51">
        <v>6</v>
      </c>
    </row>
    <row r="9242" spans="1:5" x14ac:dyDescent="0.25">
      <c r="A9242" s="50">
        <v>44333</v>
      </c>
      <c r="B9242" s="51">
        <v>44334</v>
      </c>
      <c r="C9242" s="51" t="s">
        <v>1270</v>
      </c>
      <c r="D9242" s="52">
        <f>VLOOKUP(Pag_Inicio_Corr_mas_casos[[#This Row],[Corregimiento]],Hoja3!$A$2:$D$676,4,0)</f>
        <v>40701</v>
      </c>
      <c r="E9242" s="51">
        <v>6</v>
      </c>
    </row>
    <row r="9243" spans="1:5" x14ac:dyDescent="0.25">
      <c r="A9243" s="50">
        <v>44333</v>
      </c>
      <c r="B9243" s="51">
        <v>44334</v>
      </c>
      <c r="C9243" s="51" t="s">
        <v>1037</v>
      </c>
      <c r="D9243" s="52">
        <f>VLOOKUP(Pag_Inicio_Corr_mas_casos[[#This Row],[Corregimiento]],Hoja3!$A$2:$D$676,4,0)</f>
        <v>80807</v>
      </c>
      <c r="E9243" s="51">
        <v>5</v>
      </c>
    </row>
    <row r="9244" spans="1:5" x14ac:dyDescent="0.25">
      <c r="A9244" s="50">
        <v>44333</v>
      </c>
      <c r="B9244" s="51">
        <v>44334</v>
      </c>
      <c r="C9244" s="51" t="s">
        <v>1056</v>
      </c>
      <c r="D9244" s="52">
        <f>VLOOKUP(Pag_Inicio_Corr_mas_casos[[#This Row],[Corregimiento]],Hoja3!$A$2:$D$676,4,0)</f>
        <v>20601</v>
      </c>
      <c r="E9244" s="51">
        <v>5</v>
      </c>
    </row>
    <row r="9245" spans="1:5" x14ac:dyDescent="0.25">
      <c r="A9245" s="50">
        <v>44333</v>
      </c>
      <c r="B9245" s="51">
        <v>44334</v>
      </c>
      <c r="C9245" s="51" t="s">
        <v>1107</v>
      </c>
      <c r="D9245" s="52">
        <f>VLOOKUP(Pag_Inicio_Corr_mas_casos[[#This Row],[Corregimiento]],Hoja3!$A$2:$D$676,4,0)</f>
        <v>80819</v>
      </c>
      <c r="E9245" s="51">
        <v>5</v>
      </c>
    </row>
    <row r="9246" spans="1:5" x14ac:dyDescent="0.25">
      <c r="A9246" s="50">
        <v>44333</v>
      </c>
      <c r="B9246" s="51">
        <v>44334</v>
      </c>
      <c r="C9246" s="51" t="s">
        <v>1301</v>
      </c>
      <c r="D9246" s="52">
        <f>VLOOKUP(Pag_Inicio_Corr_mas_casos[[#This Row],[Corregimiento]],Hoja3!$A$2:$D$676,4,0)</f>
        <v>10101</v>
      </c>
      <c r="E9246" s="51">
        <v>5</v>
      </c>
    </row>
    <row r="9247" spans="1:5" x14ac:dyDescent="0.25">
      <c r="A9247" s="50">
        <v>44333</v>
      </c>
      <c r="B9247" s="51">
        <v>44334</v>
      </c>
      <c r="C9247" s="51" t="s">
        <v>1229</v>
      </c>
      <c r="D9247" s="52">
        <f>VLOOKUP(Pag_Inicio_Corr_mas_casos[[#This Row],[Corregimiento]],Hoja3!$A$2:$D$676,4,0)</f>
        <v>40603</v>
      </c>
      <c r="E9247" s="51">
        <v>5</v>
      </c>
    </row>
    <row r="9248" spans="1:5" x14ac:dyDescent="0.25">
      <c r="A9248" s="50">
        <v>44333</v>
      </c>
      <c r="B9248" s="51">
        <v>44334</v>
      </c>
      <c r="C9248" s="51" t="s">
        <v>1102</v>
      </c>
      <c r="D9248" s="52">
        <f>VLOOKUP(Pag_Inicio_Corr_mas_casos[[#This Row],[Corregimiento]],Hoja3!$A$2:$D$676,4,0)</f>
        <v>40612</v>
      </c>
      <c r="E9248" s="51">
        <v>4</v>
      </c>
    </row>
    <row r="9249" spans="1:5" x14ac:dyDescent="0.25">
      <c r="A9249" s="50">
        <v>44333</v>
      </c>
      <c r="B9249" s="51">
        <v>44334</v>
      </c>
      <c r="C9249" s="51" t="s">
        <v>1155</v>
      </c>
      <c r="D9249" s="52">
        <f>VLOOKUP(Pag_Inicio_Corr_mas_casos[[#This Row],[Corregimiento]],Hoja3!$A$2:$D$676,4,0)</f>
        <v>40601</v>
      </c>
      <c r="E9249" s="51">
        <v>4</v>
      </c>
    </row>
    <row r="9250" spans="1:5" x14ac:dyDescent="0.25">
      <c r="A9250" s="50">
        <v>44333</v>
      </c>
      <c r="B9250" s="51">
        <v>44334</v>
      </c>
      <c r="C9250" s="51" t="s">
        <v>1299</v>
      </c>
      <c r="D9250" s="52">
        <f>VLOOKUP(Pag_Inicio_Corr_mas_casos[[#This Row],[Corregimiento]],Hoja3!$A$2:$D$676,4,0)</f>
        <v>120507</v>
      </c>
      <c r="E9250" s="51">
        <v>4</v>
      </c>
    </row>
    <row r="9251" spans="1:5" x14ac:dyDescent="0.25">
      <c r="A9251" s="50">
        <v>44333</v>
      </c>
      <c r="B9251" s="51">
        <v>44334</v>
      </c>
      <c r="C9251" s="51" t="s">
        <v>1141</v>
      </c>
      <c r="D9251" s="52">
        <f>VLOOKUP(Pag_Inicio_Corr_mas_casos[[#This Row],[Corregimiento]],Hoja3!$A$2:$D$676,4,0)</f>
        <v>80812</v>
      </c>
      <c r="E9251" s="51">
        <v>4</v>
      </c>
    </row>
    <row r="9252" spans="1:5" x14ac:dyDescent="0.25">
      <c r="A9252" s="50">
        <v>44333</v>
      </c>
      <c r="B9252" s="51">
        <v>44334</v>
      </c>
      <c r="C9252" s="51" t="s">
        <v>1173</v>
      </c>
      <c r="D9252" s="52">
        <f>VLOOKUP(Pag_Inicio_Corr_mas_casos[[#This Row],[Corregimiento]],Hoja3!$A$2:$D$676,4,0)</f>
        <v>40503</v>
      </c>
      <c r="E9252" s="51">
        <v>4</v>
      </c>
    </row>
    <row r="9253" spans="1:5" x14ac:dyDescent="0.25">
      <c r="A9253" s="32">
        <v>44334</v>
      </c>
      <c r="B9253" s="33">
        <v>44335</v>
      </c>
      <c r="C9253" s="33" t="s">
        <v>1141</v>
      </c>
      <c r="D9253" s="34">
        <f>VLOOKUP(Pag_Inicio_Corr_mas_casos[[#This Row],[Corregimiento]],Hoja3!$A$2:$D$676,4,0)</f>
        <v>80812</v>
      </c>
      <c r="E9253" s="33">
        <v>28</v>
      </c>
    </row>
    <row r="9254" spans="1:5" x14ac:dyDescent="0.25">
      <c r="A9254" s="32">
        <v>44334</v>
      </c>
      <c r="B9254" s="33">
        <v>44335</v>
      </c>
      <c r="C9254" s="33" t="s">
        <v>1042</v>
      </c>
      <c r="D9254" s="34">
        <f>VLOOKUP(Pag_Inicio_Corr_mas_casos[[#This Row],[Corregimiento]],Hoja3!$A$2:$D$676,4,0)</f>
        <v>80826</v>
      </c>
      <c r="E9254" s="33">
        <v>17</v>
      </c>
    </row>
    <row r="9255" spans="1:5" x14ac:dyDescent="0.25">
      <c r="A9255" s="32">
        <v>44334</v>
      </c>
      <c r="B9255" s="33">
        <v>44335</v>
      </c>
      <c r="C9255" s="33" t="s">
        <v>1155</v>
      </c>
      <c r="D9255" s="34">
        <f>VLOOKUP(Pag_Inicio_Corr_mas_casos[[#This Row],[Corregimiento]],Hoja3!$A$2:$D$676,4,0)</f>
        <v>40601</v>
      </c>
      <c r="E9255" s="33">
        <v>16</v>
      </c>
    </row>
    <row r="9256" spans="1:5" x14ac:dyDescent="0.25">
      <c r="A9256" s="32">
        <v>44334</v>
      </c>
      <c r="B9256" s="33">
        <v>44335</v>
      </c>
      <c r="C9256" s="33" t="s">
        <v>1106</v>
      </c>
      <c r="D9256" s="34">
        <f>VLOOKUP(Pag_Inicio_Corr_mas_casos[[#This Row],[Corregimiento]],Hoja3!$A$2:$D$676,4,0)</f>
        <v>80809</v>
      </c>
      <c r="E9256" s="33">
        <v>15</v>
      </c>
    </row>
    <row r="9257" spans="1:5" x14ac:dyDescent="0.25">
      <c r="A9257" s="32">
        <v>44334</v>
      </c>
      <c r="B9257" s="33">
        <v>44335</v>
      </c>
      <c r="C9257" s="33" t="s">
        <v>1037</v>
      </c>
      <c r="D9257" s="34">
        <f>VLOOKUP(Pag_Inicio_Corr_mas_casos[[#This Row],[Corregimiento]],Hoja3!$A$2:$D$676,4,0)</f>
        <v>80807</v>
      </c>
      <c r="E9257" s="33">
        <v>14</v>
      </c>
    </row>
    <row r="9258" spans="1:5" x14ac:dyDescent="0.25">
      <c r="A9258" s="32">
        <v>44334</v>
      </c>
      <c r="B9258" s="33">
        <v>44335</v>
      </c>
      <c r="C9258" s="33" t="s">
        <v>1102</v>
      </c>
      <c r="D9258" s="34">
        <f>VLOOKUP(Pag_Inicio_Corr_mas_casos[[#This Row],[Corregimiento]],Hoja3!$A$2:$D$676,4,0)</f>
        <v>40612</v>
      </c>
      <c r="E9258" s="33">
        <v>13</v>
      </c>
    </row>
    <row r="9259" spans="1:5" x14ac:dyDescent="0.25">
      <c r="A9259" s="32">
        <v>44334</v>
      </c>
      <c r="B9259" s="33">
        <v>44335</v>
      </c>
      <c r="C9259" s="33" t="s">
        <v>1107</v>
      </c>
      <c r="D9259" s="34">
        <f>VLOOKUP(Pag_Inicio_Corr_mas_casos[[#This Row],[Corregimiento]],Hoja3!$A$2:$D$676,4,0)</f>
        <v>80819</v>
      </c>
      <c r="E9259" s="33">
        <v>12</v>
      </c>
    </row>
    <row r="9260" spans="1:5" x14ac:dyDescent="0.25">
      <c r="A9260" s="32">
        <v>44334</v>
      </c>
      <c r="B9260" s="33">
        <v>44335</v>
      </c>
      <c r="C9260" s="33" t="s">
        <v>1036</v>
      </c>
      <c r="D9260" s="34">
        <f>VLOOKUP(Pag_Inicio_Corr_mas_casos[[#This Row],[Corregimiento]],Hoja3!$A$2:$D$676,4,0)</f>
        <v>80823</v>
      </c>
      <c r="E9260" s="33">
        <v>12</v>
      </c>
    </row>
    <row r="9261" spans="1:5" x14ac:dyDescent="0.25">
      <c r="A9261" s="32">
        <v>44334</v>
      </c>
      <c r="B9261" s="33">
        <v>44335</v>
      </c>
      <c r="C9261" s="33" t="s">
        <v>1117</v>
      </c>
      <c r="D9261" s="34">
        <f>VLOOKUP(Pag_Inicio_Corr_mas_casos[[#This Row],[Corregimiento]],Hoja3!$A$2:$D$676,4,0)</f>
        <v>91001</v>
      </c>
      <c r="E9261" s="33">
        <v>11</v>
      </c>
    </row>
    <row r="9262" spans="1:5" x14ac:dyDescent="0.25">
      <c r="A9262" s="32">
        <v>44334</v>
      </c>
      <c r="B9262" s="33">
        <v>44335</v>
      </c>
      <c r="C9262" s="33" t="s">
        <v>1045</v>
      </c>
      <c r="D9262" s="34">
        <f>VLOOKUP(Pag_Inicio_Corr_mas_casos[[#This Row],[Corregimiento]],Hoja3!$A$2:$D$676,4,0)</f>
        <v>130107</v>
      </c>
      <c r="E9262" s="33">
        <v>10</v>
      </c>
    </row>
    <row r="9263" spans="1:5" x14ac:dyDescent="0.25">
      <c r="A9263" s="32">
        <v>44334</v>
      </c>
      <c r="B9263" s="33">
        <v>44335</v>
      </c>
      <c r="C9263" s="33" t="s">
        <v>1144</v>
      </c>
      <c r="D9263" s="34">
        <f>VLOOKUP(Pag_Inicio_Corr_mas_casos[[#This Row],[Corregimiento]],Hoja3!$A$2:$D$676,4,0)</f>
        <v>50316</v>
      </c>
      <c r="E9263" s="33">
        <v>10</v>
      </c>
    </row>
    <row r="9264" spans="1:5" x14ac:dyDescent="0.25">
      <c r="A9264" s="32">
        <v>44334</v>
      </c>
      <c r="B9264" s="33">
        <v>44335</v>
      </c>
      <c r="C9264" s="33" t="s">
        <v>1065</v>
      </c>
      <c r="D9264" s="34">
        <f>VLOOKUP(Pag_Inicio_Corr_mas_casos[[#This Row],[Corregimiento]],Hoja3!$A$2:$D$676,4,0)</f>
        <v>40606</v>
      </c>
      <c r="E9264" s="33">
        <v>10</v>
      </c>
    </row>
    <row r="9265" spans="1:5" x14ac:dyDescent="0.25">
      <c r="A9265" s="32">
        <v>44334</v>
      </c>
      <c r="B9265" s="33">
        <v>44335</v>
      </c>
      <c r="C9265" s="33" t="s">
        <v>1035</v>
      </c>
      <c r="D9265" s="34">
        <f>VLOOKUP(Pag_Inicio_Corr_mas_casos[[#This Row],[Corregimiento]],Hoja3!$A$2:$D$676,4,0)</f>
        <v>80806</v>
      </c>
      <c r="E9265" s="33">
        <v>10</v>
      </c>
    </row>
    <row r="9266" spans="1:5" x14ac:dyDescent="0.25">
      <c r="A9266" s="32">
        <v>44334</v>
      </c>
      <c r="B9266" s="33">
        <v>44335</v>
      </c>
      <c r="C9266" s="33" t="s">
        <v>1116</v>
      </c>
      <c r="D9266" s="34">
        <f>VLOOKUP(Pag_Inicio_Corr_mas_casos[[#This Row],[Corregimiento]],Hoja3!$A$2:$D$676,4,0)</f>
        <v>81003</v>
      </c>
      <c r="E9266" s="33">
        <v>10</v>
      </c>
    </row>
    <row r="9267" spans="1:5" x14ac:dyDescent="0.25">
      <c r="A9267" s="32">
        <v>44334</v>
      </c>
      <c r="B9267" s="33">
        <v>44335</v>
      </c>
      <c r="C9267" s="33" t="s">
        <v>1162</v>
      </c>
      <c r="D9267" s="34">
        <f>VLOOKUP(Pag_Inicio_Corr_mas_casos[[#This Row],[Corregimiento]],Hoja3!$A$2:$D$676,4,0)</f>
        <v>20201</v>
      </c>
      <c r="E9267" s="33">
        <v>9</v>
      </c>
    </row>
    <row r="9268" spans="1:5" x14ac:dyDescent="0.25">
      <c r="A9268" s="32">
        <v>44334</v>
      </c>
      <c r="B9268" s="33">
        <v>44335</v>
      </c>
      <c r="C9268" s="33" t="s">
        <v>1087</v>
      </c>
      <c r="D9268" s="34">
        <f>VLOOKUP(Pag_Inicio_Corr_mas_casos[[#This Row],[Corregimiento]],Hoja3!$A$2:$D$676,4,0)</f>
        <v>80808</v>
      </c>
      <c r="E9268" s="33">
        <v>8</v>
      </c>
    </row>
    <row r="9269" spans="1:5" x14ac:dyDescent="0.25">
      <c r="A9269" s="32">
        <v>44334</v>
      </c>
      <c r="B9269" s="33">
        <v>44335</v>
      </c>
      <c r="C9269" s="33" t="s">
        <v>1032</v>
      </c>
      <c r="D9269" s="34">
        <f>VLOOKUP(Pag_Inicio_Corr_mas_casos[[#This Row],[Corregimiento]],Hoja3!$A$2:$D$676,4,0)</f>
        <v>80810</v>
      </c>
      <c r="E9269" s="33">
        <v>7</v>
      </c>
    </row>
    <row r="9270" spans="1:5" x14ac:dyDescent="0.25">
      <c r="A9270" s="32">
        <v>44334</v>
      </c>
      <c r="B9270" s="33">
        <v>44335</v>
      </c>
      <c r="C9270" s="33" t="s">
        <v>1173</v>
      </c>
      <c r="D9270" s="34">
        <f>VLOOKUP(Pag_Inicio_Corr_mas_casos[[#This Row],[Corregimiento]],Hoja3!$A$2:$D$676,4,0)</f>
        <v>40503</v>
      </c>
      <c r="E9270" s="33">
        <v>7</v>
      </c>
    </row>
    <row r="9271" spans="1:5" x14ac:dyDescent="0.25">
      <c r="A9271" s="32">
        <v>44334</v>
      </c>
      <c r="B9271" s="33">
        <v>44335</v>
      </c>
      <c r="C9271" s="33" t="s">
        <v>1165</v>
      </c>
      <c r="D9271" s="34">
        <f>VLOOKUP(Pag_Inicio_Corr_mas_casos[[#This Row],[Corregimiento]],Hoja3!$A$2:$D$676,4,0)</f>
        <v>91011</v>
      </c>
      <c r="E9271" s="33">
        <v>7</v>
      </c>
    </row>
    <row r="9272" spans="1:5" x14ac:dyDescent="0.25">
      <c r="A9272" s="32">
        <v>44334</v>
      </c>
      <c r="B9272" s="33">
        <v>44335</v>
      </c>
      <c r="C9272" s="33" t="s">
        <v>1146</v>
      </c>
      <c r="D9272" s="34">
        <f>VLOOKUP(Pag_Inicio_Corr_mas_casos[[#This Row],[Corregimiento]],Hoja3!$A$2:$D$676,4,0)</f>
        <v>20105</v>
      </c>
      <c r="E9272" s="33">
        <v>7</v>
      </c>
    </row>
    <row r="9273" spans="1:5" x14ac:dyDescent="0.25">
      <c r="A9273" s="35">
        <v>44335</v>
      </c>
      <c r="B9273" s="36">
        <v>44336</v>
      </c>
      <c r="C9273" s="36" t="s">
        <v>1155</v>
      </c>
      <c r="D9273" s="37">
        <f>VLOOKUP(Pag_Inicio_Corr_mas_casos[[#This Row],[Corregimiento]],Hoja3!$A$2:$D$676,4,0)</f>
        <v>40601</v>
      </c>
      <c r="E9273" s="36">
        <v>24</v>
      </c>
    </row>
    <row r="9274" spans="1:5" x14ac:dyDescent="0.25">
      <c r="A9274" s="35">
        <v>44335</v>
      </c>
      <c r="B9274" s="36">
        <v>44336</v>
      </c>
      <c r="C9274" s="36" t="s">
        <v>1141</v>
      </c>
      <c r="D9274" s="37">
        <f>VLOOKUP(Pag_Inicio_Corr_mas_casos[[#This Row],[Corregimiento]],Hoja3!$A$2:$D$676,4,0)</f>
        <v>80812</v>
      </c>
      <c r="E9274" s="36">
        <v>23</v>
      </c>
    </row>
    <row r="9275" spans="1:5" x14ac:dyDescent="0.25">
      <c r="A9275" s="35">
        <v>44335</v>
      </c>
      <c r="B9275" s="36">
        <v>44336</v>
      </c>
      <c r="C9275" s="36" t="s">
        <v>1106</v>
      </c>
      <c r="D9275" s="37">
        <f>VLOOKUP(Pag_Inicio_Corr_mas_casos[[#This Row],[Corregimiento]],Hoja3!$A$2:$D$676,4,0)</f>
        <v>80809</v>
      </c>
      <c r="E9275" s="36">
        <v>14</v>
      </c>
    </row>
    <row r="9276" spans="1:5" x14ac:dyDescent="0.25">
      <c r="A9276" s="35">
        <v>44335</v>
      </c>
      <c r="B9276" s="36">
        <v>44336</v>
      </c>
      <c r="C9276" s="36" t="s">
        <v>1131</v>
      </c>
      <c r="D9276" s="37">
        <f>VLOOKUP(Pag_Inicio_Corr_mas_casos[[#This Row],[Corregimiento]],Hoja3!$A$2:$D$676,4,0)</f>
        <v>130106</v>
      </c>
      <c r="E9276" s="36">
        <v>14</v>
      </c>
    </row>
    <row r="9277" spans="1:5" x14ac:dyDescent="0.25">
      <c r="A9277" s="35">
        <v>44335</v>
      </c>
      <c r="B9277" s="36">
        <v>44336</v>
      </c>
      <c r="C9277" s="36" t="s">
        <v>1034</v>
      </c>
      <c r="D9277" s="37">
        <f>VLOOKUP(Pag_Inicio_Corr_mas_casos[[#This Row],[Corregimiento]],Hoja3!$A$2:$D$676,4,0)</f>
        <v>81009</v>
      </c>
      <c r="E9277" s="36">
        <v>13</v>
      </c>
    </row>
    <row r="9278" spans="1:5" x14ac:dyDescent="0.25">
      <c r="A9278" s="35">
        <v>44335</v>
      </c>
      <c r="B9278" s="36">
        <v>44336</v>
      </c>
      <c r="C9278" s="36" t="s">
        <v>1035</v>
      </c>
      <c r="D9278" s="37">
        <f>VLOOKUP(Pag_Inicio_Corr_mas_casos[[#This Row],[Corregimiento]],Hoja3!$A$2:$D$676,4,0)</f>
        <v>80806</v>
      </c>
      <c r="E9278" s="36">
        <v>10</v>
      </c>
    </row>
    <row r="9279" spans="1:5" x14ac:dyDescent="0.25">
      <c r="A9279" s="35">
        <v>44335</v>
      </c>
      <c r="B9279" s="36">
        <v>44336</v>
      </c>
      <c r="C9279" s="36" t="s">
        <v>1037</v>
      </c>
      <c r="D9279" s="37">
        <f>VLOOKUP(Pag_Inicio_Corr_mas_casos[[#This Row],[Corregimiento]],Hoja3!$A$2:$D$676,4,0)</f>
        <v>80807</v>
      </c>
      <c r="E9279" s="36">
        <v>9</v>
      </c>
    </row>
    <row r="9280" spans="1:5" x14ac:dyDescent="0.25">
      <c r="A9280" s="35">
        <v>44335</v>
      </c>
      <c r="B9280" s="36">
        <v>44336</v>
      </c>
      <c r="C9280" s="36" t="s">
        <v>1043</v>
      </c>
      <c r="D9280" s="37">
        <f>VLOOKUP(Pag_Inicio_Corr_mas_casos[[#This Row],[Corregimiento]],Hoja3!$A$2:$D$676,4,0)</f>
        <v>80811</v>
      </c>
      <c r="E9280" s="36">
        <v>9</v>
      </c>
    </row>
    <row r="9281" spans="1:5" x14ac:dyDescent="0.25">
      <c r="A9281" s="35">
        <v>44335</v>
      </c>
      <c r="B9281" s="36">
        <v>44336</v>
      </c>
      <c r="C9281" s="36" t="s">
        <v>1394</v>
      </c>
      <c r="D9281" s="37">
        <f>VLOOKUP(Pag_Inicio_Corr_mas_casos[[#This Row],[Corregimiento]],Hoja3!$A$2:$D$676,4,0)</f>
        <v>41403</v>
      </c>
      <c r="E9281" s="36">
        <v>8</v>
      </c>
    </row>
    <row r="9282" spans="1:5" x14ac:dyDescent="0.25">
      <c r="A9282" s="35">
        <v>44335</v>
      </c>
      <c r="B9282" s="36">
        <v>44336</v>
      </c>
      <c r="C9282" s="36" t="s">
        <v>867</v>
      </c>
      <c r="D9282" s="37">
        <f>VLOOKUP(Pag_Inicio_Corr_mas_casos[[#This Row],[Corregimiento]],Hoja3!$A$2:$D$676,4,0)</f>
        <v>80821</v>
      </c>
      <c r="E9282" s="36">
        <v>8</v>
      </c>
    </row>
    <row r="9283" spans="1:5" x14ac:dyDescent="0.25">
      <c r="A9283" s="35">
        <v>44335</v>
      </c>
      <c r="B9283" s="36">
        <v>44336</v>
      </c>
      <c r="C9283" s="36" t="s">
        <v>1032</v>
      </c>
      <c r="D9283" s="37">
        <f>VLOOKUP(Pag_Inicio_Corr_mas_casos[[#This Row],[Corregimiento]],Hoja3!$A$2:$D$676,4,0)</f>
        <v>80810</v>
      </c>
      <c r="E9283" s="36">
        <v>8</v>
      </c>
    </row>
    <row r="9284" spans="1:5" x14ac:dyDescent="0.25">
      <c r="A9284" s="35">
        <v>44335</v>
      </c>
      <c r="B9284" s="36">
        <v>44336</v>
      </c>
      <c r="C9284" s="36" t="s">
        <v>1301</v>
      </c>
      <c r="D9284" s="37">
        <f>VLOOKUP(Pag_Inicio_Corr_mas_casos[[#This Row],[Corregimiento]],Hoja3!$A$2:$D$676,4,0)</f>
        <v>10101</v>
      </c>
      <c r="E9284" s="36">
        <v>8</v>
      </c>
    </row>
    <row r="9285" spans="1:5" x14ac:dyDescent="0.25">
      <c r="A9285" s="35">
        <v>44335</v>
      </c>
      <c r="B9285" s="36">
        <v>44336</v>
      </c>
      <c r="C9285" s="36" t="s">
        <v>1110</v>
      </c>
      <c r="D9285" s="37">
        <f>VLOOKUP(Pag_Inicio_Corr_mas_casos[[#This Row],[Corregimiento]],Hoja3!$A$2:$D$676,4,0)</f>
        <v>130702</v>
      </c>
      <c r="E9285" s="36">
        <v>8</v>
      </c>
    </row>
    <row r="9286" spans="1:5" x14ac:dyDescent="0.25">
      <c r="A9286" s="35">
        <v>44335</v>
      </c>
      <c r="B9286" s="36">
        <v>44336</v>
      </c>
      <c r="C9286" s="36" t="s">
        <v>1113</v>
      </c>
      <c r="D9286" s="37">
        <f>VLOOKUP(Pag_Inicio_Corr_mas_casos[[#This Row],[Corregimiento]],Hoja3!$A$2:$D$676,4,0)</f>
        <v>81008</v>
      </c>
      <c r="E9286" s="36">
        <v>7</v>
      </c>
    </row>
    <row r="9287" spans="1:5" x14ac:dyDescent="0.25">
      <c r="A9287" s="35">
        <v>44335</v>
      </c>
      <c r="B9287" s="36">
        <v>44336</v>
      </c>
      <c r="C9287" s="36" t="s">
        <v>1046</v>
      </c>
      <c r="D9287" s="37">
        <f>VLOOKUP(Pag_Inicio_Corr_mas_casos[[#This Row],[Corregimiento]],Hoja3!$A$2:$D$676,4,0)</f>
        <v>80813</v>
      </c>
      <c r="E9287" s="36">
        <v>7</v>
      </c>
    </row>
    <row r="9288" spans="1:5" x14ac:dyDescent="0.25">
      <c r="A9288" s="35">
        <v>44335</v>
      </c>
      <c r="B9288" s="36">
        <v>44336</v>
      </c>
      <c r="C9288" s="36" t="s">
        <v>1146</v>
      </c>
      <c r="D9288" s="37">
        <f>VLOOKUP(Pag_Inicio_Corr_mas_casos[[#This Row],[Corregimiento]],Hoja3!$A$2:$D$676,4,0)</f>
        <v>20105</v>
      </c>
      <c r="E9288" s="36">
        <v>7</v>
      </c>
    </row>
    <row r="9289" spans="1:5" x14ac:dyDescent="0.25">
      <c r="A9289" s="35">
        <v>44335</v>
      </c>
      <c r="B9289" s="36">
        <v>44336</v>
      </c>
      <c r="C9289" s="36" t="s">
        <v>1176</v>
      </c>
      <c r="D9289" s="37">
        <f>VLOOKUP(Pag_Inicio_Corr_mas_casos[[#This Row],[Corregimiento]],Hoja3!$A$2:$D$676,4,0)</f>
        <v>40604</v>
      </c>
      <c r="E9289" s="36">
        <v>7</v>
      </c>
    </row>
    <row r="9290" spans="1:5" x14ac:dyDescent="0.25">
      <c r="A9290" s="35">
        <v>44335</v>
      </c>
      <c r="B9290" s="36">
        <v>44336</v>
      </c>
      <c r="C9290" s="36" t="s">
        <v>1116</v>
      </c>
      <c r="D9290" s="37">
        <f>VLOOKUP(Pag_Inicio_Corr_mas_casos[[#This Row],[Corregimiento]],Hoja3!$A$2:$D$676,4,0)</f>
        <v>81003</v>
      </c>
      <c r="E9290" s="36">
        <v>7</v>
      </c>
    </row>
    <row r="9291" spans="1:5" x14ac:dyDescent="0.25">
      <c r="A9291" s="35">
        <v>44335</v>
      </c>
      <c r="B9291" s="36">
        <v>44336</v>
      </c>
      <c r="C9291" s="36" t="s">
        <v>1128</v>
      </c>
      <c r="D9291" s="37">
        <f>VLOOKUP(Pag_Inicio_Corr_mas_casos[[#This Row],[Corregimiento]],Hoja3!$A$2:$D$676,4,0)</f>
        <v>91008</v>
      </c>
      <c r="E9291" s="36">
        <v>7</v>
      </c>
    </row>
    <row r="9292" spans="1:5" x14ac:dyDescent="0.25">
      <c r="A9292" s="35">
        <v>44335</v>
      </c>
      <c r="B9292" s="36">
        <v>44336</v>
      </c>
      <c r="C9292" s="36" t="s">
        <v>1174</v>
      </c>
      <c r="D9292" s="37">
        <f>VLOOKUP(Pag_Inicio_Corr_mas_casos[[#This Row],[Corregimiento]],Hoja3!$A$2:$D$676,4,0)</f>
        <v>91101</v>
      </c>
      <c r="E9292" s="36">
        <v>7</v>
      </c>
    </row>
    <row r="9293" spans="1:5" x14ac:dyDescent="0.25">
      <c r="A9293" s="47">
        <v>44336</v>
      </c>
      <c r="B9293" s="48">
        <v>44337</v>
      </c>
      <c r="C9293" s="48" t="s">
        <v>1106</v>
      </c>
      <c r="D9293" s="49">
        <f>VLOOKUP(Pag_Inicio_Corr_mas_casos[[#This Row],[Corregimiento]],Hoja3!$A$2:$D$676,4,0)</f>
        <v>80809</v>
      </c>
      <c r="E9293" s="48">
        <v>27</v>
      </c>
    </row>
    <row r="9294" spans="1:5" x14ac:dyDescent="0.25">
      <c r="A9294" s="47">
        <v>44336</v>
      </c>
      <c r="B9294" s="48">
        <v>44337</v>
      </c>
      <c r="C9294" s="48" t="s">
        <v>1034</v>
      </c>
      <c r="D9294" s="49">
        <f>VLOOKUP(Pag_Inicio_Corr_mas_casos[[#This Row],[Corregimiento]],Hoja3!$A$2:$D$676,4,0)</f>
        <v>81009</v>
      </c>
      <c r="E9294" s="48">
        <v>20</v>
      </c>
    </row>
    <row r="9295" spans="1:5" x14ac:dyDescent="0.25">
      <c r="A9295" s="47">
        <v>44336</v>
      </c>
      <c r="B9295" s="48">
        <v>44337</v>
      </c>
      <c r="C9295" s="48" t="s">
        <v>1155</v>
      </c>
      <c r="D9295" s="49">
        <f>VLOOKUP(Pag_Inicio_Corr_mas_casos[[#This Row],[Corregimiento]],Hoja3!$A$2:$D$676,4,0)</f>
        <v>40601</v>
      </c>
      <c r="E9295" s="48">
        <v>18</v>
      </c>
    </row>
    <row r="9296" spans="1:5" x14ac:dyDescent="0.25">
      <c r="A9296" s="47">
        <v>44336</v>
      </c>
      <c r="B9296" s="48">
        <v>44337</v>
      </c>
      <c r="C9296" s="48" t="s">
        <v>1107</v>
      </c>
      <c r="D9296" s="49">
        <f>VLOOKUP(Pag_Inicio_Corr_mas_casos[[#This Row],[Corregimiento]],Hoja3!$A$2:$D$676,4,0)</f>
        <v>80819</v>
      </c>
      <c r="E9296" s="48">
        <v>16</v>
      </c>
    </row>
    <row r="9297" spans="1:5" x14ac:dyDescent="0.25">
      <c r="A9297" s="47">
        <v>44336</v>
      </c>
      <c r="B9297" s="48">
        <v>44337</v>
      </c>
      <c r="C9297" s="48" t="s">
        <v>1037</v>
      </c>
      <c r="D9297" s="49">
        <f>VLOOKUP(Pag_Inicio_Corr_mas_casos[[#This Row],[Corregimiento]],Hoja3!$A$2:$D$676,4,0)</f>
        <v>80807</v>
      </c>
      <c r="E9297" s="48">
        <v>16</v>
      </c>
    </row>
    <row r="9298" spans="1:5" x14ac:dyDescent="0.25">
      <c r="A9298" s="47">
        <v>44336</v>
      </c>
      <c r="B9298" s="48">
        <v>44337</v>
      </c>
      <c r="C9298" s="48" t="s">
        <v>1141</v>
      </c>
      <c r="D9298" s="49">
        <f>VLOOKUP(Pag_Inicio_Corr_mas_casos[[#This Row],[Corregimiento]],Hoja3!$A$2:$D$676,4,0)</f>
        <v>80812</v>
      </c>
      <c r="E9298" s="48">
        <v>15</v>
      </c>
    </row>
    <row r="9299" spans="1:5" x14ac:dyDescent="0.25">
      <c r="A9299" s="47">
        <v>44336</v>
      </c>
      <c r="B9299" s="48">
        <v>44337</v>
      </c>
      <c r="C9299" s="48" t="s">
        <v>903</v>
      </c>
      <c r="D9299" s="49">
        <f>VLOOKUP(Pag_Inicio_Corr_mas_casos[[#This Row],[Corregimiento]],Hoja3!$A$2:$D$676,4,0)</f>
        <v>90804</v>
      </c>
      <c r="E9299" s="48">
        <v>12</v>
      </c>
    </row>
    <row r="9300" spans="1:5" x14ac:dyDescent="0.25">
      <c r="A9300" s="47">
        <v>44336</v>
      </c>
      <c r="B9300" s="48">
        <v>44337</v>
      </c>
      <c r="C9300" s="48" t="s">
        <v>1117</v>
      </c>
      <c r="D9300" s="49">
        <f>VLOOKUP(Pag_Inicio_Corr_mas_casos[[#This Row],[Corregimiento]],Hoja3!$A$2:$D$676,4,0)</f>
        <v>91001</v>
      </c>
      <c r="E9300" s="48">
        <v>11</v>
      </c>
    </row>
    <row r="9301" spans="1:5" x14ac:dyDescent="0.25">
      <c r="A9301" s="47">
        <v>44336</v>
      </c>
      <c r="B9301" s="48">
        <v>44337</v>
      </c>
      <c r="C9301" s="48" t="s">
        <v>1065</v>
      </c>
      <c r="D9301" s="49">
        <f>VLOOKUP(Pag_Inicio_Corr_mas_casos[[#This Row],[Corregimiento]],Hoja3!$A$2:$D$676,4,0)</f>
        <v>40606</v>
      </c>
      <c r="E9301" s="48">
        <v>11</v>
      </c>
    </row>
    <row r="9302" spans="1:5" x14ac:dyDescent="0.25">
      <c r="A9302" s="47">
        <v>44336</v>
      </c>
      <c r="B9302" s="48">
        <v>44337</v>
      </c>
      <c r="C9302" s="48" t="s">
        <v>1102</v>
      </c>
      <c r="D9302" s="49">
        <f>VLOOKUP(Pag_Inicio_Corr_mas_casos[[#This Row],[Corregimiento]],Hoja3!$A$2:$D$676,4,0)</f>
        <v>40612</v>
      </c>
      <c r="E9302" s="48">
        <v>11</v>
      </c>
    </row>
    <row r="9303" spans="1:5" x14ac:dyDescent="0.25">
      <c r="A9303" s="47">
        <v>44336</v>
      </c>
      <c r="B9303" s="48">
        <v>44337</v>
      </c>
      <c r="C9303" s="48" t="s">
        <v>1042</v>
      </c>
      <c r="D9303" s="49">
        <f>VLOOKUP(Pag_Inicio_Corr_mas_casos[[#This Row],[Corregimiento]],Hoja3!$A$2:$D$676,4,0)</f>
        <v>80826</v>
      </c>
      <c r="E9303" s="48">
        <v>11</v>
      </c>
    </row>
    <row r="9304" spans="1:5" x14ac:dyDescent="0.25">
      <c r="A9304" s="47">
        <v>44336</v>
      </c>
      <c r="B9304" s="48">
        <v>44337</v>
      </c>
      <c r="C9304" s="48" t="s">
        <v>1153</v>
      </c>
      <c r="D9304" s="49">
        <f>VLOOKUP(Pag_Inicio_Corr_mas_casos[[#This Row],[Corregimiento]],Hoja3!$A$2:$D$676,4,0)</f>
        <v>40501</v>
      </c>
      <c r="E9304" s="48">
        <v>10</v>
      </c>
    </row>
    <row r="9305" spans="1:5" x14ac:dyDescent="0.25">
      <c r="A9305" s="47">
        <v>44336</v>
      </c>
      <c r="B9305" s="48">
        <v>44337</v>
      </c>
      <c r="C9305" s="48" t="s">
        <v>1173</v>
      </c>
      <c r="D9305" s="49">
        <f>VLOOKUP(Pag_Inicio_Corr_mas_casos[[#This Row],[Corregimiento]],Hoja3!$A$2:$D$676,4,0)</f>
        <v>40503</v>
      </c>
      <c r="E9305" s="48">
        <v>10</v>
      </c>
    </row>
    <row r="9306" spans="1:5" x14ac:dyDescent="0.25">
      <c r="A9306" s="47">
        <v>44336</v>
      </c>
      <c r="B9306" s="48">
        <v>44337</v>
      </c>
      <c r="C9306" s="48" t="s">
        <v>792</v>
      </c>
      <c r="D9306" s="49">
        <f>VLOOKUP(Pag_Inicio_Corr_mas_casos[[#This Row],[Corregimiento]],Hoja3!$A$2:$D$676,4,0)</f>
        <v>80806</v>
      </c>
      <c r="E9306" s="48">
        <v>10</v>
      </c>
    </row>
    <row r="9307" spans="1:5" x14ac:dyDescent="0.25">
      <c r="A9307" s="47">
        <v>44336</v>
      </c>
      <c r="B9307" s="48">
        <v>44337</v>
      </c>
      <c r="C9307" s="48" t="s">
        <v>1253</v>
      </c>
      <c r="D9307" s="49">
        <f>VLOOKUP(Pag_Inicio_Corr_mas_casos[[#This Row],[Corregimiento]],Hoja3!$A$2:$D$676,4,0)</f>
        <v>10201</v>
      </c>
      <c r="E9307" s="48">
        <v>10</v>
      </c>
    </row>
    <row r="9308" spans="1:5" x14ac:dyDescent="0.25">
      <c r="A9308" s="47">
        <v>44336</v>
      </c>
      <c r="B9308" s="48">
        <v>44337</v>
      </c>
      <c r="C9308" s="48" t="s">
        <v>1163</v>
      </c>
      <c r="D9308" s="49">
        <f>VLOOKUP(Pag_Inicio_Corr_mas_casos[[#This Row],[Corregimiento]],Hoja3!$A$2:$D$676,4,0)</f>
        <v>130101</v>
      </c>
      <c r="E9308" s="48">
        <v>10</v>
      </c>
    </row>
    <row r="9309" spans="1:5" x14ac:dyDescent="0.25">
      <c r="A9309" s="47">
        <v>44336</v>
      </c>
      <c r="B9309" s="48">
        <v>44337</v>
      </c>
      <c r="C9309" s="48" t="s">
        <v>1033</v>
      </c>
      <c r="D9309" s="49">
        <f>VLOOKUP(Pag_Inicio_Corr_mas_casos[[#This Row],[Corregimiento]],Hoja3!$A$2:$D$676,4,0)</f>
        <v>130717</v>
      </c>
      <c r="E9309" s="48">
        <v>9</v>
      </c>
    </row>
    <row r="9310" spans="1:5" x14ac:dyDescent="0.25">
      <c r="A9310" s="47">
        <v>44336</v>
      </c>
      <c r="B9310" s="48">
        <v>44337</v>
      </c>
      <c r="C9310" s="48" t="s">
        <v>1116</v>
      </c>
      <c r="D9310" s="49">
        <f>VLOOKUP(Pag_Inicio_Corr_mas_casos[[#This Row],[Corregimiento]],Hoja3!$A$2:$D$676,4,0)</f>
        <v>81003</v>
      </c>
      <c r="E9310" s="48">
        <v>9</v>
      </c>
    </row>
    <row r="9311" spans="1:5" x14ac:dyDescent="0.25">
      <c r="A9311" s="47">
        <v>44336</v>
      </c>
      <c r="B9311" s="48">
        <v>44337</v>
      </c>
      <c r="C9311" s="48" t="s">
        <v>1032</v>
      </c>
      <c r="D9311" s="49">
        <f>VLOOKUP(Pag_Inicio_Corr_mas_casos[[#This Row],[Corregimiento]],Hoja3!$A$2:$D$676,4,0)</f>
        <v>80810</v>
      </c>
      <c r="E9311" s="48">
        <v>8</v>
      </c>
    </row>
    <row r="9312" spans="1:5" x14ac:dyDescent="0.25">
      <c r="A9312" s="47">
        <v>44336</v>
      </c>
      <c r="B9312" s="48">
        <v>44337</v>
      </c>
      <c r="C9312" s="48" t="s">
        <v>1366</v>
      </c>
      <c r="D9312" s="49">
        <f>VLOOKUP(Pag_Inicio_Corr_mas_casos[[#This Row],[Corregimiento]],Hoja3!$A$2:$D$676,4,0)</f>
        <v>90304</v>
      </c>
      <c r="E9312" s="48">
        <v>8</v>
      </c>
    </row>
    <row r="9313" spans="1:5" x14ac:dyDescent="0.25">
      <c r="A9313" s="59">
        <v>44337</v>
      </c>
      <c r="B9313" s="60">
        <v>44338</v>
      </c>
      <c r="C9313" s="60" t="s">
        <v>1155</v>
      </c>
      <c r="D9313" s="61">
        <f>VLOOKUP(Pag_Inicio_Corr_mas_casos[[#This Row],[Corregimiento]],Hoja3!$A$2:$D$676,4,0)</f>
        <v>40601</v>
      </c>
      <c r="E9313" s="60">
        <v>27</v>
      </c>
    </row>
    <row r="9314" spans="1:5" x14ac:dyDescent="0.25">
      <c r="A9314" s="59">
        <v>44337</v>
      </c>
      <c r="B9314" s="60">
        <v>44338</v>
      </c>
      <c r="C9314" s="60" t="s">
        <v>1106</v>
      </c>
      <c r="D9314" s="61">
        <f>VLOOKUP(Pag_Inicio_Corr_mas_casos[[#This Row],[Corregimiento]],Hoja3!$A$2:$D$676,4,0)</f>
        <v>80809</v>
      </c>
      <c r="E9314" s="60">
        <v>20</v>
      </c>
    </row>
    <row r="9315" spans="1:5" x14ac:dyDescent="0.25">
      <c r="A9315" s="59">
        <v>44337</v>
      </c>
      <c r="B9315" s="60">
        <v>44338</v>
      </c>
      <c r="C9315" s="60" t="s">
        <v>1141</v>
      </c>
      <c r="D9315" s="61">
        <f>VLOOKUP(Pag_Inicio_Corr_mas_casos[[#This Row],[Corregimiento]],Hoja3!$A$2:$D$676,4,0)</f>
        <v>80812</v>
      </c>
      <c r="E9315" s="60">
        <v>18</v>
      </c>
    </row>
    <row r="9316" spans="1:5" x14ac:dyDescent="0.25">
      <c r="A9316" s="59">
        <v>44337</v>
      </c>
      <c r="B9316" s="60">
        <v>44338</v>
      </c>
      <c r="C9316" s="60" t="s">
        <v>1037</v>
      </c>
      <c r="D9316" s="61">
        <f>VLOOKUP(Pag_Inicio_Corr_mas_casos[[#This Row],[Corregimiento]],Hoja3!$A$2:$D$676,4,0)</f>
        <v>80807</v>
      </c>
      <c r="E9316" s="60">
        <v>16</v>
      </c>
    </row>
    <row r="9317" spans="1:5" x14ac:dyDescent="0.25">
      <c r="A9317" s="59">
        <v>44337</v>
      </c>
      <c r="B9317" s="60">
        <v>44338</v>
      </c>
      <c r="C9317" s="60" t="s">
        <v>1035</v>
      </c>
      <c r="D9317" s="61">
        <f>VLOOKUP(Pag_Inicio_Corr_mas_casos[[#This Row],[Corregimiento]],Hoja3!$A$2:$D$676,4,0)</f>
        <v>80806</v>
      </c>
      <c r="E9317" s="60">
        <v>16</v>
      </c>
    </row>
    <row r="9318" spans="1:5" x14ac:dyDescent="0.25">
      <c r="A9318" s="59">
        <v>44337</v>
      </c>
      <c r="B9318" s="60">
        <v>44338</v>
      </c>
      <c r="C9318" s="60" t="s">
        <v>1107</v>
      </c>
      <c r="D9318" s="61">
        <f>VLOOKUP(Pag_Inicio_Corr_mas_casos[[#This Row],[Corregimiento]],Hoja3!$A$2:$D$676,4,0)</f>
        <v>80819</v>
      </c>
      <c r="E9318" s="60">
        <v>15</v>
      </c>
    </row>
    <row r="9319" spans="1:5" x14ac:dyDescent="0.25">
      <c r="A9319" s="59">
        <v>44337</v>
      </c>
      <c r="B9319" s="60">
        <v>44338</v>
      </c>
      <c r="C9319" s="60" t="s">
        <v>1041</v>
      </c>
      <c r="D9319" s="61">
        <f>VLOOKUP(Pag_Inicio_Corr_mas_casos[[#This Row],[Corregimiento]],Hoja3!$A$2:$D$676,4,0)</f>
        <v>80814</v>
      </c>
      <c r="E9319" s="60">
        <v>12</v>
      </c>
    </row>
    <row r="9320" spans="1:5" x14ac:dyDescent="0.25">
      <c r="A9320" s="59">
        <v>44337</v>
      </c>
      <c r="B9320" s="60">
        <v>44338</v>
      </c>
      <c r="C9320" s="60" t="s">
        <v>1048</v>
      </c>
      <c r="D9320" s="61">
        <f>VLOOKUP(Pag_Inicio_Corr_mas_casos[[#This Row],[Corregimiento]],Hoja3!$A$2:$D$676,4,0)</f>
        <v>80817</v>
      </c>
      <c r="E9320" s="60">
        <v>11</v>
      </c>
    </row>
    <row r="9321" spans="1:5" x14ac:dyDescent="0.25">
      <c r="A9321" s="59">
        <v>44337</v>
      </c>
      <c r="B9321" s="60">
        <v>44338</v>
      </c>
      <c r="C9321" s="60" t="s">
        <v>1173</v>
      </c>
      <c r="D9321" s="61">
        <f>VLOOKUP(Pag_Inicio_Corr_mas_casos[[#This Row],[Corregimiento]],Hoja3!$A$2:$D$676,4,0)</f>
        <v>40503</v>
      </c>
      <c r="E9321" s="60">
        <v>11</v>
      </c>
    </row>
    <row r="9322" spans="1:5" x14ac:dyDescent="0.25">
      <c r="A9322" s="59">
        <v>44337</v>
      </c>
      <c r="B9322" s="60">
        <v>44338</v>
      </c>
      <c r="C9322" s="60" t="s">
        <v>1131</v>
      </c>
      <c r="D9322" s="61">
        <f>VLOOKUP(Pag_Inicio_Corr_mas_casos[[#This Row],[Corregimiento]],Hoja3!$A$2:$D$676,4,0)</f>
        <v>130106</v>
      </c>
      <c r="E9322" s="60">
        <v>11</v>
      </c>
    </row>
    <row r="9323" spans="1:5" x14ac:dyDescent="0.25">
      <c r="A9323" s="59">
        <v>44337</v>
      </c>
      <c r="B9323" s="60">
        <v>44338</v>
      </c>
      <c r="C9323" s="60" t="s">
        <v>1301</v>
      </c>
      <c r="D9323" s="61">
        <f>VLOOKUP(Pag_Inicio_Corr_mas_casos[[#This Row],[Corregimiento]],Hoja3!$A$2:$D$676,4,0)</f>
        <v>10101</v>
      </c>
      <c r="E9323" s="60">
        <v>11</v>
      </c>
    </row>
    <row r="9324" spans="1:5" x14ac:dyDescent="0.25">
      <c r="A9324" s="59">
        <v>44337</v>
      </c>
      <c r="B9324" s="60">
        <v>44338</v>
      </c>
      <c r="C9324" s="60" t="s">
        <v>1034</v>
      </c>
      <c r="D9324" s="61">
        <f>VLOOKUP(Pag_Inicio_Corr_mas_casos[[#This Row],[Corregimiento]],Hoja3!$A$2:$D$676,4,0)</f>
        <v>81009</v>
      </c>
      <c r="E9324" s="60">
        <v>10</v>
      </c>
    </row>
    <row r="9325" spans="1:5" x14ac:dyDescent="0.25">
      <c r="A9325" s="59">
        <v>44337</v>
      </c>
      <c r="B9325" s="60">
        <v>44338</v>
      </c>
      <c r="C9325" s="60" t="s">
        <v>1032</v>
      </c>
      <c r="D9325" s="61">
        <f>VLOOKUP(Pag_Inicio_Corr_mas_casos[[#This Row],[Corregimiento]],Hoja3!$A$2:$D$676,4,0)</f>
        <v>80810</v>
      </c>
      <c r="E9325" s="60">
        <v>10</v>
      </c>
    </row>
    <row r="9326" spans="1:5" x14ac:dyDescent="0.25">
      <c r="A9326" s="59">
        <v>44337</v>
      </c>
      <c r="B9326" s="60">
        <v>44338</v>
      </c>
      <c r="C9326" s="60" t="s">
        <v>1102</v>
      </c>
      <c r="D9326" s="61">
        <f>VLOOKUP(Pag_Inicio_Corr_mas_casos[[#This Row],[Corregimiento]],Hoja3!$A$2:$D$676,4,0)</f>
        <v>40612</v>
      </c>
      <c r="E9326" s="60">
        <v>10</v>
      </c>
    </row>
    <row r="9327" spans="1:5" x14ac:dyDescent="0.25">
      <c r="A9327" s="59">
        <v>44337</v>
      </c>
      <c r="B9327" s="60">
        <v>44338</v>
      </c>
      <c r="C9327" s="60" t="s">
        <v>1168</v>
      </c>
      <c r="D9327" s="61">
        <f>VLOOKUP(Pag_Inicio_Corr_mas_casos[[#This Row],[Corregimiento]],Hoja3!$A$2:$D$676,4,0)</f>
        <v>30101</v>
      </c>
      <c r="E9327" s="60">
        <v>10</v>
      </c>
    </row>
    <row r="9328" spans="1:5" x14ac:dyDescent="0.25">
      <c r="A9328" s="59">
        <v>44337</v>
      </c>
      <c r="B9328" s="60">
        <v>44338</v>
      </c>
      <c r="C9328" s="60" t="s">
        <v>1051</v>
      </c>
      <c r="D9328" s="61">
        <f>VLOOKUP(Pag_Inicio_Corr_mas_casos[[#This Row],[Corregimiento]],Hoja3!$A$2:$D$676,4,0)</f>
        <v>80815</v>
      </c>
      <c r="E9328" s="60">
        <v>10</v>
      </c>
    </row>
    <row r="9329" spans="1:5" x14ac:dyDescent="0.25">
      <c r="A9329" s="59">
        <v>44337</v>
      </c>
      <c r="B9329" s="60">
        <v>44338</v>
      </c>
      <c r="C9329" s="60" t="s">
        <v>1161</v>
      </c>
      <c r="D9329" s="61">
        <f>VLOOKUP(Pag_Inicio_Corr_mas_casos[[#This Row],[Corregimiento]],Hoja3!$A$2:$D$676,4,0)</f>
        <v>40610</v>
      </c>
      <c r="E9329" s="60">
        <v>9</v>
      </c>
    </row>
    <row r="9330" spans="1:5" x14ac:dyDescent="0.25">
      <c r="A9330" s="59">
        <v>44337</v>
      </c>
      <c r="B9330" s="60">
        <v>44338</v>
      </c>
      <c r="C9330" s="60" t="s">
        <v>1065</v>
      </c>
      <c r="D9330" s="61">
        <f>VLOOKUP(Pag_Inicio_Corr_mas_casos[[#This Row],[Corregimiento]],Hoja3!$A$2:$D$676,4,0)</f>
        <v>40606</v>
      </c>
      <c r="E9330" s="60">
        <v>9</v>
      </c>
    </row>
    <row r="9331" spans="1:5" x14ac:dyDescent="0.25">
      <c r="A9331" s="59">
        <v>44337</v>
      </c>
      <c r="B9331" s="60">
        <v>44338</v>
      </c>
      <c r="C9331" s="60" t="s">
        <v>1163</v>
      </c>
      <c r="D9331" s="61">
        <f>VLOOKUP(Pag_Inicio_Corr_mas_casos[[#This Row],[Corregimiento]],Hoja3!$A$2:$D$676,4,0)</f>
        <v>130101</v>
      </c>
      <c r="E9331" s="60">
        <v>8</v>
      </c>
    </row>
    <row r="9332" spans="1:5" x14ac:dyDescent="0.25">
      <c r="A9332" s="59">
        <v>44337</v>
      </c>
      <c r="B9332" s="60">
        <v>44338</v>
      </c>
      <c r="C9332" s="60" t="s">
        <v>1147</v>
      </c>
      <c r="D9332" s="61">
        <f>VLOOKUP(Pag_Inicio_Corr_mas_casos[[#This Row],[Corregimiento]],Hoja3!$A$2:$D$676,4,0)</f>
        <v>40201</v>
      </c>
      <c r="E9332" s="60">
        <v>8</v>
      </c>
    </row>
    <row r="9333" spans="1:5" x14ac:dyDescent="0.25">
      <c r="A9333" s="105">
        <v>44338</v>
      </c>
      <c r="B9333" s="106">
        <v>44339</v>
      </c>
      <c r="C9333" s="106" t="s">
        <v>1037</v>
      </c>
      <c r="D9333" s="107">
        <f>VLOOKUP(Pag_Inicio_Corr_mas_casos[[#This Row],[Corregimiento]],Hoja3!$A$2:$D$676,4,0)</f>
        <v>80807</v>
      </c>
      <c r="E9333" s="106">
        <v>23</v>
      </c>
    </row>
    <row r="9334" spans="1:5" x14ac:dyDescent="0.25">
      <c r="A9334" s="105">
        <v>44338</v>
      </c>
      <c r="B9334" s="106">
        <v>44339</v>
      </c>
      <c r="C9334" s="106" t="s">
        <v>1106</v>
      </c>
      <c r="D9334" s="107">
        <f>VLOOKUP(Pag_Inicio_Corr_mas_casos[[#This Row],[Corregimiento]],Hoja3!$A$2:$D$676,4,0)</f>
        <v>80809</v>
      </c>
      <c r="E9334" s="106">
        <v>22</v>
      </c>
    </row>
    <row r="9335" spans="1:5" x14ac:dyDescent="0.25">
      <c r="A9335" s="105">
        <v>44338</v>
      </c>
      <c r="B9335" s="106">
        <v>44339</v>
      </c>
      <c r="C9335" s="106" t="s">
        <v>1107</v>
      </c>
      <c r="D9335" s="107">
        <f>VLOOKUP(Pag_Inicio_Corr_mas_casos[[#This Row],[Corregimiento]],Hoja3!$A$2:$D$676,4,0)</f>
        <v>80819</v>
      </c>
      <c r="E9335" s="106">
        <v>17</v>
      </c>
    </row>
    <row r="9336" spans="1:5" x14ac:dyDescent="0.25">
      <c r="A9336" s="105">
        <v>44338</v>
      </c>
      <c r="B9336" s="106">
        <v>44339</v>
      </c>
      <c r="C9336" s="106" t="s">
        <v>1141</v>
      </c>
      <c r="D9336" s="107">
        <f>VLOOKUP(Pag_Inicio_Corr_mas_casos[[#This Row],[Corregimiento]],Hoja3!$A$2:$D$676,4,0)</f>
        <v>80812</v>
      </c>
      <c r="E9336" s="106">
        <v>16</v>
      </c>
    </row>
    <row r="9337" spans="1:5" x14ac:dyDescent="0.25">
      <c r="A9337" s="105">
        <v>44338</v>
      </c>
      <c r="B9337" s="106">
        <v>44339</v>
      </c>
      <c r="C9337" s="106" t="s">
        <v>1034</v>
      </c>
      <c r="D9337" s="107">
        <f>VLOOKUP(Pag_Inicio_Corr_mas_casos[[#This Row],[Corregimiento]],Hoja3!$A$2:$D$676,4,0)</f>
        <v>81009</v>
      </c>
      <c r="E9337" s="106">
        <v>15</v>
      </c>
    </row>
    <row r="9338" spans="1:5" x14ac:dyDescent="0.25">
      <c r="A9338" s="105">
        <v>44338</v>
      </c>
      <c r="B9338" s="106">
        <v>44339</v>
      </c>
      <c r="C9338" s="106" t="s">
        <v>1035</v>
      </c>
      <c r="D9338" s="107">
        <f>VLOOKUP(Pag_Inicio_Corr_mas_casos[[#This Row],[Corregimiento]],Hoja3!$A$2:$D$676,4,0)</f>
        <v>80806</v>
      </c>
      <c r="E9338" s="106">
        <v>12</v>
      </c>
    </row>
    <row r="9339" spans="1:5" x14ac:dyDescent="0.25">
      <c r="A9339" s="105">
        <v>44338</v>
      </c>
      <c r="B9339" s="106">
        <v>44339</v>
      </c>
      <c r="C9339" s="106" t="s">
        <v>1041</v>
      </c>
      <c r="D9339" s="107">
        <f>VLOOKUP(Pag_Inicio_Corr_mas_casos[[#This Row],[Corregimiento]],Hoja3!$A$2:$D$676,4,0)</f>
        <v>80814</v>
      </c>
      <c r="E9339" s="106">
        <v>10</v>
      </c>
    </row>
    <row r="9340" spans="1:5" x14ac:dyDescent="0.25">
      <c r="A9340" s="105">
        <v>44338</v>
      </c>
      <c r="B9340" s="106">
        <v>44339</v>
      </c>
      <c r="C9340" s="106" t="s">
        <v>1163</v>
      </c>
      <c r="D9340" s="107">
        <f>VLOOKUP(Pag_Inicio_Corr_mas_casos[[#This Row],[Corregimiento]],Hoja3!$A$2:$D$676,4,0)</f>
        <v>130101</v>
      </c>
      <c r="E9340" s="106">
        <v>10</v>
      </c>
    </row>
    <row r="9341" spans="1:5" x14ac:dyDescent="0.25">
      <c r="A9341" s="105">
        <v>44338</v>
      </c>
      <c r="B9341" s="106">
        <v>44339</v>
      </c>
      <c r="C9341" s="106" t="s">
        <v>1117</v>
      </c>
      <c r="D9341" s="107">
        <f>VLOOKUP(Pag_Inicio_Corr_mas_casos[[#This Row],[Corregimiento]],Hoja3!$A$2:$D$676,4,0)</f>
        <v>91001</v>
      </c>
      <c r="E9341" s="106">
        <v>8</v>
      </c>
    </row>
    <row r="9342" spans="1:5" x14ac:dyDescent="0.25">
      <c r="A9342" s="105">
        <v>44338</v>
      </c>
      <c r="B9342" s="106">
        <v>44339</v>
      </c>
      <c r="C9342" s="106" t="s">
        <v>1093</v>
      </c>
      <c r="D9342" s="107">
        <f>VLOOKUP(Pag_Inicio_Corr_mas_casos[[#This Row],[Corregimiento]],Hoja3!$A$2:$D$676,4,0)</f>
        <v>81004</v>
      </c>
      <c r="E9342" s="106">
        <v>8</v>
      </c>
    </row>
    <row r="9343" spans="1:5" x14ac:dyDescent="0.25">
      <c r="A9343" s="105">
        <v>44338</v>
      </c>
      <c r="B9343" s="106">
        <v>44339</v>
      </c>
      <c r="C9343" s="106" t="s">
        <v>1114</v>
      </c>
      <c r="D9343" s="107">
        <f>VLOOKUP(Pag_Inicio_Corr_mas_casos[[#This Row],[Corregimiento]],Hoja3!$A$2:$D$676,4,0)</f>
        <v>81001</v>
      </c>
      <c r="E9343" s="106">
        <v>8</v>
      </c>
    </row>
    <row r="9344" spans="1:5" x14ac:dyDescent="0.25">
      <c r="A9344" s="105">
        <v>44338</v>
      </c>
      <c r="B9344" s="106">
        <v>44339</v>
      </c>
      <c r="C9344" s="106" t="s">
        <v>1048</v>
      </c>
      <c r="D9344" s="107">
        <f>VLOOKUP(Pag_Inicio_Corr_mas_casos[[#This Row],[Corregimiento]],Hoja3!$A$2:$D$676,4,0)</f>
        <v>80817</v>
      </c>
      <c r="E9344" s="106">
        <v>7</v>
      </c>
    </row>
    <row r="9345" spans="1:5" x14ac:dyDescent="0.25">
      <c r="A9345" s="105">
        <v>44338</v>
      </c>
      <c r="B9345" s="106">
        <v>44339</v>
      </c>
      <c r="C9345" s="106" t="s">
        <v>1155</v>
      </c>
      <c r="D9345" s="107">
        <f>VLOOKUP(Pag_Inicio_Corr_mas_casos[[#This Row],[Corregimiento]],Hoja3!$A$2:$D$676,4,0)</f>
        <v>40601</v>
      </c>
      <c r="E9345" s="106">
        <v>7</v>
      </c>
    </row>
    <row r="9346" spans="1:5" x14ac:dyDescent="0.25">
      <c r="A9346" s="105">
        <v>44338</v>
      </c>
      <c r="B9346" s="106">
        <v>44339</v>
      </c>
      <c r="C9346" s="106" t="s">
        <v>1116</v>
      </c>
      <c r="D9346" s="107">
        <f>VLOOKUP(Pag_Inicio_Corr_mas_casos[[#This Row],[Corregimiento]],Hoja3!$A$2:$D$676,4,0)</f>
        <v>81003</v>
      </c>
      <c r="E9346" s="106">
        <v>7</v>
      </c>
    </row>
    <row r="9347" spans="1:5" x14ac:dyDescent="0.25">
      <c r="A9347" s="105">
        <v>44338</v>
      </c>
      <c r="B9347" s="106">
        <v>44339</v>
      </c>
      <c r="C9347" s="106" t="s">
        <v>1174</v>
      </c>
      <c r="D9347" s="107">
        <f>VLOOKUP(Pag_Inicio_Corr_mas_casos[[#This Row],[Corregimiento]],Hoja3!$A$2:$D$676,4,0)</f>
        <v>91101</v>
      </c>
      <c r="E9347" s="106">
        <v>7</v>
      </c>
    </row>
    <row r="9348" spans="1:5" x14ac:dyDescent="0.25">
      <c r="A9348" s="105">
        <v>44338</v>
      </c>
      <c r="B9348" s="106">
        <v>44339</v>
      </c>
      <c r="C9348" s="106" t="s">
        <v>867</v>
      </c>
      <c r="D9348" s="107">
        <f>VLOOKUP(Pag_Inicio_Corr_mas_casos[[#This Row],[Corregimiento]],Hoja3!$A$2:$D$676,4,0)</f>
        <v>80821</v>
      </c>
      <c r="E9348" s="106">
        <v>7</v>
      </c>
    </row>
    <row r="9349" spans="1:5" x14ac:dyDescent="0.25">
      <c r="A9349" s="105">
        <v>44338</v>
      </c>
      <c r="B9349" s="106">
        <v>44339</v>
      </c>
      <c r="C9349" s="106" t="s">
        <v>1128</v>
      </c>
      <c r="D9349" s="107">
        <f>VLOOKUP(Pag_Inicio_Corr_mas_casos[[#This Row],[Corregimiento]],Hoja3!$A$2:$D$676,4,0)</f>
        <v>91008</v>
      </c>
      <c r="E9349" s="106">
        <v>7</v>
      </c>
    </row>
    <row r="9350" spans="1:5" x14ac:dyDescent="0.25">
      <c r="A9350" s="105">
        <v>44338</v>
      </c>
      <c r="B9350" s="106">
        <v>44339</v>
      </c>
      <c r="C9350" s="106" t="s">
        <v>1089</v>
      </c>
      <c r="D9350" s="107">
        <f>VLOOKUP(Pag_Inicio_Corr_mas_casos[[#This Row],[Corregimiento]],Hoja3!$A$2:$D$676,4,0)</f>
        <v>130105</v>
      </c>
      <c r="E9350" s="106">
        <v>6</v>
      </c>
    </row>
    <row r="9351" spans="1:5" x14ac:dyDescent="0.25">
      <c r="A9351" s="105">
        <v>44338</v>
      </c>
      <c r="B9351" s="106">
        <v>44339</v>
      </c>
      <c r="C9351" s="106" t="s">
        <v>1265</v>
      </c>
      <c r="D9351" s="107">
        <f>VLOOKUP(Pag_Inicio_Corr_mas_casos[[#This Row],[Corregimiento]],Hoja3!$A$2:$D$676,4,0)</f>
        <v>90405</v>
      </c>
      <c r="E9351" s="106">
        <v>6</v>
      </c>
    </row>
    <row r="9352" spans="1:5" x14ac:dyDescent="0.25">
      <c r="A9352" s="105">
        <v>44338</v>
      </c>
      <c r="B9352" s="106">
        <v>44339</v>
      </c>
      <c r="C9352" s="106" t="s">
        <v>1045</v>
      </c>
      <c r="D9352" s="107">
        <f>VLOOKUP(Pag_Inicio_Corr_mas_casos[[#This Row],[Corregimiento]],Hoja3!$A$2:$D$676,4,0)</f>
        <v>130107</v>
      </c>
      <c r="E9352" s="106">
        <v>6</v>
      </c>
    </row>
    <row r="9353" spans="1:5" x14ac:dyDescent="0.25">
      <c r="A9353" s="56">
        <v>44339</v>
      </c>
      <c r="B9353" s="57">
        <v>44340</v>
      </c>
      <c r="C9353" s="57" t="s">
        <v>1106</v>
      </c>
      <c r="D9353" s="58">
        <f>VLOOKUP(Pag_Inicio_Corr_mas_casos[[#This Row],[Corregimiento]],Hoja3!$A$2:$D$676,4,0)</f>
        <v>80809</v>
      </c>
      <c r="E9353" s="57">
        <v>21</v>
      </c>
    </row>
    <row r="9354" spans="1:5" x14ac:dyDescent="0.25">
      <c r="A9354" s="56">
        <v>44339</v>
      </c>
      <c r="B9354" s="57">
        <v>44340</v>
      </c>
      <c r="C9354" s="57" t="s">
        <v>1155</v>
      </c>
      <c r="D9354" s="58">
        <f>VLOOKUP(Pag_Inicio_Corr_mas_casos[[#This Row],[Corregimiento]],Hoja3!$A$2:$D$676,4,0)</f>
        <v>40601</v>
      </c>
      <c r="E9354" s="57">
        <v>16</v>
      </c>
    </row>
    <row r="9355" spans="1:5" x14ac:dyDescent="0.25">
      <c r="A9355" s="56">
        <v>44339</v>
      </c>
      <c r="B9355" s="57">
        <v>44340</v>
      </c>
      <c r="C9355" s="57" t="s">
        <v>1035</v>
      </c>
      <c r="D9355" s="58">
        <f>VLOOKUP(Pag_Inicio_Corr_mas_casos[[#This Row],[Corregimiento]],Hoja3!$A$2:$D$676,4,0)</f>
        <v>80806</v>
      </c>
      <c r="E9355" s="57">
        <v>15</v>
      </c>
    </row>
    <row r="9356" spans="1:5" x14ac:dyDescent="0.25">
      <c r="A9356" s="56">
        <v>44339</v>
      </c>
      <c r="B9356" s="57">
        <v>44340</v>
      </c>
      <c r="C9356" s="57" t="s">
        <v>1141</v>
      </c>
      <c r="D9356" s="58">
        <f>VLOOKUP(Pag_Inicio_Corr_mas_casos[[#This Row],[Corregimiento]],Hoja3!$A$2:$D$676,4,0)</f>
        <v>80812</v>
      </c>
      <c r="E9356" s="57">
        <v>13</v>
      </c>
    </row>
    <row r="9357" spans="1:5" x14ac:dyDescent="0.25">
      <c r="A9357" s="56">
        <v>44339</v>
      </c>
      <c r="B9357" s="57">
        <v>44340</v>
      </c>
      <c r="C9357" s="57" t="s">
        <v>1102</v>
      </c>
      <c r="D9357" s="58">
        <f>VLOOKUP(Pag_Inicio_Corr_mas_casos[[#This Row],[Corregimiento]],Hoja3!$A$2:$D$676,4,0)</f>
        <v>40612</v>
      </c>
      <c r="E9357" s="57">
        <v>11</v>
      </c>
    </row>
    <row r="9358" spans="1:5" x14ac:dyDescent="0.25">
      <c r="A9358" s="56">
        <v>44339</v>
      </c>
      <c r="B9358" s="57">
        <v>44340</v>
      </c>
      <c r="C9358" s="57" t="s">
        <v>1036</v>
      </c>
      <c r="D9358" s="58">
        <f>VLOOKUP(Pag_Inicio_Corr_mas_casos[[#This Row],[Corregimiento]],Hoja3!$A$2:$D$676,4,0)</f>
        <v>80823</v>
      </c>
      <c r="E9358" s="57">
        <v>10</v>
      </c>
    </row>
    <row r="9359" spans="1:5" x14ac:dyDescent="0.25">
      <c r="A9359" s="56">
        <v>44339</v>
      </c>
      <c r="B9359" s="57">
        <v>44340</v>
      </c>
      <c r="C9359" s="57" t="s">
        <v>1037</v>
      </c>
      <c r="D9359" s="58">
        <f>VLOOKUP(Pag_Inicio_Corr_mas_casos[[#This Row],[Corregimiento]],Hoja3!$A$2:$D$676,4,0)</f>
        <v>80807</v>
      </c>
      <c r="E9359" s="57">
        <v>9</v>
      </c>
    </row>
    <row r="9360" spans="1:5" x14ac:dyDescent="0.25">
      <c r="A9360" s="56">
        <v>44339</v>
      </c>
      <c r="B9360" s="57">
        <v>44340</v>
      </c>
      <c r="C9360" s="57" t="s">
        <v>1107</v>
      </c>
      <c r="D9360" s="58">
        <f>VLOOKUP(Pag_Inicio_Corr_mas_casos[[#This Row],[Corregimiento]],Hoja3!$A$2:$D$676,4,0)</f>
        <v>80819</v>
      </c>
      <c r="E9360" s="57">
        <v>9</v>
      </c>
    </row>
    <row r="9361" spans="1:5" x14ac:dyDescent="0.25">
      <c r="A9361" s="56">
        <v>44339</v>
      </c>
      <c r="B9361" s="57">
        <v>44340</v>
      </c>
      <c r="C9361" s="57" t="s">
        <v>1299</v>
      </c>
      <c r="D9361" s="58">
        <f>VLOOKUP(Pag_Inicio_Corr_mas_casos[[#This Row],[Corregimiento]],Hoja3!$A$2:$D$676,4,0)</f>
        <v>120507</v>
      </c>
      <c r="E9361" s="57">
        <v>9</v>
      </c>
    </row>
    <row r="9362" spans="1:5" x14ac:dyDescent="0.25">
      <c r="A9362" s="56">
        <v>44339</v>
      </c>
      <c r="B9362" s="57">
        <v>44340</v>
      </c>
      <c r="C9362" s="57" t="s">
        <v>1357</v>
      </c>
      <c r="D9362" s="58">
        <f>VLOOKUP(Pag_Inicio_Corr_mas_casos[[#This Row],[Corregimiento]],Hoja3!$A$2:$D$676,4,0)</f>
        <v>41401</v>
      </c>
      <c r="E9362" s="57">
        <v>9</v>
      </c>
    </row>
    <row r="9363" spans="1:5" x14ac:dyDescent="0.25">
      <c r="A9363" s="56">
        <v>44339</v>
      </c>
      <c r="B9363" s="57">
        <v>44340</v>
      </c>
      <c r="C9363" s="57" t="s">
        <v>1114</v>
      </c>
      <c r="D9363" s="58">
        <f>VLOOKUP(Pag_Inicio_Corr_mas_casos[[#This Row],[Corregimiento]],Hoja3!$A$2:$D$676,4,0)</f>
        <v>81001</v>
      </c>
      <c r="E9363" s="57">
        <v>8</v>
      </c>
    </row>
    <row r="9364" spans="1:5" x14ac:dyDescent="0.25">
      <c r="A9364" s="56">
        <v>44339</v>
      </c>
      <c r="B9364" s="57">
        <v>44340</v>
      </c>
      <c r="C9364" s="57" t="s">
        <v>1034</v>
      </c>
      <c r="D9364" s="58">
        <f>VLOOKUP(Pag_Inicio_Corr_mas_casos[[#This Row],[Corregimiento]],Hoja3!$A$2:$D$676,4,0)</f>
        <v>81009</v>
      </c>
      <c r="E9364" s="57">
        <v>7</v>
      </c>
    </row>
    <row r="9365" spans="1:5" x14ac:dyDescent="0.25">
      <c r="A9365" s="56">
        <v>44339</v>
      </c>
      <c r="B9365" s="57">
        <v>44340</v>
      </c>
      <c r="C9365" s="57" t="s">
        <v>1098</v>
      </c>
      <c r="D9365" s="58">
        <f>VLOOKUP(Pag_Inicio_Corr_mas_casos[[#This Row],[Corregimiento]],Hoja3!$A$2:$D$676,4,0)</f>
        <v>40611</v>
      </c>
      <c r="E9365" s="57">
        <v>7</v>
      </c>
    </row>
    <row r="9366" spans="1:5" x14ac:dyDescent="0.25">
      <c r="A9366" s="56">
        <v>44339</v>
      </c>
      <c r="B9366" s="57">
        <v>44340</v>
      </c>
      <c r="C9366" s="57" t="s">
        <v>1128</v>
      </c>
      <c r="D9366" s="58">
        <f>VLOOKUP(Pag_Inicio_Corr_mas_casos[[#This Row],[Corregimiento]],Hoja3!$A$2:$D$676,4,0)</f>
        <v>91008</v>
      </c>
      <c r="E9366" s="57">
        <v>7</v>
      </c>
    </row>
    <row r="9367" spans="1:5" x14ac:dyDescent="0.25">
      <c r="A9367" s="56">
        <v>44339</v>
      </c>
      <c r="B9367" s="57">
        <v>44340</v>
      </c>
      <c r="C9367" s="57" t="s">
        <v>1048</v>
      </c>
      <c r="D9367" s="58">
        <f>VLOOKUP(Pag_Inicio_Corr_mas_casos[[#This Row],[Corregimiento]],Hoja3!$A$2:$D$676,4,0)</f>
        <v>80817</v>
      </c>
      <c r="E9367" s="57">
        <v>6</v>
      </c>
    </row>
    <row r="9368" spans="1:5" x14ac:dyDescent="0.25">
      <c r="A9368" s="56">
        <v>44339</v>
      </c>
      <c r="B9368" s="57">
        <v>44340</v>
      </c>
      <c r="C9368" s="57" t="s">
        <v>1117</v>
      </c>
      <c r="D9368" s="58">
        <f>VLOOKUP(Pag_Inicio_Corr_mas_casos[[#This Row],[Corregimiento]],Hoja3!$A$2:$D$676,4,0)</f>
        <v>91001</v>
      </c>
      <c r="E9368" s="57">
        <v>6</v>
      </c>
    </row>
    <row r="9369" spans="1:5" x14ac:dyDescent="0.25">
      <c r="A9369" s="56">
        <v>44339</v>
      </c>
      <c r="B9369" s="57">
        <v>44340</v>
      </c>
      <c r="C9369" s="57" t="s">
        <v>1038</v>
      </c>
      <c r="D9369" s="58">
        <f>VLOOKUP(Pag_Inicio_Corr_mas_casos[[#This Row],[Corregimiento]],Hoja3!$A$2:$D$676,4,0)</f>
        <v>80816</v>
      </c>
      <c r="E9369" s="57">
        <v>6</v>
      </c>
    </row>
    <row r="9370" spans="1:5" x14ac:dyDescent="0.25">
      <c r="A9370" s="56">
        <v>44339</v>
      </c>
      <c r="B9370" s="57">
        <v>44340</v>
      </c>
      <c r="C9370" s="57" t="s">
        <v>1153</v>
      </c>
      <c r="D9370" s="58">
        <f>VLOOKUP(Pag_Inicio_Corr_mas_casos[[#This Row],[Corregimiento]],Hoja3!$A$2:$D$676,4,0)</f>
        <v>40501</v>
      </c>
      <c r="E9370" s="57">
        <v>6</v>
      </c>
    </row>
    <row r="9371" spans="1:5" x14ac:dyDescent="0.25">
      <c r="A9371" s="56">
        <v>44339</v>
      </c>
      <c r="B9371" s="57">
        <v>44340</v>
      </c>
      <c r="C9371" s="57" t="s">
        <v>1032</v>
      </c>
      <c r="D9371" s="58">
        <f>VLOOKUP(Pag_Inicio_Corr_mas_casos[[#This Row],[Corregimiento]],Hoja3!$A$2:$D$676,4,0)</f>
        <v>80810</v>
      </c>
      <c r="E9371" s="57">
        <v>5</v>
      </c>
    </row>
    <row r="9372" spans="1:5" x14ac:dyDescent="0.25">
      <c r="A9372" s="56">
        <v>44339</v>
      </c>
      <c r="B9372" s="57">
        <v>44340</v>
      </c>
      <c r="C9372" s="57" t="s">
        <v>1163</v>
      </c>
      <c r="D9372" s="58">
        <f>VLOOKUP(Pag_Inicio_Corr_mas_casos[[#This Row],[Corregimiento]],Hoja3!$A$2:$D$676,4,0)</f>
        <v>130101</v>
      </c>
      <c r="E9372" s="57">
        <v>5</v>
      </c>
    </row>
    <row r="9373" spans="1:5" x14ac:dyDescent="0.25">
      <c r="A9373" s="32">
        <v>44340</v>
      </c>
      <c r="B9373" s="33">
        <v>44341</v>
      </c>
      <c r="C9373" s="33" t="s">
        <v>1106</v>
      </c>
      <c r="D9373" s="34">
        <f>VLOOKUP(Pag_Inicio_Corr_mas_casos[[#This Row],[Corregimiento]],Hoja3!$A$2:$D$676,4,0)</f>
        <v>80809</v>
      </c>
      <c r="E9373" s="33">
        <v>13</v>
      </c>
    </row>
    <row r="9374" spans="1:5" x14ac:dyDescent="0.25">
      <c r="A9374" s="32">
        <v>44340</v>
      </c>
      <c r="B9374" s="33">
        <v>44341</v>
      </c>
      <c r="C9374" s="33" t="s">
        <v>1037</v>
      </c>
      <c r="D9374" s="34">
        <f>VLOOKUP(Pag_Inicio_Corr_mas_casos[[#This Row],[Corregimiento]],Hoja3!$A$2:$D$676,4,0)</f>
        <v>80807</v>
      </c>
      <c r="E9374" s="33">
        <v>9</v>
      </c>
    </row>
    <row r="9375" spans="1:5" x14ac:dyDescent="0.25">
      <c r="A9375" s="32">
        <v>44340</v>
      </c>
      <c r="B9375" s="33">
        <v>44341</v>
      </c>
      <c r="C9375" s="33" t="s">
        <v>1065</v>
      </c>
      <c r="D9375" s="34">
        <f>VLOOKUP(Pag_Inicio_Corr_mas_casos[[#This Row],[Corregimiento]],Hoja3!$A$2:$D$676,4,0)</f>
        <v>40606</v>
      </c>
      <c r="E9375" s="33">
        <v>7</v>
      </c>
    </row>
    <row r="9376" spans="1:5" x14ac:dyDescent="0.25">
      <c r="A9376" s="32">
        <v>44340</v>
      </c>
      <c r="B9376" s="33">
        <v>44341</v>
      </c>
      <c r="C9376" s="33" t="s">
        <v>1344</v>
      </c>
      <c r="D9376" s="34">
        <f>VLOOKUP(Pag_Inicio_Corr_mas_casos[[#This Row],[Corregimiento]],Hoja3!$A$2:$D$676,4,0)</f>
        <v>40103</v>
      </c>
      <c r="E9376" s="33">
        <v>5</v>
      </c>
    </row>
    <row r="9377" spans="1:5" x14ac:dyDescent="0.25">
      <c r="A9377" s="32">
        <v>44340</v>
      </c>
      <c r="B9377" s="33">
        <v>44341</v>
      </c>
      <c r="C9377" s="33" t="s">
        <v>1358</v>
      </c>
      <c r="D9377" s="34">
        <f>VLOOKUP(Pag_Inicio_Corr_mas_casos[[#This Row],[Corregimiento]],Hoja3!$A$2:$D$676,4,0)</f>
        <v>40406</v>
      </c>
      <c r="E9377" s="33">
        <v>5</v>
      </c>
    </row>
    <row r="9378" spans="1:5" x14ac:dyDescent="0.25">
      <c r="A9378" s="32">
        <v>44340</v>
      </c>
      <c r="B9378" s="33">
        <v>44341</v>
      </c>
      <c r="C9378" s="33" t="s">
        <v>1173</v>
      </c>
      <c r="D9378" s="34">
        <f>VLOOKUP(Pag_Inicio_Corr_mas_casos[[#This Row],[Corregimiento]],Hoja3!$A$2:$D$676,4,0)</f>
        <v>40503</v>
      </c>
      <c r="E9378" s="33">
        <v>5</v>
      </c>
    </row>
    <row r="9379" spans="1:5" x14ac:dyDescent="0.25">
      <c r="A9379" s="32">
        <v>44340</v>
      </c>
      <c r="B9379" s="33">
        <v>44341</v>
      </c>
      <c r="C9379" s="33" t="s">
        <v>1370</v>
      </c>
      <c r="D9379" s="34">
        <f>VLOOKUP(Pag_Inicio_Corr_mas_casos[[#This Row],[Corregimiento]],Hoja3!$A$2:$D$676,4,0)</f>
        <v>41404</v>
      </c>
      <c r="E9379" s="33">
        <v>5</v>
      </c>
    </row>
    <row r="9380" spans="1:5" x14ac:dyDescent="0.25">
      <c r="A9380" s="32">
        <v>44340</v>
      </c>
      <c r="B9380" s="33">
        <v>44341</v>
      </c>
      <c r="C9380" s="33" t="s">
        <v>1098</v>
      </c>
      <c r="D9380" s="34">
        <f>VLOOKUP(Pag_Inicio_Corr_mas_casos[[#This Row],[Corregimiento]],Hoja3!$A$2:$D$676,4,0)</f>
        <v>40611</v>
      </c>
      <c r="E9380" s="33">
        <v>5</v>
      </c>
    </row>
    <row r="9381" spans="1:5" x14ac:dyDescent="0.25">
      <c r="A9381" s="32">
        <v>44340</v>
      </c>
      <c r="B9381" s="33">
        <v>44341</v>
      </c>
      <c r="C9381" s="33" t="s">
        <v>1245</v>
      </c>
      <c r="D9381" s="34">
        <f>VLOOKUP(Pag_Inicio_Corr_mas_casos[[#This Row],[Corregimiento]],Hoja3!$A$2:$D$676,4,0)</f>
        <v>10206</v>
      </c>
      <c r="E9381" s="33">
        <v>5</v>
      </c>
    </row>
    <row r="9382" spans="1:5" x14ac:dyDescent="0.25">
      <c r="A9382" s="32">
        <v>44340</v>
      </c>
      <c r="B9382" s="33">
        <v>44341</v>
      </c>
      <c r="C9382" s="33" t="s">
        <v>1395</v>
      </c>
      <c r="D9382" s="34">
        <f>VLOOKUP(Pag_Inicio_Corr_mas_casos[[#This Row],[Corregimiento]],Hoja3!$A$2:$D$676,4,0)</f>
        <v>120803</v>
      </c>
      <c r="E9382" s="33">
        <v>5</v>
      </c>
    </row>
    <row r="9383" spans="1:5" x14ac:dyDescent="0.25">
      <c r="A9383" s="32">
        <v>44340</v>
      </c>
      <c r="B9383" s="33">
        <v>44341</v>
      </c>
      <c r="C9383" s="33" t="s">
        <v>1034</v>
      </c>
      <c r="D9383" s="34">
        <f>VLOOKUP(Pag_Inicio_Corr_mas_casos[[#This Row],[Corregimiento]],Hoja3!$A$2:$D$676,4,0)</f>
        <v>81009</v>
      </c>
      <c r="E9383" s="33">
        <v>4</v>
      </c>
    </row>
    <row r="9384" spans="1:5" x14ac:dyDescent="0.25">
      <c r="A9384" s="32">
        <v>44340</v>
      </c>
      <c r="B9384" s="33">
        <v>44341</v>
      </c>
      <c r="C9384" s="33" t="s">
        <v>1359</v>
      </c>
      <c r="D9384" s="34">
        <f>VLOOKUP(Pag_Inicio_Corr_mas_casos[[#This Row],[Corregimiento]],Hoja3!$A$2:$D$676,4,0)</f>
        <v>40101</v>
      </c>
      <c r="E9384" s="33">
        <v>4</v>
      </c>
    </row>
    <row r="9385" spans="1:5" x14ac:dyDescent="0.25">
      <c r="A9385" s="32">
        <v>44340</v>
      </c>
      <c r="B9385" s="33">
        <v>44341</v>
      </c>
      <c r="C9385" s="33" t="s">
        <v>1162</v>
      </c>
      <c r="D9385" s="34">
        <f>VLOOKUP(Pag_Inicio_Corr_mas_casos[[#This Row],[Corregimiento]],Hoja3!$A$2:$D$676,4,0)</f>
        <v>20201</v>
      </c>
      <c r="E9385" s="33">
        <v>4</v>
      </c>
    </row>
    <row r="9386" spans="1:5" x14ac:dyDescent="0.25">
      <c r="A9386" s="32">
        <v>44340</v>
      </c>
      <c r="B9386" s="33">
        <v>44341</v>
      </c>
      <c r="C9386" s="33" t="s">
        <v>1163</v>
      </c>
      <c r="D9386" s="34">
        <f>VLOOKUP(Pag_Inicio_Corr_mas_casos[[#This Row],[Corregimiento]],Hoja3!$A$2:$D$676,4,0)</f>
        <v>130101</v>
      </c>
      <c r="E9386" s="33">
        <v>4</v>
      </c>
    </row>
    <row r="9387" spans="1:5" x14ac:dyDescent="0.25">
      <c r="A9387" s="32">
        <v>44340</v>
      </c>
      <c r="B9387" s="33">
        <v>44341</v>
      </c>
      <c r="C9387" s="33" t="s">
        <v>1141</v>
      </c>
      <c r="D9387" s="34">
        <f>VLOOKUP(Pag_Inicio_Corr_mas_casos[[#This Row],[Corregimiento]],Hoja3!$A$2:$D$676,4,0)</f>
        <v>80812</v>
      </c>
      <c r="E9387" s="33">
        <v>4</v>
      </c>
    </row>
    <row r="9388" spans="1:5" x14ac:dyDescent="0.25">
      <c r="A9388" s="32">
        <v>44340</v>
      </c>
      <c r="B9388" s="33">
        <v>44341</v>
      </c>
      <c r="C9388" s="33" t="s">
        <v>1102</v>
      </c>
      <c r="D9388" s="34">
        <f>VLOOKUP(Pag_Inicio_Corr_mas_casos[[#This Row],[Corregimiento]],Hoja3!$A$2:$D$676,4,0)</f>
        <v>40612</v>
      </c>
      <c r="E9388" s="33">
        <v>4</v>
      </c>
    </row>
    <row r="9389" spans="1:5" x14ac:dyDescent="0.25">
      <c r="A9389" s="32">
        <v>44340</v>
      </c>
      <c r="B9389" s="33">
        <v>44341</v>
      </c>
      <c r="C9389" s="33" t="s">
        <v>1100</v>
      </c>
      <c r="D9389" s="34">
        <f>VLOOKUP(Pag_Inicio_Corr_mas_casos[[#This Row],[Corregimiento]],Hoja3!$A$2:$D$676,4,0)</f>
        <v>60103</v>
      </c>
      <c r="E9389" s="33">
        <v>4</v>
      </c>
    </row>
    <row r="9390" spans="1:5" x14ac:dyDescent="0.25">
      <c r="A9390" s="32">
        <v>44340</v>
      </c>
      <c r="B9390" s="33">
        <v>44341</v>
      </c>
      <c r="C9390" s="33" t="s">
        <v>1396</v>
      </c>
      <c r="D9390" s="34">
        <f>VLOOKUP(Pag_Inicio_Corr_mas_casos[[#This Row],[Corregimiento]],Hoja3!$A$2:$D$676,4,0)</f>
        <v>90102</v>
      </c>
      <c r="E9390" s="33">
        <v>4</v>
      </c>
    </row>
    <row r="9391" spans="1:5" x14ac:dyDescent="0.25">
      <c r="A9391" s="32">
        <v>44340</v>
      </c>
      <c r="B9391" s="33">
        <v>44341</v>
      </c>
      <c r="C9391" s="33" t="s">
        <v>1068</v>
      </c>
      <c r="D9391" s="34">
        <f>VLOOKUP(Pag_Inicio_Corr_mas_casos[[#This Row],[Corregimiento]],Hoja3!$A$2:$D$676,4,0)</f>
        <v>20606</v>
      </c>
      <c r="E9391" s="33">
        <v>4</v>
      </c>
    </row>
    <row r="9392" spans="1:5" x14ac:dyDescent="0.25">
      <c r="A9392" s="32">
        <v>44340</v>
      </c>
      <c r="B9392" s="33">
        <v>44341</v>
      </c>
      <c r="C9392" s="33" t="s">
        <v>942</v>
      </c>
      <c r="D9392" s="34">
        <f>VLOOKUP(Pag_Inicio_Corr_mas_casos[[#This Row],[Corregimiento]],Hoja3!$A$2:$D$676,4,0)</f>
        <v>90101</v>
      </c>
      <c r="E9392" s="33">
        <v>4</v>
      </c>
    </row>
    <row r="9393" spans="1:5" x14ac:dyDescent="0.25">
      <c r="A9393" s="35">
        <v>44341</v>
      </c>
      <c r="B9393" s="36">
        <v>44342</v>
      </c>
      <c r="C9393" s="36" t="s">
        <v>1046</v>
      </c>
      <c r="D9393" s="37">
        <f>VLOOKUP(Pag_Inicio_Corr_mas_casos[[#This Row],[Corregimiento]],Hoja3!$A$2:$D$676,4,0)</f>
        <v>80813</v>
      </c>
      <c r="E9393" s="36">
        <v>37</v>
      </c>
    </row>
    <row r="9394" spans="1:5" x14ac:dyDescent="0.25">
      <c r="A9394" s="35">
        <v>44341</v>
      </c>
      <c r="B9394" s="36">
        <v>44342</v>
      </c>
      <c r="C9394" s="36" t="s">
        <v>1106</v>
      </c>
      <c r="D9394" s="37">
        <f>VLOOKUP(Pag_Inicio_Corr_mas_casos[[#This Row],[Corregimiento]],Hoja3!$A$2:$D$676,4,0)</f>
        <v>80809</v>
      </c>
      <c r="E9394" s="36">
        <v>25</v>
      </c>
    </row>
    <row r="9395" spans="1:5" x14ac:dyDescent="0.25">
      <c r="A9395" s="35">
        <v>44341</v>
      </c>
      <c r="B9395" s="36">
        <v>44342</v>
      </c>
      <c r="C9395" s="36" t="s">
        <v>1037</v>
      </c>
      <c r="D9395" s="37">
        <f>VLOOKUP(Pag_Inicio_Corr_mas_casos[[#This Row],[Corregimiento]],Hoja3!$A$2:$D$676,4,0)</f>
        <v>80807</v>
      </c>
      <c r="E9395" s="36">
        <v>23</v>
      </c>
    </row>
    <row r="9396" spans="1:5" x14ac:dyDescent="0.25">
      <c r="A9396" s="35">
        <v>44341</v>
      </c>
      <c r="B9396" s="36">
        <v>44342</v>
      </c>
      <c r="C9396" s="36" t="s">
        <v>1141</v>
      </c>
      <c r="D9396" s="37">
        <f>VLOOKUP(Pag_Inicio_Corr_mas_casos[[#This Row],[Corregimiento]],Hoja3!$A$2:$D$676,4,0)</f>
        <v>80812</v>
      </c>
      <c r="E9396" s="36">
        <v>23</v>
      </c>
    </row>
    <row r="9397" spans="1:5" x14ac:dyDescent="0.25">
      <c r="A9397" s="35">
        <v>44341</v>
      </c>
      <c r="B9397" s="36">
        <v>44342</v>
      </c>
      <c r="C9397" s="36" t="s">
        <v>1032</v>
      </c>
      <c r="D9397" s="37">
        <f>VLOOKUP(Pag_Inicio_Corr_mas_casos[[#This Row],[Corregimiento]],Hoja3!$A$2:$D$676,4,0)</f>
        <v>80810</v>
      </c>
      <c r="E9397" s="36">
        <v>18</v>
      </c>
    </row>
    <row r="9398" spans="1:5" x14ac:dyDescent="0.25">
      <c r="A9398" s="35">
        <v>44341</v>
      </c>
      <c r="B9398" s="36">
        <v>44342</v>
      </c>
      <c r="C9398" s="36" t="s">
        <v>1034</v>
      </c>
      <c r="D9398" s="37">
        <f>VLOOKUP(Pag_Inicio_Corr_mas_casos[[#This Row],[Corregimiento]],Hoja3!$A$2:$D$676,4,0)</f>
        <v>81009</v>
      </c>
      <c r="E9398" s="36">
        <v>17</v>
      </c>
    </row>
    <row r="9399" spans="1:5" x14ac:dyDescent="0.25">
      <c r="A9399" s="35">
        <v>44341</v>
      </c>
      <c r="B9399" s="36">
        <v>44342</v>
      </c>
      <c r="C9399" s="36" t="s">
        <v>1048</v>
      </c>
      <c r="D9399" s="37">
        <f>VLOOKUP(Pag_Inicio_Corr_mas_casos[[#This Row],[Corregimiento]],Hoja3!$A$2:$D$676,4,0)</f>
        <v>80817</v>
      </c>
      <c r="E9399" s="36">
        <v>15</v>
      </c>
    </row>
    <row r="9400" spans="1:5" x14ac:dyDescent="0.25">
      <c r="A9400" s="35">
        <v>44341</v>
      </c>
      <c r="B9400" s="36">
        <v>44342</v>
      </c>
      <c r="C9400" s="36" t="s">
        <v>1056</v>
      </c>
      <c r="D9400" s="37">
        <f>VLOOKUP(Pag_Inicio_Corr_mas_casos[[#This Row],[Corregimiento]],Hoja3!$A$2:$D$676,4,0)</f>
        <v>20601</v>
      </c>
      <c r="E9400" s="36">
        <v>14</v>
      </c>
    </row>
    <row r="9401" spans="1:5" x14ac:dyDescent="0.25">
      <c r="A9401" s="35">
        <v>44341</v>
      </c>
      <c r="B9401" s="36">
        <v>44342</v>
      </c>
      <c r="C9401" s="36" t="s">
        <v>867</v>
      </c>
      <c r="D9401" s="37">
        <f>VLOOKUP(Pag_Inicio_Corr_mas_casos[[#This Row],[Corregimiento]],Hoja3!$A$2:$D$676,4,0)</f>
        <v>80821</v>
      </c>
      <c r="E9401" s="36">
        <v>14</v>
      </c>
    </row>
    <row r="9402" spans="1:5" x14ac:dyDescent="0.25">
      <c r="A9402" s="35">
        <v>44341</v>
      </c>
      <c r="B9402" s="36">
        <v>44342</v>
      </c>
      <c r="C9402" s="36" t="s">
        <v>1036</v>
      </c>
      <c r="D9402" s="37">
        <f>VLOOKUP(Pag_Inicio_Corr_mas_casos[[#This Row],[Corregimiento]],Hoja3!$A$2:$D$676,4,0)</f>
        <v>80823</v>
      </c>
      <c r="E9402" s="36">
        <v>13</v>
      </c>
    </row>
    <row r="9403" spans="1:5" x14ac:dyDescent="0.25">
      <c r="A9403" s="35">
        <v>44341</v>
      </c>
      <c r="B9403" s="36">
        <v>44342</v>
      </c>
      <c r="C9403" s="36" t="s">
        <v>1035</v>
      </c>
      <c r="D9403" s="37">
        <f>VLOOKUP(Pag_Inicio_Corr_mas_casos[[#This Row],[Corregimiento]],Hoja3!$A$2:$D$676,4,0)</f>
        <v>80806</v>
      </c>
      <c r="E9403" s="36">
        <v>12</v>
      </c>
    </row>
    <row r="9404" spans="1:5" x14ac:dyDescent="0.25">
      <c r="A9404" s="35">
        <v>44341</v>
      </c>
      <c r="B9404" s="36">
        <v>44342</v>
      </c>
      <c r="C9404" s="36" t="s">
        <v>1155</v>
      </c>
      <c r="D9404" s="37">
        <f>VLOOKUP(Pag_Inicio_Corr_mas_casos[[#This Row],[Corregimiento]],Hoja3!$A$2:$D$676,4,0)</f>
        <v>40601</v>
      </c>
      <c r="E9404" s="36">
        <v>11</v>
      </c>
    </row>
    <row r="9405" spans="1:5" x14ac:dyDescent="0.25">
      <c r="A9405" s="35">
        <v>44341</v>
      </c>
      <c r="B9405" s="36">
        <v>44342</v>
      </c>
      <c r="C9405" s="36" t="s">
        <v>1173</v>
      </c>
      <c r="D9405" s="37">
        <f>VLOOKUP(Pag_Inicio_Corr_mas_casos[[#This Row],[Corregimiento]],Hoja3!$A$2:$D$676,4,0)</f>
        <v>40503</v>
      </c>
      <c r="E9405" s="36">
        <v>10</v>
      </c>
    </row>
    <row r="9406" spans="1:5" x14ac:dyDescent="0.25">
      <c r="A9406" s="35">
        <v>44341</v>
      </c>
      <c r="B9406" s="36">
        <v>44342</v>
      </c>
      <c r="C9406" s="36" t="s">
        <v>1390</v>
      </c>
      <c r="D9406" s="37">
        <f>VLOOKUP(Pag_Inicio_Corr_mas_casos[[#This Row],[Corregimiento]],Hoja3!$A$2:$D$676,4,0)</f>
        <v>90505</v>
      </c>
      <c r="E9406" s="36">
        <v>9</v>
      </c>
    </row>
    <row r="9407" spans="1:5" x14ac:dyDescent="0.25">
      <c r="A9407" s="35">
        <v>44341</v>
      </c>
      <c r="B9407" s="36">
        <v>44342</v>
      </c>
      <c r="C9407" s="36" t="s">
        <v>1168</v>
      </c>
      <c r="D9407" s="37">
        <f>VLOOKUP(Pag_Inicio_Corr_mas_casos[[#This Row],[Corregimiento]],Hoja3!$A$2:$D$676,4,0)</f>
        <v>30101</v>
      </c>
      <c r="E9407" s="36">
        <v>9</v>
      </c>
    </row>
    <row r="9408" spans="1:5" x14ac:dyDescent="0.25">
      <c r="A9408" s="35">
        <v>44341</v>
      </c>
      <c r="B9408" s="36">
        <v>44342</v>
      </c>
      <c r="C9408" s="36" t="s">
        <v>1098</v>
      </c>
      <c r="D9408" s="37">
        <f>VLOOKUP(Pag_Inicio_Corr_mas_casos[[#This Row],[Corregimiento]],Hoja3!$A$2:$D$676,4,0)</f>
        <v>40611</v>
      </c>
      <c r="E9408" s="36">
        <v>9</v>
      </c>
    </row>
    <row r="9409" spans="1:5" x14ac:dyDescent="0.25">
      <c r="A9409" s="35">
        <v>44341</v>
      </c>
      <c r="B9409" s="36">
        <v>44342</v>
      </c>
      <c r="C9409" s="36" t="s">
        <v>1107</v>
      </c>
      <c r="D9409" s="37">
        <f>VLOOKUP(Pag_Inicio_Corr_mas_casos[[#This Row],[Corregimiento]],Hoja3!$A$2:$D$676,4,0)</f>
        <v>80819</v>
      </c>
      <c r="E9409" s="36">
        <v>7</v>
      </c>
    </row>
    <row r="9410" spans="1:5" x14ac:dyDescent="0.25">
      <c r="A9410" s="35">
        <v>44341</v>
      </c>
      <c r="B9410" s="36">
        <v>44342</v>
      </c>
      <c r="C9410" s="36" t="s">
        <v>1162</v>
      </c>
      <c r="D9410" s="37">
        <f>VLOOKUP(Pag_Inicio_Corr_mas_casos[[#This Row],[Corregimiento]],Hoja3!$A$2:$D$676,4,0)</f>
        <v>20201</v>
      </c>
      <c r="E9410" s="36">
        <v>6</v>
      </c>
    </row>
    <row r="9411" spans="1:5" x14ac:dyDescent="0.25">
      <c r="A9411" s="35">
        <v>44341</v>
      </c>
      <c r="B9411" s="36">
        <v>44342</v>
      </c>
      <c r="C9411" s="36" t="s">
        <v>1347</v>
      </c>
      <c r="D9411" s="37">
        <f>VLOOKUP(Pag_Inicio_Corr_mas_casos[[#This Row],[Corregimiento]],Hoja3!$A$2:$D$676,4,0)</f>
        <v>70409</v>
      </c>
      <c r="E9411" s="36">
        <v>6</v>
      </c>
    </row>
    <row r="9412" spans="1:5" x14ac:dyDescent="0.25">
      <c r="A9412" s="35">
        <v>44341</v>
      </c>
      <c r="B9412" s="36">
        <v>44342</v>
      </c>
      <c r="C9412" s="36" t="s">
        <v>1349</v>
      </c>
      <c r="D9412" s="37">
        <f>VLOOKUP(Pag_Inicio_Corr_mas_casos[[#This Row],[Corregimiento]],Hoja3!$A$2:$D$676,4,0)</f>
        <v>41005</v>
      </c>
      <c r="E9412" s="36">
        <v>6</v>
      </c>
    </row>
    <row r="9413" spans="1:5" x14ac:dyDescent="0.25">
      <c r="A9413" s="43">
        <v>44342</v>
      </c>
      <c r="B9413" s="41">
        <v>44343</v>
      </c>
      <c r="C9413" s="41" t="s">
        <v>1397</v>
      </c>
      <c r="D9413" s="42">
        <f>VLOOKUP(Pag_Inicio_Corr_mas_casos[[#This Row],[Corregimiento]],Hoja3!$A$2:$D$676,4,0)</f>
        <v>100102</v>
      </c>
      <c r="E9413" s="41">
        <v>29</v>
      </c>
    </row>
    <row r="9414" spans="1:5" x14ac:dyDescent="0.25">
      <c r="A9414" s="43">
        <v>44342</v>
      </c>
      <c r="B9414" s="41">
        <v>44343</v>
      </c>
      <c r="C9414" s="41" t="s">
        <v>1106</v>
      </c>
      <c r="D9414" s="42">
        <f>VLOOKUP(Pag_Inicio_Corr_mas_casos[[#This Row],[Corregimiento]],Hoja3!$A$2:$D$676,4,0)</f>
        <v>80809</v>
      </c>
      <c r="E9414" s="41">
        <v>28</v>
      </c>
    </row>
    <row r="9415" spans="1:5" x14ac:dyDescent="0.25">
      <c r="A9415" s="43">
        <v>44342</v>
      </c>
      <c r="B9415" s="41">
        <v>44343</v>
      </c>
      <c r="C9415" s="41" t="s">
        <v>1035</v>
      </c>
      <c r="D9415" s="42">
        <f>VLOOKUP(Pag_Inicio_Corr_mas_casos[[#This Row],[Corregimiento]],Hoja3!$A$2:$D$676,4,0)</f>
        <v>80806</v>
      </c>
      <c r="E9415" s="41">
        <v>26</v>
      </c>
    </row>
    <row r="9416" spans="1:5" x14ac:dyDescent="0.25">
      <c r="A9416" s="43">
        <v>44342</v>
      </c>
      <c r="B9416" s="41">
        <v>44343</v>
      </c>
      <c r="C9416" s="41" t="s">
        <v>1034</v>
      </c>
      <c r="D9416" s="42">
        <f>VLOOKUP(Pag_Inicio_Corr_mas_casos[[#This Row],[Corregimiento]],Hoja3!$A$2:$D$676,4,0)</f>
        <v>81009</v>
      </c>
      <c r="E9416" s="41">
        <v>21</v>
      </c>
    </row>
    <row r="9417" spans="1:5" x14ac:dyDescent="0.25">
      <c r="A9417" s="43">
        <v>44342</v>
      </c>
      <c r="B9417" s="41">
        <v>44343</v>
      </c>
      <c r="C9417" s="41" t="s">
        <v>1037</v>
      </c>
      <c r="D9417" s="42">
        <f>VLOOKUP(Pag_Inicio_Corr_mas_casos[[#This Row],[Corregimiento]],Hoja3!$A$2:$D$676,4,0)</f>
        <v>80807</v>
      </c>
      <c r="E9417" s="41">
        <v>19</v>
      </c>
    </row>
    <row r="9418" spans="1:5" x14ac:dyDescent="0.25">
      <c r="A9418" s="43">
        <v>44342</v>
      </c>
      <c r="B9418" s="41">
        <v>44343</v>
      </c>
      <c r="C9418" s="41" t="s">
        <v>1141</v>
      </c>
      <c r="D9418" s="42">
        <f>VLOOKUP(Pag_Inicio_Corr_mas_casos[[#This Row],[Corregimiento]],Hoja3!$A$2:$D$676,4,0)</f>
        <v>80812</v>
      </c>
      <c r="E9418" s="41">
        <v>18</v>
      </c>
    </row>
    <row r="9419" spans="1:5" x14ac:dyDescent="0.25">
      <c r="A9419" s="43">
        <v>44342</v>
      </c>
      <c r="B9419" s="41">
        <v>44343</v>
      </c>
      <c r="C9419" s="41" t="s">
        <v>1041</v>
      </c>
      <c r="D9419" s="42">
        <f>VLOOKUP(Pag_Inicio_Corr_mas_casos[[#This Row],[Corregimiento]],Hoja3!$A$2:$D$676,4,0)</f>
        <v>80814</v>
      </c>
      <c r="E9419" s="41">
        <v>17</v>
      </c>
    </row>
    <row r="9420" spans="1:5" x14ac:dyDescent="0.25">
      <c r="A9420" s="43">
        <v>44342</v>
      </c>
      <c r="B9420" s="41">
        <v>44343</v>
      </c>
      <c r="C9420" s="41" t="s">
        <v>1390</v>
      </c>
      <c r="D9420" s="42">
        <f>VLOOKUP(Pag_Inicio_Corr_mas_casos[[#This Row],[Corregimiento]],Hoja3!$A$2:$D$676,4,0)</f>
        <v>90505</v>
      </c>
      <c r="E9420" s="41">
        <v>14</v>
      </c>
    </row>
    <row r="9421" spans="1:5" x14ac:dyDescent="0.25">
      <c r="A9421" s="43">
        <v>44342</v>
      </c>
      <c r="B9421" s="41">
        <v>44343</v>
      </c>
      <c r="C9421" s="41" t="s">
        <v>1114</v>
      </c>
      <c r="D9421" s="42">
        <f>VLOOKUP(Pag_Inicio_Corr_mas_casos[[#This Row],[Corregimiento]],Hoja3!$A$2:$D$676,4,0)</f>
        <v>81001</v>
      </c>
      <c r="E9421" s="41">
        <v>13</v>
      </c>
    </row>
    <row r="9422" spans="1:5" x14ac:dyDescent="0.25">
      <c r="A9422" s="43">
        <v>44342</v>
      </c>
      <c r="B9422" s="41">
        <v>44343</v>
      </c>
      <c r="C9422" s="41" t="s">
        <v>1107</v>
      </c>
      <c r="D9422" s="42">
        <f>VLOOKUP(Pag_Inicio_Corr_mas_casos[[#This Row],[Corregimiento]],Hoja3!$A$2:$D$676,4,0)</f>
        <v>80819</v>
      </c>
      <c r="E9422" s="41">
        <v>13</v>
      </c>
    </row>
    <row r="9423" spans="1:5" x14ac:dyDescent="0.25">
      <c r="A9423" s="43">
        <v>44342</v>
      </c>
      <c r="B9423" s="41">
        <v>44343</v>
      </c>
      <c r="C9423" s="41" t="s">
        <v>1149</v>
      </c>
      <c r="D9423" s="42">
        <f>VLOOKUP(Pag_Inicio_Corr_mas_casos[[#This Row],[Corregimiento]],Hoja3!$A$2:$D$676,4,0)</f>
        <v>130102</v>
      </c>
      <c r="E9423" s="41">
        <v>12</v>
      </c>
    </row>
    <row r="9424" spans="1:5" x14ac:dyDescent="0.25">
      <c r="A9424" s="43">
        <v>44342</v>
      </c>
      <c r="B9424" s="41">
        <v>44343</v>
      </c>
      <c r="C9424" s="41" t="s">
        <v>1127</v>
      </c>
      <c r="D9424" s="42">
        <f>VLOOKUP(Pag_Inicio_Corr_mas_casos[[#This Row],[Corregimiento]],Hoja3!$A$2:$D$676,4,0)</f>
        <v>30104</v>
      </c>
      <c r="E9424" s="41">
        <v>12</v>
      </c>
    </row>
    <row r="9425" spans="1:5" x14ac:dyDescent="0.25">
      <c r="A9425" s="43">
        <v>44342</v>
      </c>
      <c r="B9425" s="41">
        <v>44343</v>
      </c>
      <c r="C9425" s="41" t="s">
        <v>1240</v>
      </c>
      <c r="D9425" s="42">
        <f>VLOOKUP(Pag_Inicio_Corr_mas_casos[[#This Row],[Corregimiento]],Hoja3!$A$2:$D$676,4,0)</f>
        <v>40506</v>
      </c>
      <c r="E9425" s="41">
        <v>12</v>
      </c>
    </row>
    <row r="9426" spans="1:5" x14ac:dyDescent="0.25">
      <c r="A9426" s="43">
        <v>44342</v>
      </c>
      <c r="B9426" s="41">
        <v>44343</v>
      </c>
      <c r="C9426" s="41" t="s">
        <v>1116</v>
      </c>
      <c r="D9426" s="42">
        <f>VLOOKUP(Pag_Inicio_Corr_mas_casos[[#This Row],[Corregimiento]],Hoja3!$A$2:$D$676,4,0)</f>
        <v>81003</v>
      </c>
      <c r="E9426" s="41">
        <v>11</v>
      </c>
    </row>
    <row r="9427" spans="1:5" x14ac:dyDescent="0.25">
      <c r="A9427" s="43">
        <v>44342</v>
      </c>
      <c r="B9427" s="41">
        <v>44343</v>
      </c>
      <c r="C9427" s="41" t="s">
        <v>1032</v>
      </c>
      <c r="D9427" s="42">
        <f>VLOOKUP(Pag_Inicio_Corr_mas_casos[[#This Row],[Corregimiento]],Hoja3!$A$2:$D$676,4,0)</f>
        <v>80810</v>
      </c>
      <c r="E9427" s="41">
        <v>11</v>
      </c>
    </row>
    <row r="9428" spans="1:5" x14ac:dyDescent="0.25">
      <c r="A9428" s="43">
        <v>44342</v>
      </c>
      <c r="B9428" s="41">
        <v>44343</v>
      </c>
      <c r="C9428" s="41" t="s">
        <v>1043</v>
      </c>
      <c r="D9428" s="42">
        <f>VLOOKUP(Pag_Inicio_Corr_mas_casos[[#This Row],[Corregimiento]],Hoja3!$A$2:$D$676,4,0)</f>
        <v>80811</v>
      </c>
      <c r="E9428" s="41">
        <v>10</v>
      </c>
    </row>
    <row r="9429" spans="1:5" x14ac:dyDescent="0.25">
      <c r="A9429" s="43">
        <v>44342</v>
      </c>
      <c r="B9429" s="41">
        <v>44343</v>
      </c>
      <c r="C9429" s="41" t="s">
        <v>1087</v>
      </c>
      <c r="D9429" s="42">
        <f>VLOOKUP(Pag_Inicio_Corr_mas_casos[[#This Row],[Corregimiento]],Hoja3!$A$2:$D$676,4,0)</f>
        <v>80808</v>
      </c>
      <c r="E9429" s="41">
        <v>10</v>
      </c>
    </row>
    <row r="9430" spans="1:5" x14ac:dyDescent="0.25">
      <c r="A9430" s="43">
        <v>44342</v>
      </c>
      <c r="B9430" s="41">
        <v>44343</v>
      </c>
      <c r="C9430" s="41" t="s">
        <v>1173</v>
      </c>
      <c r="D9430" s="42">
        <f>VLOOKUP(Pag_Inicio_Corr_mas_casos[[#This Row],[Corregimiento]],Hoja3!$A$2:$D$676,4,0)</f>
        <v>40503</v>
      </c>
      <c r="E9430" s="41">
        <v>10</v>
      </c>
    </row>
    <row r="9431" spans="1:5" x14ac:dyDescent="0.25">
      <c r="A9431" s="43">
        <v>44342</v>
      </c>
      <c r="B9431" s="41">
        <v>44343</v>
      </c>
      <c r="C9431" s="41" t="s">
        <v>1398</v>
      </c>
      <c r="D9431" s="42">
        <f>VLOOKUP(Pag_Inicio_Corr_mas_casos[[#This Row],[Corregimiento]],Hoja3!$A$2:$D$676,4,0)</f>
        <v>90101</v>
      </c>
      <c r="E9431" s="41">
        <v>9</v>
      </c>
    </row>
    <row r="9432" spans="1:5" x14ac:dyDescent="0.25">
      <c r="A9432" s="43">
        <v>44342</v>
      </c>
      <c r="B9432" s="41">
        <v>44343</v>
      </c>
      <c r="C9432" s="41" t="s">
        <v>1042</v>
      </c>
      <c r="D9432" s="42">
        <f>VLOOKUP(Pag_Inicio_Corr_mas_casos[[#This Row],[Corregimiento]],Hoja3!$A$2:$D$676,4,0)</f>
        <v>80826</v>
      </c>
      <c r="E9432" s="41">
        <v>9</v>
      </c>
    </row>
    <row r="9433" spans="1:5" x14ac:dyDescent="0.25">
      <c r="A9433" s="145">
        <v>44343</v>
      </c>
      <c r="B9433" s="146">
        <v>44344</v>
      </c>
      <c r="C9433" s="146" t="s">
        <v>1106</v>
      </c>
      <c r="D9433" s="147">
        <f>VLOOKUP(Pag_Inicio_Corr_mas_casos[[#This Row],[Corregimiento]],Hoja3!$A$2:$D$676,4,0)</f>
        <v>80809</v>
      </c>
      <c r="E9433" s="146">
        <v>33</v>
      </c>
    </row>
    <row r="9434" spans="1:5" x14ac:dyDescent="0.25">
      <c r="A9434" s="145">
        <v>44343</v>
      </c>
      <c r="B9434" s="146">
        <v>44344</v>
      </c>
      <c r="C9434" s="146" t="s">
        <v>1141</v>
      </c>
      <c r="D9434" s="147">
        <f>VLOOKUP(Pag_Inicio_Corr_mas_casos[[#This Row],[Corregimiento]],Hoja3!$A$2:$D$676,4,0)</f>
        <v>80812</v>
      </c>
      <c r="E9434" s="146">
        <v>31</v>
      </c>
    </row>
    <row r="9435" spans="1:5" x14ac:dyDescent="0.25">
      <c r="A9435" s="145">
        <v>44343</v>
      </c>
      <c r="B9435" s="146">
        <v>44344</v>
      </c>
      <c r="C9435" s="146" t="s">
        <v>1034</v>
      </c>
      <c r="D9435" s="147">
        <f>VLOOKUP(Pag_Inicio_Corr_mas_casos[[#This Row],[Corregimiento]],Hoja3!$A$2:$D$676,4,0)</f>
        <v>81009</v>
      </c>
      <c r="E9435" s="146">
        <v>25</v>
      </c>
    </row>
    <row r="9436" spans="1:5" x14ac:dyDescent="0.25">
      <c r="A9436" s="145">
        <v>44343</v>
      </c>
      <c r="B9436" s="146">
        <v>44344</v>
      </c>
      <c r="C9436" s="146" t="s">
        <v>1035</v>
      </c>
      <c r="D9436" s="147">
        <f>VLOOKUP(Pag_Inicio_Corr_mas_casos[[#This Row],[Corregimiento]],Hoja3!$A$2:$D$676,4,0)</f>
        <v>80806</v>
      </c>
      <c r="E9436" s="146">
        <v>21</v>
      </c>
    </row>
    <row r="9437" spans="1:5" x14ac:dyDescent="0.25">
      <c r="A9437" s="145">
        <v>44343</v>
      </c>
      <c r="B9437" s="146">
        <v>44344</v>
      </c>
      <c r="C9437" s="146" t="s">
        <v>1037</v>
      </c>
      <c r="D9437" s="147">
        <f>VLOOKUP(Pag_Inicio_Corr_mas_casos[[#This Row],[Corregimiento]],Hoja3!$A$2:$D$676,4,0)</f>
        <v>80807</v>
      </c>
      <c r="E9437" s="146">
        <v>20</v>
      </c>
    </row>
    <row r="9438" spans="1:5" x14ac:dyDescent="0.25">
      <c r="A9438" s="145">
        <v>44343</v>
      </c>
      <c r="B9438" s="146">
        <v>44344</v>
      </c>
      <c r="C9438" s="146" t="s">
        <v>1397</v>
      </c>
      <c r="D9438" s="147">
        <f>VLOOKUP(Pag_Inicio_Corr_mas_casos[[#This Row],[Corregimiento]],Hoja3!$A$2:$D$676,4,0)</f>
        <v>100102</v>
      </c>
      <c r="E9438" s="146">
        <v>19</v>
      </c>
    </row>
    <row r="9439" spans="1:5" x14ac:dyDescent="0.25">
      <c r="A9439" s="145">
        <v>44343</v>
      </c>
      <c r="B9439" s="146">
        <v>44344</v>
      </c>
      <c r="C9439" s="146" t="s">
        <v>1142</v>
      </c>
      <c r="D9439" s="147">
        <f>VLOOKUP(Pag_Inicio_Corr_mas_casos[[#This Row],[Corregimiento]],Hoja3!$A$2:$D$676,4,0)</f>
        <v>40601</v>
      </c>
      <c r="E9439" s="146">
        <v>17</v>
      </c>
    </row>
    <row r="9440" spans="1:5" x14ac:dyDescent="0.25">
      <c r="A9440" s="145">
        <v>44343</v>
      </c>
      <c r="B9440" s="146">
        <v>44344</v>
      </c>
      <c r="C9440" s="146" t="s">
        <v>1032</v>
      </c>
      <c r="D9440" s="147">
        <f>VLOOKUP(Pag_Inicio_Corr_mas_casos[[#This Row],[Corregimiento]],Hoja3!$A$2:$D$676,4,0)</f>
        <v>80810</v>
      </c>
      <c r="E9440" s="146">
        <v>12</v>
      </c>
    </row>
    <row r="9441" spans="1:5" x14ac:dyDescent="0.25">
      <c r="A9441" s="145">
        <v>44343</v>
      </c>
      <c r="B9441" s="146">
        <v>44344</v>
      </c>
      <c r="C9441" s="146" t="s">
        <v>1087</v>
      </c>
      <c r="D9441" s="147">
        <f>VLOOKUP(Pag_Inicio_Corr_mas_casos[[#This Row],[Corregimiento]],Hoja3!$A$2:$D$676,4,0)</f>
        <v>80808</v>
      </c>
      <c r="E9441" s="146">
        <v>12</v>
      </c>
    </row>
    <row r="9442" spans="1:5" x14ac:dyDescent="0.25">
      <c r="A9442" s="145">
        <v>44343</v>
      </c>
      <c r="B9442" s="146">
        <v>44344</v>
      </c>
      <c r="C9442" s="146" t="s">
        <v>1043</v>
      </c>
      <c r="D9442" s="147">
        <f>VLOOKUP(Pag_Inicio_Corr_mas_casos[[#This Row],[Corregimiento]],Hoja3!$A$2:$D$676,4,0)</f>
        <v>80811</v>
      </c>
      <c r="E9442" s="146">
        <v>11</v>
      </c>
    </row>
    <row r="9443" spans="1:5" x14ac:dyDescent="0.25">
      <c r="A9443" s="145">
        <v>44343</v>
      </c>
      <c r="B9443" s="146">
        <v>44344</v>
      </c>
      <c r="C9443" s="146" t="s">
        <v>1102</v>
      </c>
      <c r="D9443" s="147">
        <f>VLOOKUP(Pag_Inicio_Corr_mas_casos[[#This Row],[Corregimiento]],Hoja3!$A$2:$D$676,4,0)</f>
        <v>40612</v>
      </c>
      <c r="E9443" s="146">
        <v>10</v>
      </c>
    </row>
    <row r="9444" spans="1:5" x14ac:dyDescent="0.25">
      <c r="A9444" s="145">
        <v>44343</v>
      </c>
      <c r="B9444" s="146">
        <v>44344</v>
      </c>
      <c r="C9444" s="146" t="s">
        <v>1114</v>
      </c>
      <c r="D9444" s="147">
        <f>VLOOKUP(Pag_Inicio_Corr_mas_casos[[#This Row],[Corregimiento]],Hoja3!$A$2:$D$676,4,0)</f>
        <v>81001</v>
      </c>
      <c r="E9444" s="146">
        <v>10</v>
      </c>
    </row>
    <row r="9445" spans="1:5" x14ac:dyDescent="0.25">
      <c r="A9445" s="145">
        <v>44343</v>
      </c>
      <c r="B9445" s="146">
        <v>44344</v>
      </c>
      <c r="C9445" s="146" t="s">
        <v>1048</v>
      </c>
      <c r="D9445" s="147">
        <f>VLOOKUP(Pag_Inicio_Corr_mas_casos[[#This Row],[Corregimiento]],Hoja3!$A$2:$D$676,4,0)</f>
        <v>80817</v>
      </c>
      <c r="E9445" s="146">
        <v>10</v>
      </c>
    </row>
    <row r="9446" spans="1:5" x14ac:dyDescent="0.25">
      <c r="A9446" s="145">
        <v>44343</v>
      </c>
      <c r="B9446" s="146">
        <v>44344</v>
      </c>
      <c r="C9446" s="146" t="s">
        <v>1036</v>
      </c>
      <c r="D9446" s="147">
        <f>VLOOKUP(Pag_Inicio_Corr_mas_casos[[#This Row],[Corregimiento]],Hoja3!$A$2:$D$676,4,0)</f>
        <v>80823</v>
      </c>
      <c r="E9446" s="146">
        <v>10</v>
      </c>
    </row>
    <row r="9447" spans="1:5" x14ac:dyDescent="0.25">
      <c r="A9447" s="145">
        <v>44343</v>
      </c>
      <c r="B9447" s="146">
        <v>44344</v>
      </c>
      <c r="C9447" s="146" t="s">
        <v>1045</v>
      </c>
      <c r="D9447" s="147">
        <f>VLOOKUP(Pag_Inicio_Corr_mas_casos[[#This Row],[Corregimiento]],Hoja3!$A$2:$D$676,4,0)</f>
        <v>130107</v>
      </c>
      <c r="E9447" s="146">
        <v>9</v>
      </c>
    </row>
    <row r="9448" spans="1:5" x14ac:dyDescent="0.25">
      <c r="A9448" s="145">
        <v>44343</v>
      </c>
      <c r="B9448" s="146">
        <v>44344</v>
      </c>
      <c r="C9448" s="146" t="s">
        <v>1121</v>
      </c>
      <c r="D9448" s="147">
        <f>VLOOKUP(Pag_Inicio_Corr_mas_casos[[#This Row],[Corregimiento]],Hoja3!$A$2:$D$676,4,0)</f>
        <v>91101</v>
      </c>
      <c r="E9448" s="146">
        <v>9</v>
      </c>
    </row>
    <row r="9449" spans="1:5" x14ac:dyDescent="0.25">
      <c r="A9449" s="145">
        <v>44343</v>
      </c>
      <c r="B9449" s="146">
        <v>44344</v>
      </c>
      <c r="C9449" s="146" t="s">
        <v>1094</v>
      </c>
      <c r="D9449" s="147">
        <f>VLOOKUP(Pag_Inicio_Corr_mas_casos[[#This Row],[Corregimiento]],Hoja3!$A$2:$D$676,4,0)</f>
        <v>60104</v>
      </c>
      <c r="E9449" s="146">
        <v>9</v>
      </c>
    </row>
    <row r="9450" spans="1:5" x14ac:dyDescent="0.25">
      <c r="A9450" s="145">
        <v>44343</v>
      </c>
      <c r="B9450" s="146">
        <v>44344</v>
      </c>
      <c r="C9450" s="146" t="s">
        <v>1062</v>
      </c>
      <c r="D9450" s="147">
        <f>VLOOKUP(Pag_Inicio_Corr_mas_casos[[#This Row],[Corregimiento]],Hoja3!$A$2:$D$676,4,0)</f>
        <v>30107</v>
      </c>
      <c r="E9450" s="146">
        <v>9</v>
      </c>
    </row>
    <row r="9451" spans="1:5" x14ac:dyDescent="0.25">
      <c r="A9451" s="145">
        <v>44343</v>
      </c>
      <c r="B9451" s="146">
        <v>44344</v>
      </c>
      <c r="C9451" s="146" t="s">
        <v>1354</v>
      </c>
      <c r="D9451" s="147">
        <f>VLOOKUP(Pag_Inicio_Corr_mas_casos[[#This Row],[Corregimiento]],Hoja3!$A$2:$D$676,4,0)</f>
        <v>40502</v>
      </c>
      <c r="E9451" s="146">
        <v>9</v>
      </c>
    </row>
    <row r="9452" spans="1:5" x14ac:dyDescent="0.25">
      <c r="A9452" s="145">
        <v>44343</v>
      </c>
      <c r="B9452" s="146">
        <v>44344</v>
      </c>
      <c r="C9452" s="146" t="s">
        <v>1147</v>
      </c>
      <c r="D9452" s="147">
        <f>VLOOKUP(Pag_Inicio_Corr_mas_casos[[#This Row],[Corregimiento]],Hoja3!$A$2:$D$676,4,0)</f>
        <v>40201</v>
      </c>
      <c r="E9452" s="146">
        <v>9</v>
      </c>
    </row>
    <row r="9453" spans="1:5" x14ac:dyDescent="0.25">
      <c r="A9453" s="148">
        <v>44344</v>
      </c>
      <c r="B9453" s="149">
        <v>44345</v>
      </c>
      <c r="C9453" s="81" t="s">
        <v>1106</v>
      </c>
      <c r="D9453" s="82">
        <f>VLOOKUP(Pag_Inicio_Corr_mas_casos[[#This Row],[Corregimiento]],Hoja3!$A$2:$D$676,4,0)</f>
        <v>80809</v>
      </c>
      <c r="E9453" s="81">
        <v>34</v>
      </c>
    </row>
    <row r="9454" spans="1:5" x14ac:dyDescent="0.25">
      <c r="A9454" s="148">
        <v>44344</v>
      </c>
      <c r="B9454" s="149">
        <v>44345</v>
      </c>
      <c r="C9454" s="81" t="s">
        <v>1354</v>
      </c>
      <c r="D9454" s="82">
        <f>VLOOKUP(Pag_Inicio_Corr_mas_casos[[#This Row],[Corregimiento]],Hoja3!$A$2:$D$676,4,0)</f>
        <v>40502</v>
      </c>
      <c r="E9454" s="81">
        <v>28</v>
      </c>
    </row>
    <row r="9455" spans="1:5" x14ac:dyDescent="0.25">
      <c r="A9455" s="148">
        <v>44344</v>
      </c>
      <c r="B9455" s="149">
        <v>44345</v>
      </c>
      <c r="C9455" s="81" t="s">
        <v>1035</v>
      </c>
      <c r="D9455" s="82">
        <f>VLOOKUP(Pag_Inicio_Corr_mas_casos[[#This Row],[Corregimiento]],Hoja3!$A$2:$D$676,4,0)</f>
        <v>80806</v>
      </c>
      <c r="E9455" s="81">
        <v>22</v>
      </c>
    </row>
    <row r="9456" spans="1:5" x14ac:dyDescent="0.25">
      <c r="A9456" s="148">
        <v>44344</v>
      </c>
      <c r="B9456" s="149">
        <v>44345</v>
      </c>
      <c r="C9456" s="81" t="s">
        <v>1041</v>
      </c>
      <c r="D9456" s="82">
        <f>VLOOKUP(Pag_Inicio_Corr_mas_casos[[#This Row],[Corregimiento]],Hoja3!$A$2:$D$676,4,0)</f>
        <v>80814</v>
      </c>
      <c r="E9456" s="81">
        <v>18</v>
      </c>
    </row>
    <row r="9457" spans="1:5" x14ac:dyDescent="0.25">
      <c r="A9457" s="148">
        <v>44344</v>
      </c>
      <c r="B9457" s="149">
        <v>44345</v>
      </c>
      <c r="C9457" s="81" t="s">
        <v>1141</v>
      </c>
      <c r="D9457" s="82">
        <f>VLOOKUP(Pag_Inicio_Corr_mas_casos[[#This Row],[Corregimiento]],Hoja3!$A$2:$D$676,4,0)</f>
        <v>80812</v>
      </c>
      <c r="E9457" s="81">
        <v>18</v>
      </c>
    </row>
    <row r="9458" spans="1:5" x14ac:dyDescent="0.25">
      <c r="A9458" s="148">
        <v>44344</v>
      </c>
      <c r="B9458" s="149">
        <v>44345</v>
      </c>
      <c r="C9458" s="81" t="s">
        <v>1037</v>
      </c>
      <c r="D9458" s="82">
        <f>VLOOKUP(Pag_Inicio_Corr_mas_casos[[#This Row],[Corregimiento]],Hoja3!$A$2:$D$676,4,0)</f>
        <v>80807</v>
      </c>
      <c r="E9458" s="81">
        <v>18</v>
      </c>
    </row>
    <row r="9459" spans="1:5" x14ac:dyDescent="0.25">
      <c r="A9459" s="148">
        <v>44344</v>
      </c>
      <c r="B9459" s="149">
        <v>44345</v>
      </c>
      <c r="C9459" s="81" t="s">
        <v>1042</v>
      </c>
      <c r="D9459" s="82">
        <f>VLOOKUP(Pag_Inicio_Corr_mas_casos[[#This Row],[Corregimiento]],Hoja3!$A$2:$D$676,4,0)</f>
        <v>80826</v>
      </c>
      <c r="E9459" s="81">
        <v>17</v>
      </c>
    </row>
    <row r="9460" spans="1:5" x14ac:dyDescent="0.25">
      <c r="A9460" s="148">
        <v>44344</v>
      </c>
      <c r="B9460" s="149">
        <v>44345</v>
      </c>
      <c r="C9460" s="81" t="s">
        <v>1032</v>
      </c>
      <c r="D9460" s="82">
        <f>VLOOKUP(Pag_Inicio_Corr_mas_casos[[#This Row],[Corregimiento]],Hoja3!$A$2:$D$676,4,0)</f>
        <v>80810</v>
      </c>
      <c r="E9460" s="81">
        <v>16</v>
      </c>
    </row>
    <row r="9461" spans="1:5" x14ac:dyDescent="0.25">
      <c r="A9461" s="148">
        <v>44344</v>
      </c>
      <c r="B9461" s="149">
        <v>44345</v>
      </c>
      <c r="C9461" s="81" t="s">
        <v>1397</v>
      </c>
      <c r="D9461" s="82">
        <f>VLOOKUP(Pag_Inicio_Corr_mas_casos[[#This Row],[Corregimiento]],Hoja3!$A$2:$D$676,4,0)</f>
        <v>100102</v>
      </c>
      <c r="E9461" s="81">
        <v>16</v>
      </c>
    </row>
    <row r="9462" spans="1:5" x14ac:dyDescent="0.25">
      <c r="A9462" s="148">
        <v>44344</v>
      </c>
      <c r="B9462" s="149">
        <v>44345</v>
      </c>
      <c r="C9462" s="81" t="s">
        <v>1034</v>
      </c>
      <c r="D9462" s="82">
        <f>VLOOKUP(Pag_Inicio_Corr_mas_casos[[#This Row],[Corregimiento]],Hoja3!$A$2:$D$676,4,0)</f>
        <v>81009</v>
      </c>
      <c r="E9462" s="81">
        <v>15</v>
      </c>
    </row>
    <row r="9463" spans="1:5" x14ac:dyDescent="0.25">
      <c r="A9463" s="148">
        <v>44344</v>
      </c>
      <c r="B9463" s="149">
        <v>44345</v>
      </c>
      <c r="C9463" s="81" t="s">
        <v>1142</v>
      </c>
      <c r="D9463" s="82">
        <f>VLOOKUP(Pag_Inicio_Corr_mas_casos[[#This Row],[Corregimiento]],Hoja3!$A$2:$D$676,4,0)</f>
        <v>40601</v>
      </c>
      <c r="E9463" s="81">
        <v>15</v>
      </c>
    </row>
    <row r="9464" spans="1:5" x14ac:dyDescent="0.25">
      <c r="A9464" s="148">
        <v>44344</v>
      </c>
      <c r="B9464" s="149">
        <v>44345</v>
      </c>
      <c r="C9464" s="81" t="s">
        <v>1107</v>
      </c>
      <c r="D9464" s="82">
        <f>VLOOKUP(Pag_Inicio_Corr_mas_casos[[#This Row],[Corregimiento]],Hoja3!$A$2:$D$676,4,0)</f>
        <v>80819</v>
      </c>
      <c r="E9464" s="81">
        <v>14</v>
      </c>
    </row>
    <row r="9465" spans="1:5" x14ac:dyDescent="0.25">
      <c r="A9465" s="148">
        <v>44344</v>
      </c>
      <c r="B9465" s="149">
        <v>44345</v>
      </c>
      <c r="C9465" s="81" t="s">
        <v>1087</v>
      </c>
      <c r="D9465" s="82">
        <f>VLOOKUP(Pag_Inicio_Corr_mas_casos[[#This Row],[Corregimiento]],Hoja3!$A$2:$D$676,4,0)</f>
        <v>80808</v>
      </c>
      <c r="E9465" s="81">
        <v>13</v>
      </c>
    </row>
    <row r="9466" spans="1:5" x14ac:dyDescent="0.25">
      <c r="A9466" s="148">
        <v>44344</v>
      </c>
      <c r="B9466" s="149">
        <v>44345</v>
      </c>
      <c r="C9466" s="81" t="s">
        <v>1102</v>
      </c>
      <c r="D9466" s="82">
        <f>VLOOKUP(Pag_Inicio_Corr_mas_casos[[#This Row],[Corregimiento]],Hoja3!$A$2:$D$676,4,0)</f>
        <v>40612</v>
      </c>
      <c r="E9466" s="81">
        <v>13</v>
      </c>
    </row>
    <row r="9467" spans="1:5" x14ac:dyDescent="0.25">
      <c r="A9467" s="148">
        <v>44344</v>
      </c>
      <c r="B9467" s="149">
        <v>44345</v>
      </c>
      <c r="C9467" s="81" t="s">
        <v>1062</v>
      </c>
      <c r="D9467" s="82">
        <f>VLOOKUP(Pag_Inicio_Corr_mas_casos[[#This Row],[Corregimiento]],Hoja3!$A$2:$D$676,4,0)</f>
        <v>30107</v>
      </c>
      <c r="E9467" s="81">
        <v>10</v>
      </c>
    </row>
    <row r="9468" spans="1:5" x14ac:dyDescent="0.25">
      <c r="A9468" s="148">
        <v>44344</v>
      </c>
      <c r="B9468" s="149">
        <v>44345</v>
      </c>
      <c r="C9468" s="81" t="s">
        <v>1149</v>
      </c>
      <c r="D9468" s="82">
        <f>VLOOKUP(Pag_Inicio_Corr_mas_casos[[#This Row],[Corregimiento]],Hoja3!$A$2:$D$676,4,0)</f>
        <v>130102</v>
      </c>
      <c r="E9468" s="81">
        <v>9</v>
      </c>
    </row>
    <row r="9469" spans="1:5" x14ac:dyDescent="0.25">
      <c r="A9469" s="148">
        <v>44344</v>
      </c>
      <c r="B9469" s="149">
        <v>44345</v>
      </c>
      <c r="C9469" s="81" t="s">
        <v>1098</v>
      </c>
      <c r="D9469" s="82">
        <f>VLOOKUP(Pag_Inicio_Corr_mas_casos[[#This Row],[Corregimiento]],Hoja3!$A$2:$D$676,4,0)</f>
        <v>40611</v>
      </c>
      <c r="E9469" s="81">
        <v>9</v>
      </c>
    </row>
    <row r="9470" spans="1:5" x14ac:dyDescent="0.25">
      <c r="A9470" s="148">
        <v>44344</v>
      </c>
      <c r="B9470" s="149">
        <v>44345</v>
      </c>
      <c r="C9470" s="81" t="s">
        <v>1065</v>
      </c>
      <c r="D9470" s="82">
        <f>VLOOKUP(Pag_Inicio_Corr_mas_casos[[#This Row],[Corregimiento]],Hoja3!$A$2:$D$676,4,0)</f>
        <v>40606</v>
      </c>
      <c r="E9470" s="81">
        <v>8</v>
      </c>
    </row>
    <row r="9471" spans="1:5" x14ac:dyDescent="0.25">
      <c r="A9471" s="148">
        <v>44344</v>
      </c>
      <c r="B9471" s="149">
        <v>44345</v>
      </c>
      <c r="C9471" s="81" t="s">
        <v>1293</v>
      </c>
      <c r="D9471" s="82">
        <f>VLOOKUP(Pag_Inicio_Corr_mas_casos[[#This Row],[Corregimiento]],Hoja3!$A$2:$D$676,4,0)</f>
        <v>70408</v>
      </c>
      <c r="E9471" s="81">
        <v>7</v>
      </c>
    </row>
    <row r="9472" spans="1:5" x14ac:dyDescent="0.25">
      <c r="A9472" s="148">
        <v>44344</v>
      </c>
      <c r="B9472" s="149">
        <v>44345</v>
      </c>
      <c r="C9472" s="81" t="s">
        <v>1056</v>
      </c>
      <c r="D9472" s="82">
        <f>VLOOKUP(Pag_Inicio_Corr_mas_casos[[#This Row],[Corregimiento]],Hoja3!$A$2:$D$676,4,0)</f>
        <v>20601</v>
      </c>
      <c r="E9472" s="81">
        <v>7</v>
      </c>
    </row>
    <row r="9473" spans="1:5" x14ac:dyDescent="0.25">
      <c r="A9473" s="150">
        <v>44345</v>
      </c>
      <c r="B9473" s="151">
        <v>44346</v>
      </c>
      <c r="C9473" s="33" t="s">
        <v>1106</v>
      </c>
      <c r="D9473" s="34">
        <f>VLOOKUP(Pag_Inicio_Corr_mas_casos[[#This Row],[Corregimiento]],Hoja3!$A$2:$D$676,4,0)</f>
        <v>80809</v>
      </c>
      <c r="E9473" s="33">
        <v>23</v>
      </c>
    </row>
    <row r="9474" spans="1:5" x14ac:dyDescent="0.25">
      <c r="A9474" s="150">
        <v>44345</v>
      </c>
      <c r="B9474" s="151">
        <v>44346</v>
      </c>
      <c r="C9474" s="33" t="s">
        <v>1034</v>
      </c>
      <c r="D9474" s="34">
        <f>VLOOKUP(Pag_Inicio_Corr_mas_casos[[#This Row],[Corregimiento]],Hoja3!$A$2:$D$676,4,0)</f>
        <v>81009</v>
      </c>
      <c r="E9474" s="33">
        <v>22</v>
      </c>
    </row>
    <row r="9475" spans="1:5" x14ac:dyDescent="0.25">
      <c r="A9475" s="150">
        <v>44345</v>
      </c>
      <c r="B9475" s="151">
        <v>44346</v>
      </c>
      <c r="C9475" s="33" t="s">
        <v>1041</v>
      </c>
      <c r="D9475" s="34">
        <f>VLOOKUP(Pag_Inicio_Corr_mas_casos[[#This Row],[Corregimiento]],Hoja3!$A$2:$D$676,4,0)</f>
        <v>80814</v>
      </c>
      <c r="E9475" s="33">
        <v>16</v>
      </c>
    </row>
    <row r="9476" spans="1:5" x14ac:dyDescent="0.25">
      <c r="A9476" s="150">
        <v>44345</v>
      </c>
      <c r="B9476" s="151">
        <v>44346</v>
      </c>
      <c r="C9476" s="33" t="s">
        <v>1035</v>
      </c>
      <c r="D9476" s="34">
        <f>VLOOKUP(Pag_Inicio_Corr_mas_casos[[#This Row],[Corregimiento]],Hoja3!$A$2:$D$676,4,0)</f>
        <v>80806</v>
      </c>
      <c r="E9476" s="33">
        <v>15</v>
      </c>
    </row>
    <row r="9477" spans="1:5" x14ac:dyDescent="0.25">
      <c r="A9477" s="150">
        <v>44345</v>
      </c>
      <c r="B9477" s="151">
        <v>44346</v>
      </c>
      <c r="C9477" s="33" t="s">
        <v>1037</v>
      </c>
      <c r="D9477" s="34">
        <f>VLOOKUP(Pag_Inicio_Corr_mas_casos[[#This Row],[Corregimiento]],Hoja3!$A$2:$D$676,4,0)</f>
        <v>80807</v>
      </c>
      <c r="E9477" s="33">
        <v>13</v>
      </c>
    </row>
    <row r="9478" spans="1:5" x14ac:dyDescent="0.25">
      <c r="A9478" s="150">
        <v>44345</v>
      </c>
      <c r="B9478" s="151">
        <v>44346</v>
      </c>
      <c r="C9478" s="33" t="s">
        <v>1397</v>
      </c>
      <c r="D9478" s="34">
        <f>VLOOKUP(Pag_Inicio_Corr_mas_casos[[#This Row],[Corregimiento]],Hoja3!$A$2:$D$676,4,0)</f>
        <v>100102</v>
      </c>
      <c r="E9478" s="33">
        <v>12</v>
      </c>
    </row>
    <row r="9479" spans="1:5" x14ac:dyDescent="0.25">
      <c r="A9479" s="150">
        <v>44345</v>
      </c>
      <c r="B9479" s="151">
        <v>44346</v>
      </c>
      <c r="C9479" s="33" t="s">
        <v>1114</v>
      </c>
      <c r="D9479" s="34">
        <f>VLOOKUP(Pag_Inicio_Corr_mas_casos[[#This Row],[Corregimiento]],Hoja3!$A$2:$D$676,4,0)</f>
        <v>81001</v>
      </c>
      <c r="E9479" s="33">
        <v>12</v>
      </c>
    </row>
    <row r="9480" spans="1:5" x14ac:dyDescent="0.25">
      <c r="A9480" s="150">
        <v>44345</v>
      </c>
      <c r="B9480" s="151">
        <v>44346</v>
      </c>
      <c r="C9480" s="33" t="s">
        <v>1117</v>
      </c>
      <c r="D9480" s="34">
        <f>VLOOKUP(Pag_Inicio_Corr_mas_casos[[#This Row],[Corregimiento]],Hoja3!$A$2:$D$676,4,0)</f>
        <v>91001</v>
      </c>
      <c r="E9480" s="33">
        <v>11</v>
      </c>
    </row>
    <row r="9481" spans="1:5" x14ac:dyDescent="0.25">
      <c r="A9481" s="150">
        <v>44345</v>
      </c>
      <c r="B9481" s="151">
        <v>44346</v>
      </c>
      <c r="C9481" s="33" t="s">
        <v>1036</v>
      </c>
      <c r="D9481" s="34">
        <f>VLOOKUP(Pag_Inicio_Corr_mas_casos[[#This Row],[Corregimiento]],Hoja3!$A$2:$D$676,4,0)</f>
        <v>80823</v>
      </c>
      <c r="E9481" s="33">
        <v>11</v>
      </c>
    </row>
    <row r="9482" spans="1:5" x14ac:dyDescent="0.25">
      <c r="A9482" s="150">
        <v>44345</v>
      </c>
      <c r="B9482" s="151">
        <v>44346</v>
      </c>
      <c r="C9482" s="33" t="s">
        <v>1240</v>
      </c>
      <c r="D9482" s="34">
        <f>VLOOKUP(Pag_Inicio_Corr_mas_casos[[#This Row],[Corregimiento]],Hoja3!$A$2:$D$676,4,0)</f>
        <v>40506</v>
      </c>
      <c r="E9482" s="33">
        <v>11</v>
      </c>
    </row>
    <row r="9483" spans="1:5" x14ac:dyDescent="0.25">
      <c r="A9483" s="150">
        <v>44345</v>
      </c>
      <c r="B9483" s="151">
        <v>44346</v>
      </c>
      <c r="C9483" s="33" t="s">
        <v>1087</v>
      </c>
      <c r="D9483" s="34">
        <f>VLOOKUP(Pag_Inicio_Corr_mas_casos[[#This Row],[Corregimiento]],Hoja3!$A$2:$D$676,4,0)</f>
        <v>80808</v>
      </c>
      <c r="E9483" s="33">
        <v>9</v>
      </c>
    </row>
    <row r="9484" spans="1:5" x14ac:dyDescent="0.25">
      <c r="A9484" s="150">
        <v>44345</v>
      </c>
      <c r="B9484" s="151">
        <v>44346</v>
      </c>
      <c r="C9484" s="33" t="s">
        <v>1032</v>
      </c>
      <c r="D9484" s="34">
        <f>VLOOKUP(Pag_Inicio_Corr_mas_casos[[#This Row],[Corregimiento]],Hoja3!$A$2:$D$676,4,0)</f>
        <v>80810</v>
      </c>
      <c r="E9484" s="33">
        <v>9</v>
      </c>
    </row>
    <row r="9485" spans="1:5" x14ac:dyDescent="0.25">
      <c r="A9485" s="150">
        <v>44345</v>
      </c>
      <c r="B9485" s="151">
        <v>44346</v>
      </c>
      <c r="C9485" s="33" t="s">
        <v>1354</v>
      </c>
      <c r="D9485" s="34">
        <f>VLOOKUP(Pag_Inicio_Corr_mas_casos[[#This Row],[Corregimiento]],Hoja3!$A$2:$D$676,4,0)</f>
        <v>40502</v>
      </c>
      <c r="E9485" s="33">
        <v>9</v>
      </c>
    </row>
    <row r="9486" spans="1:5" x14ac:dyDescent="0.25">
      <c r="A9486" s="150">
        <v>44345</v>
      </c>
      <c r="B9486" s="151">
        <v>44346</v>
      </c>
      <c r="C9486" s="33" t="s">
        <v>1169</v>
      </c>
      <c r="D9486" s="34">
        <f>VLOOKUP(Pag_Inicio_Corr_mas_casos[[#This Row],[Corregimiento]],Hoja3!$A$2:$D$676,4,0)</f>
        <v>90101</v>
      </c>
      <c r="E9486" s="33">
        <v>9</v>
      </c>
    </row>
    <row r="9487" spans="1:5" x14ac:dyDescent="0.25">
      <c r="A9487" s="150">
        <v>44345</v>
      </c>
      <c r="B9487" s="151">
        <v>44346</v>
      </c>
      <c r="C9487" s="33" t="s">
        <v>1301</v>
      </c>
      <c r="D9487" s="34">
        <f>VLOOKUP(Pag_Inicio_Corr_mas_casos[[#This Row],[Corregimiento]],Hoja3!$A$2:$D$676,4,0)</f>
        <v>10101</v>
      </c>
      <c r="E9487" s="33">
        <v>9</v>
      </c>
    </row>
    <row r="9488" spans="1:5" x14ac:dyDescent="0.25">
      <c r="A9488" s="150">
        <v>44345</v>
      </c>
      <c r="B9488" s="151">
        <v>44346</v>
      </c>
      <c r="C9488" s="33" t="s">
        <v>1127</v>
      </c>
      <c r="D9488" s="34">
        <f>VLOOKUP(Pag_Inicio_Corr_mas_casos[[#This Row],[Corregimiento]],Hoja3!$A$2:$D$676,4,0)</f>
        <v>30104</v>
      </c>
      <c r="E9488" s="33">
        <v>9</v>
      </c>
    </row>
    <row r="9489" spans="1:5" x14ac:dyDescent="0.25">
      <c r="A9489" s="150">
        <v>44345</v>
      </c>
      <c r="B9489" s="151">
        <v>44346</v>
      </c>
      <c r="C9489" s="33" t="s">
        <v>1043</v>
      </c>
      <c r="D9489" s="34">
        <f>VLOOKUP(Pag_Inicio_Corr_mas_casos[[#This Row],[Corregimiento]],Hoja3!$A$2:$D$676,4,0)</f>
        <v>80811</v>
      </c>
      <c r="E9489" s="33">
        <v>8</v>
      </c>
    </row>
    <row r="9490" spans="1:5" x14ac:dyDescent="0.25">
      <c r="A9490" s="150">
        <v>44345</v>
      </c>
      <c r="B9490" s="151">
        <v>44346</v>
      </c>
      <c r="C9490" s="33" t="s">
        <v>1047</v>
      </c>
      <c r="D9490" s="34">
        <f>VLOOKUP(Pag_Inicio_Corr_mas_casos[[#This Row],[Corregimiento]],Hoja3!$A$2:$D$676,4,0)</f>
        <v>80820</v>
      </c>
      <c r="E9490" s="33">
        <v>8</v>
      </c>
    </row>
    <row r="9491" spans="1:5" x14ac:dyDescent="0.25">
      <c r="A9491" s="150">
        <v>44345</v>
      </c>
      <c r="B9491" s="151">
        <v>44346</v>
      </c>
      <c r="C9491" s="33" t="s">
        <v>1141</v>
      </c>
      <c r="D9491" s="34">
        <f>VLOOKUP(Pag_Inicio_Corr_mas_casos[[#This Row],[Corregimiento]],Hoja3!$A$2:$D$676,4,0)</f>
        <v>80812</v>
      </c>
      <c r="E9491" s="33">
        <v>8</v>
      </c>
    </row>
    <row r="9492" spans="1:5" x14ac:dyDescent="0.25">
      <c r="A9492" s="150">
        <v>44345</v>
      </c>
      <c r="B9492" s="151">
        <v>44346</v>
      </c>
      <c r="C9492" s="33" t="s">
        <v>1154</v>
      </c>
      <c r="D9492" s="34">
        <f>VLOOKUP(Pag_Inicio_Corr_mas_casos[[#This Row],[Corregimiento]],Hoja3!$A$2:$D$676,4,0)</f>
        <v>91007</v>
      </c>
      <c r="E9492" s="33">
        <v>8</v>
      </c>
    </row>
    <row r="9493" spans="1:5" x14ac:dyDescent="0.25">
      <c r="A9493" s="152">
        <v>44346</v>
      </c>
      <c r="B9493" s="153">
        <v>44347</v>
      </c>
      <c r="C9493" s="36" t="s">
        <v>959</v>
      </c>
      <c r="D9493" s="37">
        <f>VLOOKUP(Pag_Inicio_Corr_mas_casos[[#This Row],[Corregimiento]],Hoja3!$A$2:$D$676,4,0)</f>
        <v>80812</v>
      </c>
      <c r="E9493" s="36">
        <v>19</v>
      </c>
    </row>
    <row r="9494" spans="1:5" x14ac:dyDescent="0.25">
      <c r="A9494" s="152">
        <v>44346</v>
      </c>
      <c r="B9494" s="153">
        <v>44347</v>
      </c>
      <c r="C9494" s="36" t="s">
        <v>1106</v>
      </c>
      <c r="D9494" s="37">
        <f>VLOOKUP(Pag_Inicio_Corr_mas_casos[[#This Row],[Corregimiento]],Hoja3!$A$2:$D$676,4,0)</f>
        <v>80809</v>
      </c>
      <c r="E9494" s="36">
        <v>17</v>
      </c>
    </row>
    <row r="9495" spans="1:5" x14ac:dyDescent="0.25">
      <c r="A9495" s="152">
        <v>44346</v>
      </c>
      <c r="B9495" s="153">
        <v>44347</v>
      </c>
      <c r="C9495" s="36" t="s">
        <v>1042</v>
      </c>
      <c r="D9495" s="37">
        <f>VLOOKUP(Pag_Inicio_Corr_mas_casos[[#This Row],[Corregimiento]],Hoja3!$A$2:$D$676,4,0)</f>
        <v>80826</v>
      </c>
      <c r="E9495" s="36">
        <v>15</v>
      </c>
    </row>
    <row r="9496" spans="1:5" x14ac:dyDescent="0.25">
      <c r="A9496" s="152">
        <v>44346</v>
      </c>
      <c r="B9496" s="153">
        <v>44347</v>
      </c>
      <c r="C9496" s="36" t="s">
        <v>1034</v>
      </c>
      <c r="D9496" s="37">
        <f>VLOOKUP(Pag_Inicio_Corr_mas_casos[[#This Row],[Corregimiento]],Hoja3!$A$2:$D$676,4,0)</f>
        <v>81009</v>
      </c>
      <c r="E9496" s="36">
        <v>14</v>
      </c>
    </row>
    <row r="9497" spans="1:5" x14ac:dyDescent="0.25">
      <c r="A9497" s="152">
        <v>44346</v>
      </c>
      <c r="B9497" s="153">
        <v>44347</v>
      </c>
      <c r="C9497" s="36" t="s">
        <v>1032</v>
      </c>
      <c r="D9497" s="37">
        <f>VLOOKUP(Pag_Inicio_Corr_mas_casos[[#This Row],[Corregimiento]],Hoja3!$A$2:$D$676,4,0)</f>
        <v>80810</v>
      </c>
      <c r="E9497" s="36">
        <v>9</v>
      </c>
    </row>
    <row r="9498" spans="1:5" x14ac:dyDescent="0.25">
      <c r="A9498" s="152">
        <v>44346</v>
      </c>
      <c r="B9498" s="153">
        <v>44347</v>
      </c>
      <c r="C9498" s="36" t="s">
        <v>1397</v>
      </c>
      <c r="D9498" s="37">
        <f>VLOOKUP(Pag_Inicio_Corr_mas_casos[[#This Row],[Corregimiento]],Hoja3!$A$2:$D$676,4,0)</f>
        <v>100102</v>
      </c>
      <c r="E9498" s="36">
        <v>9</v>
      </c>
    </row>
    <row r="9499" spans="1:5" x14ac:dyDescent="0.25">
      <c r="A9499" s="152">
        <v>44346</v>
      </c>
      <c r="B9499" s="153">
        <v>44347</v>
      </c>
      <c r="C9499" s="36" t="s">
        <v>1142</v>
      </c>
      <c r="D9499" s="37">
        <f>VLOOKUP(Pag_Inicio_Corr_mas_casos[[#This Row],[Corregimiento]],Hoja3!$A$2:$D$676,4,0)</f>
        <v>40601</v>
      </c>
      <c r="E9499" s="36">
        <v>9</v>
      </c>
    </row>
    <row r="9500" spans="1:5" x14ac:dyDescent="0.25">
      <c r="A9500" s="152">
        <v>44346</v>
      </c>
      <c r="B9500" s="153">
        <v>44347</v>
      </c>
      <c r="C9500" s="36" t="s">
        <v>1037</v>
      </c>
      <c r="D9500" s="37">
        <f>VLOOKUP(Pag_Inicio_Corr_mas_casos[[#This Row],[Corregimiento]],Hoja3!$A$2:$D$676,4,0)</f>
        <v>80807</v>
      </c>
      <c r="E9500" s="36">
        <v>8</v>
      </c>
    </row>
    <row r="9501" spans="1:5" x14ac:dyDescent="0.25">
      <c r="A9501" s="152">
        <v>44346</v>
      </c>
      <c r="B9501" s="153">
        <v>44347</v>
      </c>
      <c r="C9501" s="36" t="s">
        <v>1035</v>
      </c>
      <c r="D9501" s="37">
        <f>VLOOKUP(Pag_Inicio_Corr_mas_casos[[#This Row],[Corregimiento]],Hoja3!$A$2:$D$676,4,0)</f>
        <v>80806</v>
      </c>
      <c r="E9501" s="36">
        <v>8</v>
      </c>
    </row>
    <row r="9502" spans="1:5" x14ac:dyDescent="0.25">
      <c r="A9502" s="152">
        <v>44346</v>
      </c>
      <c r="B9502" s="153">
        <v>44347</v>
      </c>
      <c r="C9502" s="36" t="s">
        <v>1036</v>
      </c>
      <c r="D9502" s="37">
        <f>VLOOKUP(Pag_Inicio_Corr_mas_casos[[#This Row],[Corregimiento]],Hoja3!$A$2:$D$676,4,0)</f>
        <v>80823</v>
      </c>
      <c r="E9502" s="36">
        <v>7</v>
      </c>
    </row>
    <row r="9503" spans="1:5" x14ac:dyDescent="0.25">
      <c r="A9503" s="152">
        <v>44346</v>
      </c>
      <c r="B9503" s="153">
        <v>44347</v>
      </c>
      <c r="C9503" s="36" t="s">
        <v>1168</v>
      </c>
      <c r="D9503" s="37">
        <f>VLOOKUP(Pag_Inicio_Corr_mas_casos[[#This Row],[Corregimiento]],Hoja3!$A$2:$D$676,4,0)</f>
        <v>30101</v>
      </c>
      <c r="E9503" s="36">
        <v>6</v>
      </c>
    </row>
    <row r="9504" spans="1:5" x14ac:dyDescent="0.25">
      <c r="A9504" s="152">
        <v>44346</v>
      </c>
      <c r="B9504" s="153">
        <v>44347</v>
      </c>
      <c r="C9504" s="36" t="s">
        <v>1040</v>
      </c>
      <c r="D9504" s="37">
        <f>VLOOKUP(Pag_Inicio_Corr_mas_casos[[#This Row],[Corregimiento]],Hoja3!$A$2:$D$676,4,0)</f>
        <v>81007</v>
      </c>
      <c r="E9504" s="36">
        <v>6</v>
      </c>
    </row>
    <row r="9505" spans="1:5" x14ac:dyDescent="0.25">
      <c r="A9505" s="152">
        <v>44346</v>
      </c>
      <c r="B9505" s="153">
        <v>44347</v>
      </c>
      <c r="C9505" s="36" t="s">
        <v>1087</v>
      </c>
      <c r="D9505" s="37">
        <f>VLOOKUP(Pag_Inicio_Corr_mas_casos[[#This Row],[Corregimiento]],Hoja3!$A$2:$D$676,4,0)</f>
        <v>80808</v>
      </c>
      <c r="E9505" s="36">
        <v>6</v>
      </c>
    </row>
    <row r="9506" spans="1:5" x14ac:dyDescent="0.25">
      <c r="A9506" s="152">
        <v>44346</v>
      </c>
      <c r="B9506" s="153">
        <v>44347</v>
      </c>
      <c r="C9506" s="36" t="s">
        <v>1291</v>
      </c>
      <c r="D9506" s="37">
        <f>VLOOKUP(Pag_Inicio_Corr_mas_casos[[#This Row],[Corregimiento]],Hoja3!$A$2:$D$676,4,0)</f>
        <v>10201</v>
      </c>
      <c r="E9506" s="36">
        <v>6</v>
      </c>
    </row>
    <row r="9507" spans="1:5" x14ac:dyDescent="0.25">
      <c r="A9507" s="152">
        <v>44346</v>
      </c>
      <c r="B9507" s="153">
        <v>44347</v>
      </c>
      <c r="C9507" s="36" t="s">
        <v>1065</v>
      </c>
      <c r="D9507" s="37">
        <f>VLOOKUP(Pag_Inicio_Corr_mas_casos[[#This Row],[Corregimiento]],Hoja3!$A$2:$D$676,4,0)</f>
        <v>40606</v>
      </c>
      <c r="E9507" s="36">
        <v>6</v>
      </c>
    </row>
    <row r="9508" spans="1:5" x14ac:dyDescent="0.25">
      <c r="A9508" s="152">
        <v>44346</v>
      </c>
      <c r="B9508" s="153">
        <v>44347</v>
      </c>
      <c r="C9508" s="36" t="s">
        <v>1068</v>
      </c>
      <c r="D9508" s="37">
        <f>VLOOKUP(Pag_Inicio_Corr_mas_casos[[#This Row],[Corregimiento]],Hoja3!$A$2:$D$676,4,0)</f>
        <v>20606</v>
      </c>
      <c r="E9508" s="36">
        <v>6</v>
      </c>
    </row>
    <row r="9509" spans="1:5" x14ac:dyDescent="0.25">
      <c r="A9509" s="152">
        <v>44346</v>
      </c>
      <c r="B9509" s="153">
        <v>44347</v>
      </c>
      <c r="C9509" s="36" t="s">
        <v>1102</v>
      </c>
      <c r="D9509" s="37">
        <f>VLOOKUP(Pag_Inicio_Corr_mas_casos[[#This Row],[Corregimiento]],Hoja3!$A$2:$D$676,4,0)</f>
        <v>40612</v>
      </c>
      <c r="E9509" s="36">
        <v>5</v>
      </c>
    </row>
    <row r="9510" spans="1:5" x14ac:dyDescent="0.25">
      <c r="A9510" s="152">
        <v>44346</v>
      </c>
      <c r="B9510" s="153">
        <v>44347</v>
      </c>
      <c r="C9510" s="36" t="s">
        <v>1399</v>
      </c>
      <c r="D9510" s="37">
        <f>VLOOKUP(Pag_Inicio_Corr_mas_casos[[#This Row],[Corregimiento]],Hoja3!$A$2:$D$676,4,0)</f>
        <v>40105</v>
      </c>
      <c r="E9510" s="36">
        <v>5</v>
      </c>
    </row>
    <row r="9511" spans="1:5" x14ac:dyDescent="0.25">
      <c r="A9511" s="152">
        <v>44346</v>
      </c>
      <c r="B9511" s="153">
        <v>44347</v>
      </c>
      <c r="C9511" s="36" t="s">
        <v>1117</v>
      </c>
      <c r="D9511" s="37">
        <f>VLOOKUP(Pag_Inicio_Corr_mas_casos[[#This Row],[Corregimiento]],Hoja3!$A$2:$D$676,4,0)</f>
        <v>91001</v>
      </c>
      <c r="E9511" s="36">
        <v>5</v>
      </c>
    </row>
    <row r="9512" spans="1:5" x14ac:dyDescent="0.25">
      <c r="A9512" s="152">
        <v>44346</v>
      </c>
      <c r="B9512" s="153">
        <v>44347</v>
      </c>
      <c r="C9512" s="36" t="s">
        <v>867</v>
      </c>
      <c r="D9512" s="37">
        <f>VLOOKUP(Pag_Inicio_Corr_mas_casos[[#This Row],[Corregimiento]],Hoja3!$A$2:$D$676,4,0)</f>
        <v>80821</v>
      </c>
      <c r="E9512" s="36">
        <v>5</v>
      </c>
    </row>
    <row r="9513" spans="1:5" x14ac:dyDescent="0.25">
      <c r="A9513" s="154">
        <v>44347</v>
      </c>
      <c r="B9513" s="155">
        <v>44348</v>
      </c>
      <c r="C9513" s="60" t="s">
        <v>1106</v>
      </c>
      <c r="D9513" s="61">
        <f>VLOOKUP(Pag_Inicio_Corr_mas_casos[[#This Row],[Corregimiento]],Hoja3!$A$2:$D$676,4,0)</f>
        <v>80809</v>
      </c>
      <c r="E9513" s="60">
        <v>16</v>
      </c>
    </row>
    <row r="9514" spans="1:5" x14ac:dyDescent="0.25">
      <c r="A9514" s="154">
        <v>44347</v>
      </c>
      <c r="B9514" s="155">
        <v>44348</v>
      </c>
      <c r="C9514" s="60" t="s">
        <v>1153</v>
      </c>
      <c r="D9514" s="61">
        <f>VLOOKUP(Pag_Inicio_Corr_mas_casos[[#This Row],[Corregimiento]],Hoja3!$A$2:$D$676,4,0)</f>
        <v>40501</v>
      </c>
      <c r="E9514" s="60">
        <v>14</v>
      </c>
    </row>
    <row r="9515" spans="1:5" x14ac:dyDescent="0.25">
      <c r="A9515" s="154">
        <v>44347</v>
      </c>
      <c r="B9515" s="155">
        <v>44348</v>
      </c>
      <c r="C9515" s="60" t="s">
        <v>1141</v>
      </c>
      <c r="D9515" s="61">
        <f>VLOOKUP(Pag_Inicio_Corr_mas_casos[[#This Row],[Corregimiento]],Hoja3!$A$2:$D$676,4,0)</f>
        <v>80812</v>
      </c>
      <c r="E9515" s="60">
        <v>14</v>
      </c>
    </row>
    <row r="9516" spans="1:5" x14ac:dyDescent="0.25">
      <c r="A9516" s="154">
        <v>44347</v>
      </c>
      <c r="B9516" s="155">
        <v>44348</v>
      </c>
      <c r="C9516" s="60" t="s">
        <v>1034</v>
      </c>
      <c r="D9516" s="61">
        <f>VLOOKUP(Pag_Inicio_Corr_mas_casos[[#This Row],[Corregimiento]],Hoja3!$A$2:$D$676,4,0)</f>
        <v>81009</v>
      </c>
      <c r="E9516" s="60">
        <v>11</v>
      </c>
    </row>
    <row r="9517" spans="1:5" x14ac:dyDescent="0.25">
      <c r="A9517" s="154">
        <v>44347</v>
      </c>
      <c r="B9517" s="155">
        <v>44348</v>
      </c>
      <c r="C9517" s="60" t="s">
        <v>1142</v>
      </c>
      <c r="D9517" s="61">
        <f>VLOOKUP(Pag_Inicio_Corr_mas_casos[[#This Row],[Corregimiento]],Hoja3!$A$2:$D$676,4,0)</f>
        <v>40601</v>
      </c>
      <c r="E9517" s="60">
        <v>8</v>
      </c>
    </row>
    <row r="9518" spans="1:5" x14ac:dyDescent="0.25">
      <c r="A9518" s="154">
        <v>44347</v>
      </c>
      <c r="B9518" s="155">
        <v>44348</v>
      </c>
      <c r="C9518" s="60" t="s">
        <v>1062</v>
      </c>
      <c r="D9518" s="61">
        <f>VLOOKUP(Pag_Inicio_Corr_mas_casos[[#This Row],[Corregimiento]],Hoja3!$A$2:$D$676,4,0)</f>
        <v>30107</v>
      </c>
      <c r="E9518" s="60">
        <v>8</v>
      </c>
    </row>
    <row r="9519" spans="1:5" x14ac:dyDescent="0.25">
      <c r="A9519" s="154">
        <v>44347</v>
      </c>
      <c r="B9519" s="155">
        <v>44348</v>
      </c>
      <c r="C9519" s="60" t="s">
        <v>1400</v>
      </c>
      <c r="D9519" s="61">
        <f>VLOOKUP(Pag_Inicio_Corr_mas_casos[[#This Row],[Corregimiento]],Hoja3!$A$2:$D$676,4,0)</f>
        <v>110102</v>
      </c>
      <c r="E9519" s="60">
        <v>8</v>
      </c>
    </row>
    <row r="9520" spans="1:5" x14ac:dyDescent="0.25">
      <c r="A9520" s="154">
        <v>44347</v>
      </c>
      <c r="B9520" s="155">
        <v>44348</v>
      </c>
      <c r="C9520" s="60" t="s">
        <v>1397</v>
      </c>
      <c r="D9520" s="61">
        <f>VLOOKUP(Pag_Inicio_Corr_mas_casos[[#This Row],[Corregimiento]],Hoja3!$A$2:$D$676,4,0)</f>
        <v>100102</v>
      </c>
      <c r="E9520" s="60">
        <v>7</v>
      </c>
    </row>
    <row r="9521" spans="1:5" x14ac:dyDescent="0.25">
      <c r="A9521" s="154">
        <v>44347</v>
      </c>
      <c r="B9521" s="155">
        <v>44348</v>
      </c>
      <c r="C9521" s="60" t="s">
        <v>1193</v>
      </c>
      <c r="D9521" s="61">
        <f>VLOOKUP(Pag_Inicio_Corr_mas_casos[[#This Row],[Corregimiento]],Hoja3!$A$2:$D$676,4,0)</f>
        <v>40205</v>
      </c>
      <c r="E9521" s="60">
        <v>7</v>
      </c>
    </row>
    <row r="9522" spans="1:5" x14ac:dyDescent="0.25">
      <c r="A9522" s="154">
        <v>44347</v>
      </c>
      <c r="B9522" s="155">
        <v>44348</v>
      </c>
      <c r="C9522" s="60" t="s">
        <v>1035</v>
      </c>
      <c r="D9522" s="61">
        <f>VLOOKUP(Pag_Inicio_Corr_mas_casos[[#This Row],[Corregimiento]],Hoja3!$A$2:$D$676,4,0)</f>
        <v>80806</v>
      </c>
      <c r="E9522" s="60">
        <v>7</v>
      </c>
    </row>
    <row r="9523" spans="1:5" x14ac:dyDescent="0.25">
      <c r="A9523" s="154">
        <v>44347</v>
      </c>
      <c r="B9523" s="155">
        <v>44348</v>
      </c>
      <c r="C9523" s="60" t="s">
        <v>1301</v>
      </c>
      <c r="D9523" s="61">
        <f>VLOOKUP(Pag_Inicio_Corr_mas_casos[[#This Row],[Corregimiento]],Hoja3!$A$2:$D$676,4,0)</f>
        <v>10101</v>
      </c>
      <c r="E9523" s="60">
        <v>6</v>
      </c>
    </row>
    <row r="9524" spans="1:5" x14ac:dyDescent="0.25">
      <c r="A9524" s="154">
        <v>44347</v>
      </c>
      <c r="B9524" s="155">
        <v>44348</v>
      </c>
      <c r="C9524" s="60" t="s">
        <v>1401</v>
      </c>
      <c r="D9524" s="61">
        <f>VLOOKUP(Pag_Inicio_Corr_mas_casos[[#This Row],[Corregimiento]],Hoja3!$A$2:$D$676,4,0)</f>
        <v>90907</v>
      </c>
      <c r="E9524" s="60">
        <v>6</v>
      </c>
    </row>
    <row r="9525" spans="1:5" x14ac:dyDescent="0.25">
      <c r="A9525" s="154">
        <v>44347</v>
      </c>
      <c r="B9525" s="155">
        <v>44348</v>
      </c>
      <c r="C9525" s="60" t="s">
        <v>1402</v>
      </c>
      <c r="D9525" s="61">
        <f>VLOOKUP(Pag_Inicio_Corr_mas_casos[[#This Row],[Corregimiento]],Hoja3!$A$2:$D$676,4,0)</f>
        <v>40513</v>
      </c>
      <c r="E9525" s="60">
        <v>6</v>
      </c>
    </row>
    <row r="9526" spans="1:5" x14ac:dyDescent="0.25">
      <c r="A9526" s="154">
        <v>44347</v>
      </c>
      <c r="B9526" s="155">
        <v>44348</v>
      </c>
      <c r="C9526" s="60" t="s">
        <v>1131</v>
      </c>
      <c r="D9526" s="61">
        <f>VLOOKUP(Pag_Inicio_Corr_mas_casos[[#This Row],[Corregimiento]],Hoja3!$A$2:$D$676,4,0)</f>
        <v>130106</v>
      </c>
      <c r="E9526" s="60">
        <v>6</v>
      </c>
    </row>
    <row r="9527" spans="1:5" x14ac:dyDescent="0.25">
      <c r="A9527" s="154">
        <v>44347</v>
      </c>
      <c r="B9527" s="155">
        <v>44348</v>
      </c>
      <c r="C9527" s="60" t="s">
        <v>1053</v>
      </c>
      <c r="D9527" s="61">
        <f>VLOOKUP(Pag_Inicio_Corr_mas_casos[[#This Row],[Corregimiento]],Hoja3!$A$2:$D$676,4,0)</f>
        <v>50208</v>
      </c>
      <c r="E9527" s="60">
        <v>6</v>
      </c>
    </row>
    <row r="9528" spans="1:5" x14ac:dyDescent="0.25">
      <c r="A9528" s="154">
        <v>44347</v>
      </c>
      <c r="B9528" s="155">
        <v>44348</v>
      </c>
      <c r="C9528" s="60" t="s">
        <v>1032</v>
      </c>
      <c r="D9528" s="61">
        <f>VLOOKUP(Pag_Inicio_Corr_mas_casos[[#This Row],[Corregimiento]],Hoja3!$A$2:$D$676,4,0)</f>
        <v>80810</v>
      </c>
      <c r="E9528" s="60">
        <v>6</v>
      </c>
    </row>
    <row r="9529" spans="1:5" x14ac:dyDescent="0.25">
      <c r="A9529" s="154">
        <v>44347</v>
      </c>
      <c r="B9529" s="155">
        <v>44348</v>
      </c>
      <c r="C9529" s="60" t="s">
        <v>1149</v>
      </c>
      <c r="D9529" s="61">
        <f>VLOOKUP(Pag_Inicio_Corr_mas_casos[[#This Row],[Corregimiento]],Hoja3!$A$2:$D$676,4,0)</f>
        <v>130102</v>
      </c>
      <c r="E9529" s="60">
        <v>6</v>
      </c>
    </row>
    <row r="9530" spans="1:5" x14ac:dyDescent="0.25">
      <c r="A9530" s="154">
        <v>44347</v>
      </c>
      <c r="B9530" s="155">
        <v>44348</v>
      </c>
      <c r="C9530" s="60" t="s">
        <v>1116</v>
      </c>
      <c r="D9530" s="61">
        <f>VLOOKUP(Pag_Inicio_Corr_mas_casos[[#This Row],[Corregimiento]],Hoja3!$A$2:$D$676,4,0)</f>
        <v>81003</v>
      </c>
      <c r="E9530" s="60">
        <v>5</v>
      </c>
    </row>
    <row r="9531" spans="1:5" x14ac:dyDescent="0.25">
      <c r="A9531" s="154">
        <v>44347</v>
      </c>
      <c r="B9531" s="155">
        <v>44348</v>
      </c>
      <c r="C9531" s="60" t="s">
        <v>1042</v>
      </c>
      <c r="D9531" s="61">
        <f>VLOOKUP(Pag_Inicio_Corr_mas_casos[[#This Row],[Corregimiento]],Hoja3!$A$2:$D$676,4,0)</f>
        <v>80826</v>
      </c>
      <c r="E9531" s="60">
        <v>5</v>
      </c>
    </row>
    <row r="9532" spans="1:5" x14ac:dyDescent="0.25">
      <c r="A9532" s="154">
        <v>44347</v>
      </c>
      <c r="B9532" s="155">
        <v>44348</v>
      </c>
      <c r="C9532" s="60" t="s">
        <v>1107</v>
      </c>
      <c r="D9532" s="61">
        <f>VLOOKUP(Pag_Inicio_Corr_mas_casos[[#This Row],[Corregimiento]],Hoja3!$A$2:$D$676,4,0)</f>
        <v>80819</v>
      </c>
      <c r="E9532" s="60">
        <v>5</v>
      </c>
    </row>
    <row r="9533" spans="1:5" x14ac:dyDescent="0.25">
      <c r="A9533" s="154">
        <v>44348</v>
      </c>
      <c r="B9533" s="156">
        <v>44349</v>
      </c>
      <c r="C9533" s="157" t="s">
        <v>1106</v>
      </c>
      <c r="D9533" s="76">
        <f>VLOOKUP(Pag_Inicio_Corr_mas_casos[[#This Row],[Corregimiento]],Hoja3!$A$2:$D$676,4,0)</f>
        <v>80809</v>
      </c>
      <c r="E9533" s="75">
        <v>34</v>
      </c>
    </row>
    <row r="9534" spans="1:5" x14ac:dyDescent="0.25">
      <c r="A9534" s="154">
        <v>44348</v>
      </c>
      <c r="B9534" s="156">
        <v>44349</v>
      </c>
      <c r="C9534" s="157" t="s">
        <v>1034</v>
      </c>
      <c r="D9534" s="76">
        <f>VLOOKUP(Pag_Inicio_Corr_mas_casos[[#This Row],[Corregimiento]],Hoja3!$A$2:$D$676,4,0)</f>
        <v>81009</v>
      </c>
      <c r="E9534" s="75">
        <v>33</v>
      </c>
    </row>
    <row r="9535" spans="1:5" x14ac:dyDescent="0.25">
      <c r="A9535" s="154">
        <v>44348</v>
      </c>
      <c r="B9535" s="156">
        <v>44349</v>
      </c>
      <c r="C9535" s="157" t="s">
        <v>1141</v>
      </c>
      <c r="D9535" s="76">
        <f>VLOOKUP(Pag_Inicio_Corr_mas_casos[[#This Row],[Corregimiento]],Hoja3!$A$2:$D$676,4,0)</f>
        <v>80812</v>
      </c>
      <c r="E9535" s="75">
        <v>32</v>
      </c>
    </row>
    <row r="9536" spans="1:5" x14ac:dyDescent="0.25">
      <c r="A9536" s="154">
        <v>44348</v>
      </c>
      <c r="B9536" s="156">
        <v>44349</v>
      </c>
      <c r="C9536" s="157" t="s">
        <v>1037</v>
      </c>
      <c r="D9536" s="76">
        <f>VLOOKUP(Pag_Inicio_Corr_mas_casos[[#This Row],[Corregimiento]],Hoja3!$A$2:$D$676,4,0)</f>
        <v>80807</v>
      </c>
      <c r="E9536" s="75">
        <v>27</v>
      </c>
    </row>
    <row r="9537" spans="1:5" x14ac:dyDescent="0.25">
      <c r="A9537" s="154">
        <v>44348</v>
      </c>
      <c r="B9537" s="156">
        <v>44349</v>
      </c>
      <c r="C9537" s="157" t="s">
        <v>1035</v>
      </c>
      <c r="D9537" s="76">
        <f>VLOOKUP(Pag_Inicio_Corr_mas_casos[[#This Row],[Corregimiento]],Hoja3!$A$2:$D$676,4,0)</f>
        <v>80806</v>
      </c>
      <c r="E9537" s="75">
        <v>23</v>
      </c>
    </row>
    <row r="9538" spans="1:5" x14ac:dyDescent="0.25">
      <c r="A9538" s="154">
        <v>44348</v>
      </c>
      <c r="B9538" s="156">
        <v>44349</v>
      </c>
      <c r="C9538" s="157" t="s">
        <v>1098</v>
      </c>
      <c r="D9538" s="76">
        <f>VLOOKUP(Pag_Inicio_Corr_mas_casos[[#This Row],[Corregimiento]],Hoja3!$A$2:$D$676,4,0)</f>
        <v>40611</v>
      </c>
      <c r="E9538" s="75">
        <v>21</v>
      </c>
    </row>
    <row r="9539" spans="1:5" x14ac:dyDescent="0.25">
      <c r="A9539" s="154">
        <v>44348</v>
      </c>
      <c r="B9539" s="156">
        <v>44349</v>
      </c>
      <c r="C9539" s="157" t="s">
        <v>1142</v>
      </c>
      <c r="D9539" s="76">
        <f>VLOOKUP(Pag_Inicio_Corr_mas_casos[[#This Row],[Corregimiento]],Hoja3!$A$2:$D$676,4,0)</f>
        <v>40601</v>
      </c>
      <c r="E9539" s="75">
        <v>19</v>
      </c>
    </row>
    <row r="9540" spans="1:5" x14ac:dyDescent="0.25">
      <c r="A9540" s="154">
        <v>44348</v>
      </c>
      <c r="B9540" s="156">
        <v>44349</v>
      </c>
      <c r="C9540" s="157" t="s">
        <v>1107</v>
      </c>
      <c r="D9540" s="76">
        <f>VLOOKUP(Pag_Inicio_Corr_mas_casos[[#This Row],[Corregimiento]],Hoja3!$A$2:$D$676,4,0)</f>
        <v>80819</v>
      </c>
      <c r="E9540" s="75">
        <v>19</v>
      </c>
    </row>
    <row r="9541" spans="1:5" x14ac:dyDescent="0.25">
      <c r="A9541" s="154">
        <v>44348</v>
      </c>
      <c r="B9541" s="156">
        <v>44349</v>
      </c>
      <c r="C9541" s="157" t="s">
        <v>1153</v>
      </c>
      <c r="D9541" s="76">
        <f>VLOOKUP(Pag_Inicio_Corr_mas_casos[[#This Row],[Corregimiento]],Hoja3!$A$2:$D$676,4,0)</f>
        <v>40501</v>
      </c>
      <c r="E9541" s="75">
        <v>18</v>
      </c>
    </row>
    <row r="9542" spans="1:5" x14ac:dyDescent="0.25">
      <c r="A9542" s="154">
        <v>44348</v>
      </c>
      <c r="B9542" s="156">
        <v>44349</v>
      </c>
      <c r="C9542" s="157" t="s">
        <v>1032</v>
      </c>
      <c r="D9542" s="76">
        <f>VLOOKUP(Pag_Inicio_Corr_mas_casos[[#This Row],[Corregimiento]],Hoja3!$A$2:$D$676,4,0)</f>
        <v>80810</v>
      </c>
      <c r="E9542" s="75">
        <v>16</v>
      </c>
    </row>
    <row r="9543" spans="1:5" x14ac:dyDescent="0.25">
      <c r="A9543" s="154">
        <v>44348</v>
      </c>
      <c r="B9543" s="156">
        <v>44349</v>
      </c>
      <c r="C9543" s="157" t="s">
        <v>1036</v>
      </c>
      <c r="D9543" s="76">
        <f>VLOOKUP(Pag_Inicio_Corr_mas_casos[[#This Row],[Corregimiento]],Hoja3!$A$2:$D$676,4,0)</f>
        <v>80823</v>
      </c>
      <c r="E9543" s="75">
        <v>16</v>
      </c>
    </row>
    <row r="9544" spans="1:5" x14ac:dyDescent="0.25">
      <c r="A9544" s="154">
        <v>44348</v>
      </c>
      <c r="B9544" s="156">
        <v>44349</v>
      </c>
      <c r="C9544" s="157" t="s">
        <v>1116</v>
      </c>
      <c r="D9544" s="76">
        <f>VLOOKUP(Pag_Inicio_Corr_mas_casos[[#This Row],[Corregimiento]],Hoja3!$A$2:$D$676,4,0)</f>
        <v>81003</v>
      </c>
      <c r="E9544" s="75">
        <v>11</v>
      </c>
    </row>
    <row r="9545" spans="1:5" x14ac:dyDescent="0.25">
      <c r="A9545" s="154">
        <v>44348</v>
      </c>
      <c r="B9545" s="156">
        <v>44349</v>
      </c>
      <c r="C9545" s="157" t="s">
        <v>1087</v>
      </c>
      <c r="D9545" s="76">
        <f>VLOOKUP(Pag_Inicio_Corr_mas_casos[[#This Row],[Corregimiento]],Hoja3!$A$2:$D$676,4,0)</f>
        <v>80808</v>
      </c>
      <c r="E9545" s="75">
        <v>10</v>
      </c>
    </row>
    <row r="9546" spans="1:5" x14ac:dyDescent="0.25">
      <c r="A9546" s="154">
        <v>44348</v>
      </c>
      <c r="B9546" s="156">
        <v>44349</v>
      </c>
      <c r="C9546" s="157" t="s">
        <v>1321</v>
      </c>
      <c r="D9546" s="76">
        <f>VLOOKUP(Pag_Inicio_Corr_mas_casos[[#This Row],[Corregimiento]],Hoja3!$A$2:$D$676,4,0)</f>
        <v>40507</v>
      </c>
      <c r="E9546" s="75">
        <v>10</v>
      </c>
    </row>
    <row r="9547" spans="1:5" x14ac:dyDescent="0.25">
      <c r="A9547" s="154">
        <v>44348</v>
      </c>
      <c r="B9547" s="156">
        <v>44349</v>
      </c>
      <c r="C9547" s="157" t="s">
        <v>1065</v>
      </c>
      <c r="D9547" s="76">
        <f>VLOOKUP(Pag_Inicio_Corr_mas_casos[[#This Row],[Corregimiento]],Hoja3!$A$2:$D$676,4,0)</f>
        <v>40606</v>
      </c>
      <c r="E9547" s="75">
        <v>10</v>
      </c>
    </row>
    <row r="9548" spans="1:5" x14ac:dyDescent="0.25">
      <c r="A9548" s="154">
        <v>44348</v>
      </c>
      <c r="B9548" s="156">
        <v>44349</v>
      </c>
      <c r="C9548" s="157" t="s">
        <v>1189</v>
      </c>
      <c r="D9548" s="76">
        <f>VLOOKUP(Pag_Inicio_Corr_mas_casos[[#This Row],[Corregimiento]],Hoja3!$A$2:$D$676,4,0)</f>
        <v>30109</v>
      </c>
      <c r="E9548" s="75">
        <v>9</v>
      </c>
    </row>
    <row r="9549" spans="1:5" x14ac:dyDescent="0.25">
      <c r="A9549" s="154">
        <v>44348</v>
      </c>
      <c r="B9549" s="156">
        <v>44349</v>
      </c>
      <c r="C9549" s="157" t="s">
        <v>1354</v>
      </c>
      <c r="D9549" s="76">
        <f>VLOOKUP(Pag_Inicio_Corr_mas_casos[[#This Row],[Corregimiento]],Hoja3!$A$2:$D$676,4,0)</f>
        <v>40502</v>
      </c>
      <c r="E9549" s="75">
        <v>9</v>
      </c>
    </row>
    <row r="9550" spans="1:5" x14ac:dyDescent="0.25">
      <c r="A9550" s="154">
        <v>44348</v>
      </c>
      <c r="B9550" s="156">
        <v>44349</v>
      </c>
      <c r="C9550" s="157" t="s">
        <v>867</v>
      </c>
      <c r="D9550" s="76">
        <f>VLOOKUP(Pag_Inicio_Corr_mas_casos[[#This Row],[Corregimiento]],Hoja3!$A$2:$D$676,4,0)</f>
        <v>80821</v>
      </c>
      <c r="E9550" s="75">
        <v>8</v>
      </c>
    </row>
    <row r="9551" spans="1:5" x14ac:dyDescent="0.25">
      <c r="A9551" s="154">
        <v>44348</v>
      </c>
      <c r="B9551" s="156">
        <v>44349</v>
      </c>
      <c r="C9551" s="157" t="s">
        <v>1071</v>
      </c>
      <c r="D9551" s="76">
        <f>VLOOKUP(Pag_Inicio_Corr_mas_casos[[#This Row],[Corregimiento]],Hoja3!$A$2:$D$676,4,0)</f>
        <v>60105</v>
      </c>
      <c r="E9551" s="75">
        <v>8</v>
      </c>
    </row>
    <row r="9552" spans="1:5" x14ac:dyDescent="0.25">
      <c r="A9552" s="154">
        <v>44348</v>
      </c>
      <c r="B9552" s="156">
        <v>44349</v>
      </c>
      <c r="C9552" s="157" t="s">
        <v>1169</v>
      </c>
      <c r="D9552" s="76">
        <f>VLOOKUP(Pag_Inicio_Corr_mas_casos[[#This Row],[Corregimiento]],Hoja3!$A$2:$D$676,4,0)</f>
        <v>90101</v>
      </c>
      <c r="E9552" s="75">
        <v>8</v>
      </c>
    </row>
    <row r="9553" spans="1:5" x14ac:dyDescent="0.25">
      <c r="A9553" s="148">
        <v>44349</v>
      </c>
      <c r="B9553" s="149">
        <v>44350</v>
      </c>
      <c r="C9553" s="158" t="s">
        <v>1106</v>
      </c>
      <c r="D9553" s="82">
        <f>VLOOKUP(Pag_Inicio_Corr_mas_casos[[#This Row],[Corregimiento]],Hoja3!$A$2:$D$676,4,0)</f>
        <v>80809</v>
      </c>
      <c r="E9553" s="81">
        <v>40</v>
      </c>
    </row>
    <row r="9554" spans="1:5" x14ac:dyDescent="0.25">
      <c r="A9554" s="148">
        <v>44349</v>
      </c>
      <c r="B9554" s="149">
        <v>44350</v>
      </c>
      <c r="C9554" s="158" t="s">
        <v>1141</v>
      </c>
      <c r="D9554" s="82">
        <f>VLOOKUP(Pag_Inicio_Corr_mas_casos[[#This Row],[Corregimiento]],Hoja3!$A$2:$D$676,4,0)</f>
        <v>80812</v>
      </c>
      <c r="E9554" s="81">
        <v>26</v>
      </c>
    </row>
    <row r="9555" spans="1:5" x14ac:dyDescent="0.25">
      <c r="A9555" s="148">
        <v>44349</v>
      </c>
      <c r="B9555" s="149">
        <v>44350</v>
      </c>
      <c r="C9555" s="158" t="s">
        <v>1037</v>
      </c>
      <c r="D9555" s="82">
        <f>VLOOKUP(Pag_Inicio_Corr_mas_casos[[#This Row],[Corregimiento]],Hoja3!$A$2:$D$676,4,0)</f>
        <v>80807</v>
      </c>
      <c r="E9555" s="81">
        <v>26</v>
      </c>
    </row>
    <row r="9556" spans="1:5" x14ac:dyDescent="0.25">
      <c r="A9556" s="148">
        <v>44349</v>
      </c>
      <c r="B9556" s="149">
        <v>44350</v>
      </c>
      <c r="C9556" s="158" t="s">
        <v>1035</v>
      </c>
      <c r="D9556" s="82">
        <f>VLOOKUP(Pag_Inicio_Corr_mas_casos[[#This Row],[Corregimiento]],Hoja3!$A$2:$D$676,4,0)</f>
        <v>80806</v>
      </c>
      <c r="E9556" s="81">
        <v>23</v>
      </c>
    </row>
    <row r="9557" spans="1:5" x14ac:dyDescent="0.25">
      <c r="A9557" s="148">
        <v>44349</v>
      </c>
      <c r="B9557" s="149">
        <v>44350</v>
      </c>
      <c r="C9557" s="158" t="s">
        <v>1032</v>
      </c>
      <c r="D9557" s="82">
        <f>VLOOKUP(Pag_Inicio_Corr_mas_casos[[#This Row],[Corregimiento]],Hoja3!$A$2:$D$676,4,0)</f>
        <v>80810</v>
      </c>
      <c r="E9557" s="81">
        <v>20</v>
      </c>
    </row>
    <row r="9558" spans="1:5" x14ac:dyDescent="0.25">
      <c r="A9558" s="148">
        <v>44349</v>
      </c>
      <c r="B9558" s="149">
        <v>44350</v>
      </c>
      <c r="C9558" s="158" t="s">
        <v>1034</v>
      </c>
      <c r="D9558" s="82">
        <f>VLOOKUP(Pag_Inicio_Corr_mas_casos[[#This Row],[Corregimiento]],Hoja3!$A$2:$D$676,4,0)</f>
        <v>81009</v>
      </c>
      <c r="E9558" s="81">
        <v>17</v>
      </c>
    </row>
    <row r="9559" spans="1:5" x14ac:dyDescent="0.25">
      <c r="A9559" s="148">
        <v>44349</v>
      </c>
      <c r="B9559" s="149">
        <v>44350</v>
      </c>
      <c r="C9559" s="158" t="s">
        <v>1036</v>
      </c>
      <c r="D9559" s="82">
        <f>VLOOKUP(Pag_Inicio_Corr_mas_casos[[#This Row],[Corregimiento]],Hoja3!$A$2:$D$676,4,0)</f>
        <v>80823</v>
      </c>
      <c r="E9559" s="81">
        <v>14</v>
      </c>
    </row>
    <row r="9560" spans="1:5" x14ac:dyDescent="0.25">
      <c r="A9560" s="148">
        <v>44349</v>
      </c>
      <c r="B9560" s="149">
        <v>44350</v>
      </c>
      <c r="C9560" s="158" t="s">
        <v>1098</v>
      </c>
      <c r="D9560" s="82">
        <f>VLOOKUP(Pag_Inicio_Corr_mas_casos[[#This Row],[Corregimiento]],Hoja3!$A$2:$D$676,4,0)</f>
        <v>40611</v>
      </c>
      <c r="E9560" s="81">
        <v>14</v>
      </c>
    </row>
    <row r="9561" spans="1:5" x14ac:dyDescent="0.25">
      <c r="A9561" s="148">
        <v>44349</v>
      </c>
      <c r="B9561" s="149">
        <v>44350</v>
      </c>
      <c r="C9561" s="158" t="s">
        <v>1042</v>
      </c>
      <c r="D9561" s="82">
        <f>VLOOKUP(Pag_Inicio_Corr_mas_casos[[#This Row],[Corregimiento]],Hoja3!$A$2:$D$676,4,0)</f>
        <v>80826</v>
      </c>
      <c r="E9561" s="81">
        <v>13</v>
      </c>
    </row>
    <row r="9562" spans="1:5" x14ac:dyDescent="0.25">
      <c r="A9562" s="148">
        <v>44349</v>
      </c>
      <c r="B9562" s="149">
        <v>44350</v>
      </c>
      <c r="C9562" s="158" t="s">
        <v>1107</v>
      </c>
      <c r="D9562" s="82">
        <f>VLOOKUP(Pag_Inicio_Corr_mas_casos[[#This Row],[Corregimiento]],Hoja3!$A$2:$D$676,4,0)</f>
        <v>80819</v>
      </c>
      <c r="E9562" s="81">
        <v>12</v>
      </c>
    </row>
    <row r="9563" spans="1:5" x14ac:dyDescent="0.25">
      <c r="A9563" s="148">
        <v>44349</v>
      </c>
      <c r="B9563" s="149">
        <v>44350</v>
      </c>
      <c r="C9563" s="158" t="s">
        <v>1087</v>
      </c>
      <c r="D9563" s="82">
        <f>VLOOKUP(Pag_Inicio_Corr_mas_casos[[#This Row],[Corregimiento]],Hoja3!$A$2:$D$676,4,0)</f>
        <v>80808</v>
      </c>
      <c r="E9563" s="81">
        <v>12</v>
      </c>
    </row>
    <row r="9564" spans="1:5" x14ac:dyDescent="0.25">
      <c r="A9564" s="148">
        <v>44349</v>
      </c>
      <c r="B9564" s="149">
        <v>44350</v>
      </c>
      <c r="C9564" s="158" t="s">
        <v>1142</v>
      </c>
      <c r="D9564" s="82">
        <f>VLOOKUP(Pag_Inicio_Corr_mas_casos[[#This Row],[Corregimiento]],Hoja3!$A$2:$D$676,4,0)</f>
        <v>40601</v>
      </c>
      <c r="E9564" s="81">
        <v>12</v>
      </c>
    </row>
    <row r="9565" spans="1:5" x14ac:dyDescent="0.25">
      <c r="A9565" s="148">
        <v>44349</v>
      </c>
      <c r="B9565" s="149">
        <v>44350</v>
      </c>
      <c r="C9565" s="158" t="s">
        <v>1062</v>
      </c>
      <c r="D9565" s="82">
        <f>VLOOKUP(Pag_Inicio_Corr_mas_casos[[#This Row],[Corregimiento]],Hoja3!$A$2:$D$676,4,0)</f>
        <v>30107</v>
      </c>
      <c r="E9565" s="81">
        <v>11</v>
      </c>
    </row>
    <row r="9566" spans="1:5" x14ac:dyDescent="0.25">
      <c r="A9566" s="148">
        <v>44349</v>
      </c>
      <c r="B9566" s="149">
        <v>44350</v>
      </c>
      <c r="C9566" s="158" t="s">
        <v>1114</v>
      </c>
      <c r="D9566" s="82">
        <f>VLOOKUP(Pag_Inicio_Corr_mas_casos[[#This Row],[Corregimiento]],Hoja3!$A$2:$D$676,4,0)</f>
        <v>81001</v>
      </c>
      <c r="E9566" s="81">
        <v>11</v>
      </c>
    </row>
    <row r="9567" spans="1:5" x14ac:dyDescent="0.25">
      <c r="A9567" s="148">
        <v>44349</v>
      </c>
      <c r="B9567" s="149">
        <v>44350</v>
      </c>
      <c r="C9567" s="158" t="s">
        <v>1149</v>
      </c>
      <c r="D9567" s="82">
        <f>VLOOKUP(Pag_Inicio_Corr_mas_casos[[#This Row],[Corregimiento]],Hoja3!$A$2:$D$676,4,0)</f>
        <v>130102</v>
      </c>
      <c r="E9567" s="81">
        <v>11</v>
      </c>
    </row>
    <row r="9568" spans="1:5" x14ac:dyDescent="0.25">
      <c r="A9568" s="150">
        <v>44350</v>
      </c>
      <c r="B9568" s="151">
        <v>44351</v>
      </c>
      <c r="C9568" s="33" t="s">
        <v>1106</v>
      </c>
      <c r="D9568" s="34">
        <f>VLOOKUP(Pag_Inicio_Corr_mas_casos[[#This Row],[Corregimiento]],Hoja3!$A$2:$D$676,4,0)</f>
        <v>80809</v>
      </c>
      <c r="E9568" s="33">
        <v>44</v>
      </c>
    </row>
    <row r="9569" spans="1:5" x14ac:dyDescent="0.25">
      <c r="A9569" s="150">
        <v>44350</v>
      </c>
      <c r="B9569" s="151">
        <v>44351</v>
      </c>
      <c r="C9569" s="33" t="s">
        <v>1032</v>
      </c>
      <c r="D9569" s="34">
        <f>VLOOKUP(Pag_Inicio_Corr_mas_casos[[#This Row],[Corregimiento]],Hoja3!$A$2:$D$676,4,0)</f>
        <v>80810</v>
      </c>
      <c r="E9569" s="33">
        <v>27</v>
      </c>
    </row>
    <row r="9570" spans="1:5" x14ac:dyDescent="0.25">
      <c r="A9570" s="150">
        <v>44350</v>
      </c>
      <c r="B9570" s="151">
        <v>44351</v>
      </c>
      <c r="C9570" s="33" t="s">
        <v>1141</v>
      </c>
      <c r="D9570" s="34">
        <f>VLOOKUP(Pag_Inicio_Corr_mas_casos[[#This Row],[Corregimiento]],Hoja3!$A$2:$D$676,4,0)</f>
        <v>80812</v>
      </c>
      <c r="E9570" s="33">
        <v>24</v>
      </c>
    </row>
    <row r="9571" spans="1:5" x14ac:dyDescent="0.25">
      <c r="A9571" s="150">
        <v>44350</v>
      </c>
      <c r="B9571" s="151">
        <v>44351</v>
      </c>
      <c r="C9571" s="33" t="s">
        <v>1034</v>
      </c>
      <c r="D9571" s="34">
        <f>VLOOKUP(Pag_Inicio_Corr_mas_casos[[#This Row],[Corregimiento]],Hoja3!$A$2:$D$676,4,0)</f>
        <v>81009</v>
      </c>
      <c r="E9571" s="33">
        <v>24</v>
      </c>
    </row>
    <row r="9572" spans="1:5" x14ac:dyDescent="0.25">
      <c r="A9572" s="150">
        <v>44350</v>
      </c>
      <c r="B9572" s="151">
        <v>44351</v>
      </c>
      <c r="C9572" s="33" t="s">
        <v>1035</v>
      </c>
      <c r="D9572" s="34">
        <f>VLOOKUP(Pag_Inicio_Corr_mas_casos[[#This Row],[Corregimiento]],Hoja3!$A$2:$D$676,4,0)</f>
        <v>80806</v>
      </c>
      <c r="E9572" s="33">
        <v>21</v>
      </c>
    </row>
    <row r="9573" spans="1:5" x14ac:dyDescent="0.25">
      <c r="A9573" s="150">
        <v>44350</v>
      </c>
      <c r="B9573" s="151">
        <v>44351</v>
      </c>
      <c r="C9573" s="33" t="s">
        <v>1037</v>
      </c>
      <c r="D9573" s="34">
        <f>VLOOKUP(Pag_Inicio_Corr_mas_casos[[#This Row],[Corregimiento]],Hoja3!$A$2:$D$676,4,0)</f>
        <v>80807</v>
      </c>
      <c r="E9573" s="33">
        <v>18</v>
      </c>
    </row>
    <row r="9574" spans="1:5" x14ac:dyDescent="0.25">
      <c r="A9574" s="150">
        <v>44350</v>
      </c>
      <c r="B9574" s="151">
        <v>44351</v>
      </c>
      <c r="C9574" s="33" t="s">
        <v>1042</v>
      </c>
      <c r="D9574" s="34">
        <f>VLOOKUP(Pag_Inicio_Corr_mas_casos[[#This Row],[Corregimiento]],Hoja3!$A$2:$D$676,4,0)</f>
        <v>80826</v>
      </c>
      <c r="E9574" s="33">
        <v>17</v>
      </c>
    </row>
    <row r="9575" spans="1:5" x14ac:dyDescent="0.25">
      <c r="A9575" s="150">
        <v>44350</v>
      </c>
      <c r="B9575" s="151">
        <v>44351</v>
      </c>
      <c r="C9575" s="33" t="s">
        <v>1116</v>
      </c>
      <c r="D9575" s="34">
        <f>VLOOKUP(Pag_Inicio_Corr_mas_casos[[#This Row],[Corregimiento]],Hoja3!$A$2:$D$676,4,0)</f>
        <v>81003</v>
      </c>
      <c r="E9575" s="33">
        <v>15</v>
      </c>
    </row>
    <row r="9576" spans="1:5" x14ac:dyDescent="0.25">
      <c r="A9576" s="150">
        <v>44350</v>
      </c>
      <c r="B9576" s="151">
        <v>44351</v>
      </c>
      <c r="C9576" s="33" t="s">
        <v>1107</v>
      </c>
      <c r="D9576" s="34">
        <f>VLOOKUP(Pag_Inicio_Corr_mas_casos[[#This Row],[Corregimiento]],Hoja3!$A$2:$D$676,4,0)</f>
        <v>80819</v>
      </c>
      <c r="E9576" s="33">
        <v>14</v>
      </c>
    </row>
    <row r="9577" spans="1:5" x14ac:dyDescent="0.25">
      <c r="A9577" s="150">
        <v>44350</v>
      </c>
      <c r="B9577" s="151">
        <v>44351</v>
      </c>
      <c r="C9577" s="33" t="s">
        <v>1087</v>
      </c>
      <c r="D9577" s="34">
        <f>VLOOKUP(Pag_Inicio_Corr_mas_casos[[#This Row],[Corregimiento]],Hoja3!$A$2:$D$676,4,0)</f>
        <v>80808</v>
      </c>
      <c r="E9577" s="33">
        <v>13</v>
      </c>
    </row>
    <row r="9578" spans="1:5" x14ac:dyDescent="0.25">
      <c r="A9578" s="150">
        <v>44350</v>
      </c>
      <c r="B9578" s="151">
        <v>44351</v>
      </c>
      <c r="C9578" s="33" t="s">
        <v>1142</v>
      </c>
      <c r="D9578" s="34">
        <f>VLOOKUP(Pag_Inicio_Corr_mas_casos[[#This Row],[Corregimiento]],Hoja3!$A$2:$D$676,4,0)</f>
        <v>40601</v>
      </c>
      <c r="E9578" s="33">
        <v>13</v>
      </c>
    </row>
    <row r="9579" spans="1:5" x14ac:dyDescent="0.25">
      <c r="A9579" s="150">
        <v>44350</v>
      </c>
      <c r="B9579" s="151">
        <v>44351</v>
      </c>
      <c r="C9579" s="33" t="s">
        <v>1149</v>
      </c>
      <c r="D9579" s="34">
        <f>VLOOKUP(Pag_Inicio_Corr_mas_casos[[#This Row],[Corregimiento]],Hoja3!$A$2:$D$676,4,0)</f>
        <v>130102</v>
      </c>
      <c r="E9579" s="33">
        <v>13</v>
      </c>
    </row>
    <row r="9580" spans="1:5" x14ac:dyDescent="0.25">
      <c r="A9580" s="150">
        <v>44350</v>
      </c>
      <c r="B9580" s="151">
        <v>44351</v>
      </c>
      <c r="C9580" s="33" t="s">
        <v>1306</v>
      </c>
      <c r="D9580" s="34">
        <f>VLOOKUP(Pag_Inicio_Corr_mas_casos[[#This Row],[Corregimiento]],Hoja3!$A$2:$D$676,4,0)</f>
        <v>41104</v>
      </c>
      <c r="E9580" s="33">
        <v>12</v>
      </c>
    </row>
    <row r="9581" spans="1:5" x14ac:dyDescent="0.25">
      <c r="A9581" s="150">
        <v>44350</v>
      </c>
      <c r="B9581" s="151">
        <v>44351</v>
      </c>
      <c r="C9581" s="33" t="s">
        <v>1117</v>
      </c>
      <c r="D9581" s="34">
        <f>VLOOKUP(Pag_Inicio_Corr_mas_casos[[#This Row],[Corregimiento]],Hoja3!$A$2:$D$676,4,0)</f>
        <v>91001</v>
      </c>
      <c r="E9581" s="33">
        <v>12</v>
      </c>
    </row>
    <row r="9582" spans="1:5" x14ac:dyDescent="0.25">
      <c r="A9582" s="150">
        <v>44350</v>
      </c>
      <c r="B9582" s="151">
        <v>44351</v>
      </c>
      <c r="C9582" s="33" t="s">
        <v>1036</v>
      </c>
      <c r="D9582" s="34">
        <f>VLOOKUP(Pag_Inicio_Corr_mas_casos[[#This Row],[Corregimiento]],Hoja3!$A$2:$D$676,4,0)</f>
        <v>80823</v>
      </c>
      <c r="E9582" s="33">
        <v>12</v>
      </c>
    </row>
    <row r="9583" spans="1:5" x14ac:dyDescent="0.25">
      <c r="A9583" s="150">
        <v>44350</v>
      </c>
      <c r="B9583" s="151">
        <v>44351</v>
      </c>
      <c r="C9583" s="33" t="s">
        <v>1114</v>
      </c>
      <c r="D9583" s="34">
        <f>VLOOKUP(Pag_Inicio_Corr_mas_casos[[#This Row],[Corregimiento]],Hoja3!$A$2:$D$676,4,0)</f>
        <v>81001</v>
      </c>
      <c r="E9583" s="33">
        <v>11</v>
      </c>
    </row>
    <row r="9584" spans="1:5" x14ac:dyDescent="0.25">
      <c r="A9584" s="150">
        <v>44350</v>
      </c>
      <c r="B9584" s="151">
        <v>44351</v>
      </c>
      <c r="C9584" s="33" t="s">
        <v>1033</v>
      </c>
      <c r="D9584" s="34">
        <f>VLOOKUP(Pag_Inicio_Corr_mas_casos[[#This Row],[Corregimiento]],Hoja3!$A$2:$D$676,4,0)</f>
        <v>130717</v>
      </c>
      <c r="E9584" s="33">
        <v>11</v>
      </c>
    </row>
    <row r="9585" spans="1:5" x14ac:dyDescent="0.25">
      <c r="A9585" s="150">
        <v>44350</v>
      </c>
      <c r="B9585" s="151">
        <v>44351</v>
      </c>
      <c r="C9585" s="33" t="s">
        <v>1397</v>
      </c>
      <c r="D9585" s="34">
        <f>VLOOKUP(Pag_Inicio_Corr_mas_casos[[#This Row],[Corregimiento]],Hoja3!$A$2:$D$676,4,0)</f>
        <v>100102</v>
      </c>
      <c r="E9585" s="33">
        <v>11</v>
      </c>
    </row>
    <row r="9586" spans="1:5" x14ac:dyDescent="0.25">
      <c r="A9586" s="150">
        <v>44350</v>
      </c>
      <c r="B9586" s="151">
        <v>44351</v>
      </c>
      <c r="C9586" s="33" t="s">
        <v>1161</v>
      </c>
      <c r="D9586" s="34">
        <f>VLOOKUP(Pag_Inicio_Corr_mas_casos[[#This Row],[Corregimiento]],Hoja3!$A$2:$D$676,4,0)</f>
        <v>40610</v>
      </c>
      <c r="E9586" s="33">
        <v>9</v>
      </c>
    </row>
    <row r="9587" spans="1:5" x14ac:dyDescent="0.25">
      <c r="A9587" s="150">
        <v>44350</v>
      </c>
      <c r="B9587" s="151">
        <v>44351</v>
      </c>
      <c r="C9587" s="33" t="s">
        <v>1041</v>
      </c>
      <c r="D9587" s="34">
        <f>VLOOKUP(Pag_Inicio_Corr_mas_casos[[#This Row],[Corregimiento]],Hoja3!$A$2:$D$676,4,0)</f>
        <v>80814</v>
      </c>
      <c r="E9587" s="33">
        <v>9</v>
      </c>
    </row>
    <row r="9588" spans="1:5" x14ac:dyDescent="0.25">
      <c r="A9588" s="152">
        <v>44351</v>
      </c>
      <c r="B9588" s="153">
        <v>44352</v>
      </c>
      <c r="C9588" s="36" t="s">
        <v>1034</v>
      </c>
      <c r="D9588" s="37">
        <f>VLOOKUP(Pag_Inicio_Corr_mas_casos[[#This Row],[Corregimiento]],Hoja3!$A$2:$D$676,4,0)</f>
        <v>81009</v>
      </c>
      <c r="E9588" s="36">
        <v>36</v>
      </c>
    </row>
    <row r="9589" spans="1:5" x14ac:dyDescent="0.25">
      <c r="A9589" s="152">
        <v>44351</v>
      </c>
      <c r="B9589" s="153">
        <v>44352</v>
      </c>
      <c r="C9589" s="36" t="s">
        <v>1106</v>
      </c>
      <c r="D9589" s="37">
        <f>VLOOKUP(Pag_Inicio_Corr_mas_casos[[#This Row],[Corregimiento]],Hoja3!$A$2:$D$676,4,0)</f>
        <v>80809</v>
      </c>
      <c r="E9589" s="36">
        <v>29</v>
      </c>
    </row>
    <row r="9590" spans="1:5" x14ac:dyDescent="0.25">
      <c r="A9590" s="152">
        <v>44351</v>
      </c>
      <c r="B9590" s="153">
        <v>44352</v>
      </c>
      <c r="C9590" s="36" t="s">
        <v>1397</v>
      </c>
      <c r="D9590" s="37">
        <f>VLOOKUP(Pag_Inicio_Corr_mas_casos[[#This Row],[Corregimiento]],Hoja3!$A$2:$D$676,4,0)</f>
        <v>100102</v>
      </c>
      <c r="E9590" s="36">
        <v>26</v>
      </c>
    </row>
    <row r="9591" spans="1:5" x14ac:dyDescent="0.25">
      <c r="A9591" s="152">
        <v>44351</v>
      </c>
      <c r="B9591" s="153">
        <v>44352</v>
      </c>
      <c r="C9591" s="36" t="s">
        <v>1037</v>
      </c>
      <c r="D9591" s="37">
        <f>VLOOKUP(Pag_Inicio_Corr_mas_casos[[#This Row],[Corregimiento]],Hoja3!$A$2:$D$676,4,0)</f>
        <v>80807</v>
      </c>
      <c r="E9591" s="36">
        <v>25</v>
      </c>
    </row>
    <row r="9592" spans="1:5" x14ac:dyDescent="0.25">
      <c r="A9592" s="152">
        <v>44351</v>
      </c>
      <c r="B9592" s="153">
        <v>44352</v>
      </c>
      <c r="C9592" s="36" t="s">
        <v>1107</v>
      </c>
      <c r="D9592" s="37">
        <f>VLOOKUP(Pag_Inicio_Corr_mas_casos[[#This Row],[Corregimiento]],Hoja3!$A$2:$D$676,4,0)</f>
        <v>80819</v>
      </c>
      <c r="E9592" s="36">
        <v>24</v>
      </c>
    </row>
    <row r="9593" spans="1:5" x14ac:dyDescent="0.25">
      <c r="A9593" s="152">
        <v>44351</v>
      </c>
      <c r="B9593" s="153">
        <v>44352</v>
      </c>
      <c r="C9593" s="36" t="s">
        <v>1401</v>
      </c>
      <c r="D9593" s="37">
        <f>VLOOKUP(Pag_Inicio_Corr_mas_casos[[#This Row],[Corregimiento]],Hoja3!$A$2:$D$676,4,0)</f>
        <v>90907</v>
      </c>
      <c r="E9593" s="36">
        <v>23</v>
      </c>
    </row>
    <row r="9594" spans="1:5" x14ac:dyDescent="0.25">
      <c r="A9594" s="152">
        <v>44351</v>
      </c>
      <c r="B9594" s="153">
        <v>44352</v>
      </c>
      <c r="C9594" s="36" t="s">
        <v>1141</v>
      </c>
      <c r="D9594" s="37">
        <f>VLOOKUP(Pag_Inicio_Corr_mas_casos[[#This Row],[Corregimiento]],Hoja3!$A$2:$D$676,4,0)</f>
        <v>80812</v>
      </c>
      <c r="E9594" s="36">
        <v>22</v>
      </c>
    </row>
    <row r="9595" spans="1:5" x14ac:dyDescent="0.25">
      <c r="A9595" s="152">
        <v>44351</v>
      </c>
      <c r="B9595" s="153">
        <v>44352</v>
      </c>
      <c r="C9595" s="36" t="s">
        <v>1403</v>
      </c>
      <c r="D9595" s="37">
        <f>VLOOKUP(Pag_Inicio_Corr_mas_casos[[#This Row],[Corregimiento]],Hoja3!$A$2:$D$676,4,0)</f>
        <v>100104</v>
      </c>
      <c r="E9595" s="36">
        <v>21</v>
      </c>
    </row>
    <row r="9596" spans="1:5" x14ac:dyDescent="0.25">
      <c r="A9596" s="152">
        <v>44351</v>
      </c>
      <c r="B9596" s="153">
        <v>44352</v>
      </c>
      <c r="C9596" s="36" t="s">
        <v>1035</v>
      </c>
      <c r="D9596" s="37">
        <f>VLOOKUP(Pag_Inicio_Corr_mas_casos[[#This Row],[Corregimiento]],Hoja3!$A$2:$D$676,4,0)</f>
        <v>80806</v>
      </c>
      <c r="E9596" s="36">
        <v>20</v>
      </c>
    </row>
    <row r="9597" spans="1:5" x14ac:dyDescent="0.25">
      <c r="A9597" s="152">
        <v>44351</v>
      </c>
      <c r="B9597" s="153">
        <v>44352</v>
      </c>
      <c r="C9597" s="36" t="s">
        <v>867</v>
      </c>
      <c r="D9597" s="37">
        <f>VLOOKUP(Pag_Inicio_Corr_mas_casos[[#This Row],[Corregimiento]],Hoja3!$A$2:$D$676,4,0)</f>
        <v>80821</v>
      </c>
      <c r="E9597" s="36">
        <v>18</v>
      </c>
    </row>
    <row r="9598" spans="1:5" x14ac:dyDescent="0.25">
      <c r="A9598" s="152">
        <v>44351</v>
      </c>
      <c r="B9598" s="153">
        <v>44352</v>
      </c>
      <c r="C9598" s="36" t="s">
        <v>1155</v>
      </c>
      <c r="D9598" s="37">
        <f>VLOOKUP(Pag_Inicio_Corr_mas_casos[[#This Row],[Corregimiento]],Hoja3!$A$2:$D$676,4,0)</f>
        <v>40601</v>
      </c>
      <c r="E9598" s="36">
        <v>18</v>
      </c>
    </row>
    <row r="9599" spans="1:5" x14ac:dyDescent="0.25">
      <c r="A9599" s="152">
        <v>44351</v>
      </c>
      <c r="B9599" s="153">
        <v>44352</v>
      </c>
      <c r="C9599" s="36" t="s">
        <v>1042</v>
      </c>
      <c r="D9599" s="37">
        <f>VLOOKUP(Pag_Inicio_Corr_mas_casos[[#This Row],[Corregimiento]],Hoja3!$A$2:$D$676,4,0)</f>
        <v>80826</v>
      </c>
      <c r="E9599" s="36">
        <v>18</v>
      </c>
    </row>
    <row r="9600" spans="1:5" x14ac:dyDescent="0.25">
      <c r="A9600" s="152">
        <v>44351</v>
      </c>
      <c r="B9600" s="153">
        <v>44352</v>
      </c>
      <c r="C9600" s="36" t="s">
        <v>1036</v>
      </c>
      <c r="D9600" s="37">
        <f>VLOOKUP(Pag_Inicio_Corr_mas_casos[[#This Row],[Corregimiento]],Hoja3!$A$2:$D$676,4,0)</f>
        <v>80823</v>
      </c>
      <c r="E9600" s="36">
        <v>18</v>
      </c>
    </row>
    <row r="9601" spans="1:5" x14ac:dyDescent="0.25">
      <c r="A9601" s="152">
        <v>44351</v>
      </c>
      <c r="B9601" s="153">
        <v>44352</v>
      </c>
      <c r="C9601" s="36" t="s">
        <v>1149</v>
      </c>
      <c r="D9601" s="37">
        <f>VLOOKUP(Pag_Inicio_Corr_mas_casos[[#This Row],[Corregimiento]],Hoja3!$A$2:$D$676,4,0)</f>
        <v>130102</v>
      </c>
      <c r="E9601" s="36">
        <v>17</v>
      </c>
    </row>
    <row r="9602" spans="1:5" x14ac:dyDescent="0.25">
      <c r="A9602" s="152">
        <v>44351</v>
      </c>
      <c r="B9602" s="153">
        <v>44352</v>
      </c>
      <c r="C9602" s="36" t="s">
        <v>1065</v>
      </c>
      <c r="D9602" s="37">
        <f>VLOOKUP(Pag_Inicio_Corr_mas_casos[[#This Row],[Corregimiento]],Hoja3!$A$2:$D$676,4,0)</f>
        <v>40606</v>
      </c>
      <c r="E9602" s="36">
        <v>17</v>
      </c>
    </row>
    <row r="9603" spans="1:5" x14ac:dyDescent="0.25">
      <c r="A9603" s="152">
        <v>44351</v>
      </c>
      <c r="B9603" s="153">
        <v>44352</v>
      </c>
      <c r="C9603" s="36" t="s">
        <v>1163</v>
      </c>
      <c r="D9603" s="37">
        <f>VLOOKUP(Pag_Inicio_Corr_mas_casos[[#This Row],[Corregimiento]],Hoja3!$A$2:$D$676,4,0)</f>
        <v>130101</v>
      </c>
      <c r="E9603" s="36">
        <v>14</v>
      </c>
    </row>
    <row r="9604" spans="1:5" x14ac:dyDescent="0.25">
      <c r="A9604" s="152">
        <v>44351</v>
      </c>
      <c r="B9604" s="153">
        <v>44352</v>
      </c>
      <c r="C9604" s="36" t="s">
        <v>1032</v>
      </c>
      <c r="D9604" s="37">
        <f>VLOOKUP(Pag_Inicio_Corr_mas_casos[[#This Row],[Corregimiento]],Hoja3!$A$2:$D$676,4,0)</f>
        <v>80810</v>
      </c>
      <c r="E9604" s="36">
        <v>14</v>
      </c>
    </row>
    <row r="9605" spans="1:5" x14ac:dyDescent="0.25">
      <c r="A9605" s="152">
        <v>44351</v>
      </c>
      <c r="B9605" s="153">
        <v>44352</v>
      </c>
      <c r="C9605" s="36" t="s">
        <v>1047</v>
      </c>
      <c r="D9605" s="37">
        <f>VLOOKUP(Pag_Inicio_Corr_mas_casos[[#This Row],[Corregimiento]],Hoja3!$A$2:$D$676,4,0)</f>
        <v>80820</v>
      </c>
      <c r="E9605" s="36">
        <v>14</v>
      </c>
    </row>
    <row r="9606" spans="1:5" x14ac:dyDescent="0.25">
      <c r="A9606" s="152">
        <v>44351</v>
      </c>
      <c r="B9606" s="153">
        <v>44352</v>
      </c>
      <c r="C9606" s="36" t="s">
        <v>1116</v>
      </c>
      <c r="D9606" s="37">
        <f>VLOOKUP(Pag_Inicio_Corr_mas_casos[[#This Row],[Corregimiento]],Hoja3!$A$2:$D$676,4,0)</f>
        <v>81003</v>
      </c>
      <c r="E9606" s="36">
        <v>13</v>
      </c>
    </row>
    <row r="9607" spans="1:5" x14ac:dyDescent="0.25">
      <c r="A9607" s="152">
        <v>44351</v>
      </c>
      <c r="B9607" s="153">
        <v>44352</v>
      </c>
      <c r="C9607" s="36" t="s">
        <v>1131</v>
      </c>
      <c r="D9607" s="37">
        <f>VLOOKUP(Pag_Inicio_Corr_mas_casos[[#This Row],[Corregimiento]],Hoja3!$A$2:$D$676,4,0)</f>
        <v>130106</v>
      </c>
      <c r="E9607" s="36">
        <v>13</v>
      </c>
    </row>
    <row r="9608" spans="1:5" x14ac:dyDescent="0.25">
      <c r="A9608" s="159">
        <v>44352</v>
      </c>
      <c r="B9608" s="160">
        <v>44353</v>
      </c>
      <c r="C9608" s="41" t="s">
        <v>814</v>
      </c>
      <c r="D9608" s="42">
        <f>VLOOKUP(Pag_Inicio_Corr_mas_casos[[#This Row],[Corregimiento]],Hoja3!$A$2:$D$676,4,0)</f>
        <v>80809</v>
      </c>
      <c r="E9608" s="41">
        <v>45</v>
      </c>
    </row>
    <row r="9609" spans="1:5" x14ac:dyDescent="0.25">
      <c r="A9609" s="159">
        <v>44352</v>
      </c>
      <c r="B9609" s="160">
        <v>44353</v>
      </c>
      <c r="C9609" s="41" t="s">
        <v>868</v>
      </c>
      <c r="D9609" s="42">
        <f>VLOOKUP(Pag_Inicio_Corr_mas_casos[[#This Row],[Corregimiento]],Hoja3!$A$2:$D$676,4,0)</f>
        <v>81009</v>
      </c>
      <c r="E9609" s="41">
        <v>35</v>
      </c>
    </row>
    <row r="9610" spans="1:5" x14ac:dyDescent="0.25">
      <c r="A9610" s="159">
        <v>44352</v>
      </c>
      <c r="B9610" s="160">
        <v>44353</v>
      </c>
      <c r="C9610" s="41" t="s">
        <v>959</v>
      </c>
      <c r="D9610" s="42">
        <f>VLOOKUP(Pag_Inicio_Corr_mas_casos[[#This Row],[Corregimiento]],Hoja3!$A$2:$D$676,4,0)</f>
        <v>80812</v>
      </c>
      <c r="E9610" s="41">
        <v>28</v>
      </c>
    </row>
    <row r="9611" spans="1:5" x14ac:dyDescent="0.25">
      <c r="A9611" s="159">
        <v>44352</v>
      </c>
      <c r="B9611" s="160">
        <v>44353</v>
      </c>
      <c r="C9611" s="41" t="s">
        <v>1404</v>
      </c>
      <c r="D9611" s="42">
        <f>VLOOKUP(Pag_Inicio_Corr_mas_casos[[#This Row],[Corregimiento]],Hoja3!$A$2:$D$676,4,0)</f>
        <v>80806</v>
      </c>
      <c r="E9611" s="41">
        <v>25</v>
      </c>
    </row>
    <row r="9612" spans="1:5" x14ac:dyDescent="0.25">
      <c r="A9612" s="159">
        <v>44352</v>
      </c>
      <c r="B9612" s="160">
        <v>44353</v>
      </c>
      <c r="C9612" s="41" t="s">
        <v>1149</v>
      </c>
      <c r="D9612" s="42">
        <f>VLOOKUP(Pag_Inicio_Corr_mas_casos[[#This Row],[Corregimiento]],Hoja3!$A$2:$D$676,4,0)</f>
        <v>130102</v>
      </c>
      <c r="E9612" s="41">
        <v>21</v>
      </c>
    </row>
    <row r="9613" spans="1:5" x14ac:dyDescent="0.25">
      <c r="A9613" s="159">
        <v>44352</v>
      </c>
      <c r="B9613" s="160">
        <v>44353</v>
      </c>
      <c r="C9613" s="41" t="s">
        <v>1107</v>
      </c>
      <c r="D9613" s="42">
        <f>VLOOKUP(Pag_Inicio_Corr_mas_casos[[#This Row],[Corregimiento]],Hoja3!$A$2:$D$676,4,0)</f>
        <v>80819</v>
      </c>
      <c r="E9613" s="41">
        <v>20</v>
      </c>
    </row>
    <row r="9614" spans="1:5" x14ac:dyDescent="0.25">
      <c r="A9614" s="159">
        <v>44352</v>
      </c>
      <c r="B9614" s="160">
        <v>44353</v>
      </c>
      <c r="C9614" s="41" t="s">
        <v>1048</v>
      </c>
      <c r="D9614" s="42">
        <f>VLOOKUP(Pag_Inicio_Corr_mas_casos[[#This Row],[Corregimiento]],Hoja3!$A$2:$D$676,4,0)</f>
        <v>80817</v>
      </c>
      <c r="E9614" s="41">
        <v>18</v>
      </c>
    </row>
    <row r="9615" spans="1:5" x14ac:dyDescent="0.25">
      <c r="A9615" s="159">
        <v>44352</v>
      </c>
      <c r="B9615" s="160">
        <v>44353</v>
      </c>
      <c r="C9615" s="41" t="s">
        <v>1032</v>
      </c>
      <c r="D9615" s="42">
        <f>VLOOKUP(Pag_Inicio_Corr_mas_casos[[#This Row],[Corregimiento]],Hoja3!$A$2:$D$676,4,0)</f>
        <v>80810</v>
      </c>
      <c r="E9615" s="41">
        <v>18</v>
      </c>
    </row>
    <row r="9616" spans="1:5" x14ac:dyDescent="0.25">
      <c r="A9616" s="159">
        <v>44352</v>
      </c>
      <c r="B9616" s="160">
        <v>44353</v>
      </c>
      <c r="C9616" s="41" t="s">
        <v>1037</v>
      </c>
      <c r="D9616" s="42">
        <f>VLOOKUP(Pag_Inicio_Corr_mas_casos[[#This Row],[Corregimiento]],Hoja3!$A$2:$D$676,4,0)</f>
        <v>80807</v>
      </c>
      <c r="E9616" s="41">
        <v>18</v>
      </c>
    </row>
    <row r="9617" spans="1:5" x14ac:dyDescent="0.25">
      <c r="A9617" s="159">
        <v>44352</v>
      </c>
      <c r="B9617" s="160">
        <v>44353</v>
      </c>
      <c r="C9617" s="41" t="s">
        <v>1142</v>
      </c>
      <c r="D9617" s="42">
        <f>VLOOKUP(Pag_Inicio_Corr_mas_casos[[#This Row],[Corregimiento]],Hoja3!$A$2:$D$676,4,0)</f>
        <v>40601</v>
      </c>
      <c r="E9617" s="41">
        <v>17</v>
      </c>
    </row>
    <row r="9618" spans="1:5" x14ac:dyDescent="0.25">
      <c r="A9618" s="159">
        <v>44352</v>
      </c>
      <c r="B9618" s="160">
        <v>44353</v>
      </c>
      <c r="C9618" s="41" t="s">
        <v>1042</v>
      </c>
      <c r="D9618" s="42">
        <f>VLOOKUP(Pag_Inicio_Corr_mas_casos[[#This Row],[Corregimiento]],Hoja3!$A$2:$D$676,4,0)</f>
        <v>80826</v>
      </c>
      <c r="E9618" s="41">
        <v>15</v>
      </c>
    </row>
    <row r="9619" spans="1:5" x14ac:dyDescent="0.25">
      <c r="A9619" s="159">
        <v>44352</v>
      </c>
      <c r="B9619" s="160">
        <v>44353</v>
      </c>
      <c r="C9619" s="41" t="s">
        <v>1114</v>
      </c>
      <c r="D9619" s="42">
        <f>VLOOKUP(Pag_Inicio_Corr_mas_casos[[#This Row],[Corregimiento]],Hoja3!$A$2:$D$676,4,0)</f>
        <v>81001</v>
      </c>
      <c r="E9619" s="41">
        <v>14</v>
      </c>
    </row>
    <row r="9620" spans="1:5" x14ac:dyDescent="0.25">
      <c r="A9620" s="159">
        <v>44352</v>
      </c>
      <c r="B9620" s="160">
        <v>44353</v>
      </c>
      <c r="C9620" s="41" t="s">
        <v>1045</v>
      </c>
      <c r="D9620" s="42">
        <f>VLOOKUP(Pag_Inicio_Corr_mas_casos[[#This Row],[Corregimiento]],Hoja3!$A$2:$D$676,4,0)</f>
        <v>130107</v>
      </c>
      <c r="E9620" s="41">
        <v>13</v>
      </c>
    </row>
    <row r="9621" spans="1:5" x14ac:dyDescent="0.25">
      <c r="A9621" s="159">
        <v>44352</v>
      </c>
      <c r="B9621" s="160">
        <v>44353</v>
      </c>
      <c r="C9621" s="41" t="s">
        <v>1087</v>
      </c>
      <c r="D9621" s="42">
        <f>VLOOKUP(Pag_Inicio_Corr_mas_casos[[#This Row],[Corregimiento]],Hoja3!$A$2:$D$676,4,0)</f>
        <v>80808</v>
      </c>
      <c r="E9621" s="41">
        <v>13</v>
      </c>
    </row>
    <row r="9622" spans="1:5" x14ac:dyDescent="0.25">
      <c r="A9622" s="159">
        <v>44352</v>
      </c>
      <c r="B9622" s="160">
        <v>44353</v>
      </c>
      <c r="C9622" s="41" t="s">
        <v>1169</v>
      </c>
      <c r="D9622" s="42">
        <f>VLOOKUP(Pag_Inicio_Corr_mas_casos[[#This Row],[Corregimiento]],Hoja3!$A$2:$D$676,4,0)</f>
        <v>90101</v>
      </c>
      <c r="E9622" s="41">
        <v>13</v>
      </c>
    </row>
    <row r="9623" spans="1:5" x14ac:dyDescent="0.25">
      <c r="A9623" s="159">
        <v>44352</v>
      </c>
      <c r="B9623" s="160">
        <v>44353</v>
      </c>
      <c r="C9623" s="41" t="s">
        <v>1043</v>
      </c>
      <c r="D9623" s="42">
        <f>VLOOKUP(Pag_Inicio_Corr_mas_casos[[#This Row],[Corregimiento]],Hoja3!$A$2:$D$676,4,0)</f>
        <v>80811</v>
      </c>
      <c r="E9623" s="41">
        <v>12</v>
      </c>
    </row>
    <row r="9624" spans="1:5" x14ac:dyDescent="0.25">
      <c r="A9624" s="159">
        <v>44352</v>
      </c>
      <c r="B9624" s="160">
        <v>44353</v>
      </c>
      <c r="C9624" s="41" t="s">
        <v>1131</v>
      </c>
      <c r="D9624" s="42">
        <f>VLOOKUP(Pag_Inicio_Corr_mas_casos[[#This Row],[Corregimiento]],Hoja3!$A$2:$D$676,4,0)</f>
        <v>130106</v>
      </c>
      <c r="E9624" s="41">
        <v>12</v>
      </c>
    </row>
    <row r="9625" spans="1:5" x14ac:dyDescent="0.25">
      <c r="A9625" s="159">
        <v>44352</v>
      </c>
      <c r="B9625" s="160">
        <v>44353</v>
      </c>
      <c r="C9625" s="41" t="s">
        <v>1041</v>
      </c>
      <c r="D9625" s="42">
        <f>VLOOKUP(Pag_Inicio_Corr_mas_casos[[#This Row],[Corregimiento]],Hoja3!$A$2:$D$676,4,0)</f>
        <v>80814</v>
      </c>
      <c r="E9625" s="41">
        <v>12</v>
      </c>
    </row>
    <row r="9626" spans="1:5" x14ac:dyDescent="0.25">
      <c r="A9626" s="159">
        <v>44352</v>
      </c>
      <c r="B9626" s="160">
        <v>44353</v>
      </c>
      <c r="C9626" s="41" t="s">
        <v>867</v>
      </c>
      <c r="D9626" s="42">
        <f>VLOOKUP(Pag_Inicio_Corr_mas_casos[[#This Row],[Corregimiento]],Hoja3!$A$2:$D$676,4,0)</f>
        <v>80821</v>
      </c>
      <c r="E9626" s="41">
        <v>12</v>
      </c>
    </row>
    <row r="9627" spans="1:5" x14ac:dyDescent="0.25">
      <c r="A9627" s="159">
        <v>44352</v>
      </c>
      <c r="B9627" s="160">
        <v>44353</v>
      </c>
      <c r="C9627" s="41" t="s">
        <v>1405</v>
      </c>
      <c r="D9627" s="42">
        <f>VLOOKUP(Pag_Inicio_Corr_mas_casos[[#This Row],[Corregimiento]],Hoja3!$A$2:$D$676,4,0)</f>
        <v>81003</v>
      </c>
      <c r="E9627" s="41">
        <v>12</v>
      </c>
    </row>
    <row r="9628" spans="1:5" x14ac:dyDescent="0.25">
      <c r="A9628" s="161">
        <v>44353</v>
      </c>
      <c r="B9628" s="162">
        <v>44354</v>
      </c>
      <c r="C9628" s="39" t="s">
        <v>1397</v>
      </c>
      <c r="D9628" s="40">
        <f>VLOOKUP(Pag_Inicio_Corr_mas_casos[[#This Row],[Corregimiento]],Hoja3!$A$2:$D$676,4,0)</f>
        <v>100102</v>
      </c>
      <c r="E9628" s="39">
        <v>35</v>
      </c>
    </row>
    <row r="9629" spans="1:5" x14ac:dyDescent="0.25">
      <c r="A9629" s="161">
        <v>44353</v>
      </c>
      <c r="B9629" s="162">
        <v>44354</v>
      </c>
      <c r="C9629" s="39" t="s">
        <v>1106</v>
      </c>
      <c r="D9629" s="40">
        <f>VLOOKUP(Pag_Inicio_Corr_mas_casos[[#This Row],[Corregimiento]],Hoja3!$A$2:$D$676,4,0)</f>
        <v>80809</v>
      </c>
      <c r="E9629" s="39">
        <v>23</v>
      </c>
    </row>
    <row r="9630" spans="1:5" x14ac:dyDescent="0.25">
      <c r="A9630" s="161">
        <v>44353</v>
      </c>
      <c r="B9630" s="162">
        <v>44354</v>
      </c>
      <c r="C9630" s="39" t="s">
        <v>1034</v>
      </c>
      <c r="D9630" s="40">
        <f>VLOOKUP(Pag_Inicio_Corr_mas_casos[[#This Row],[Corregimiento]],Hoja3!$A$2:$D$676,4,0)</f>
        <v>81009</v>
      </c>
      <c r="E9630" s="39">
        <v>16</v>
      </c>
    </row>
    <row r="9631" spans="1:5" x14ac:dyDescent="0.25">
      <c r="A9631" s="161">
        <v>44353</v>
      </c>
      <c r="B9631" s="162">
        <v>44354</v>
      </c>
      <c r="C9631" s="39" t="s">
        <v>1035</v>
      </c>
      <c r="D9631" s="40">
        <f>VLOOKUP(Pag_Inicio_Corr_mas_casos[[#This Row],[Corregimiento]],Hoja3!$A$2:$D$676,4,0)</f>
        <v>80806</v>
      </c>
      <c r="E9631" s="39">
        <v>15</v>
      </c>
    </row>
    <row r="9632" spans="1:5" x14ac:dyDescent="0.25">
      <c r="A9632" s="161">
        <v>44353</v>
      </c>
      <c r="B9632" s="162">
        <v>44354</v>
      </c>
      <c r="C9632" s="39" t="s">
        <v>1142</v>
      </c>
      <c r="D9632" s="40">
        <f>VLOOKUP(Pag_Inicio_Corr_mas_casos[[#This Row],[Corregimiento]],Hoja3!$A$2:$D$676,4,0)</f>
        <v>40601</v>
      </c>
      <c r="E9632" s="39">
        <v>15</v>
      </c>
    </row>
    <row r="9633" spans="1:5" x14ac:dyDescent="0.25">
      <c r="A9633" s="161">
        <v>44353</v>
      </c>
      <c r="B9633" s="162">
        <v>44354</v>
      </c>
      <c r="C9633" s="39" t="s">
        <v>1403</v>
      </c>
      <c r="D9633" s="40">
        <f>VLOOKUP(Pag_Inicio_Corr_mas_casos[[#This Row],[Corregimiento]],Hoja3!$A$2:$D$676,4,0)</f>
        <v>100104</v>
      </c>
      <c r="E9633" s="39">
        <v>14</v>
      </c>
    </row>
    <row r="9634" spans="1:5" x14ac:dyDescent="0.25">
      <c r="A9634" s="161">
        <v>44353</v>
      </c>
      <c r="B9634" s="162">
        <v>44354</v>
      </c>
      <c r="C9634" s="39" t="s">
        <v>1065</v>
      </c>
      <c r="D9634" s="40">
        <f>VLOOKUP(Pag_Inicio_Corr_mas_casos[[#This Row],[Corregimiento]],Hoja3!$A$2:$D$676,4,0)</f>
        <v>40606</v>
      </c>
      <c r="E9634" s="39">
        <v>13</v>
      </c>
    </row>
    <row r="9635" spans="1:5" x14ac:dyDescent="0.25">
      <c r="A9635" s="161">
        <v>44353</v>
      </c>
      <c r="B9635" s="162">
        <v>44354</v>
      </c>
      <c r="C9635" s="39" t="s">
        <v>1149</v>
      </c>
      <c r="D9635" s="40">
        <f>VLOOKUP(Pag_Inicio_Corr_mas_casos[[#This Row],[Corregimiento]],Hoja3!$A$2:$D$676,4,0)</f>
        <v>130102</v>
      </c>
      <c r="E9635" s="39">
        <v>13</v>
      </c>
    </row>
    <row r="9636" spans="1:5" x14ac:dyDescent="0.25">
      <c r="A9636" s="161">
        <v>44353</v>
      </c>
      <c r="B9636" s="162">
        <v>44354</v>
      </c>
      <c r="C9636" s="39" t="s">
        <v>1114</v>
      </c>
      <c r="D9636" s="40">
        <f>VLOOKUP(Pag_Inicio_Corr_mas_casos[[#This Row],[Corregimiento]],Hoja3!$A$2:$D$676,4,0)</f>
        <v>81001</v>
      </c>
      <c r="E9636" s="39">
        <v>11</v>
      </c>
    </row>
    <row r="9637" spans="1:5" x14ac:dyDescent="0.25">
      <c r="A9637" s="161">
        <v>44353</v>
      </c>
      <c r="B9637" s="162">
        <v>44354</v>
      </c>
      <c r="C9637" s="39" t="s">
        <v>1131</v>
      </c>
      <c r="D9637" s="40">
        <f>VLOOKUP(Pag_Inicio_Corr_mas_casos[[#This Row],[Corregimiento]],Hoja3!$A$2:$D$676,4,0)</f>
        <v>130106</v>
      </c>
      <c r="E9637" s="39">
        <v>11</v>
      </c>
    </row>
    <row r="9638" spans="1:5" x14ac:dyDescent="0.25">
      <c r="A9638" s="161">
        <v>44353</v>
      </c>
      <c r="B9638" s="162">
        <v>44354</v>
      </c>
      <c r="C9638" s="39" t="s">
        <v>1037</v>
      </c>
      <c r="D9638" s="40">
        <f>VLOOKUP(Pag_Inicio_Corr_mas_casos[[#This Row],[Corregimiento]],Hoja3!$A$2:$D$676,4,0)</f>
        <v>80807</v>
      </c>
      <c r="E9638" s="39">
        <v>10</v>
      </c>
    </row>
    <row r="9639" spans="1:5" x14ac:dyDescent="0.25">
      <c r="A9639" s="161">
        <v>44353</v>
      </c>
      <c r="B9639" s="162">
        <v>44354</v>
      </c>
      <c r="C9639" s="39" t="s">
        <v>1041</v>
      </c>
      <c r="D9639" s="40">
        <f>VLOOKUP(Pag_Inicio_Corr_mas_casos[[#This Row],[Corregimiento]],Hoja3!$A$2:$D$676,4,0)</f>
        <v>80814</v>
      </c>
      <c r="E9639" s="39">
        <v>10</v>
      </c>
    </row>
    <row r="9640" spans="1:5" x14ac:dyDescent="0.25">
      <c r="A9640" s="161">
        <v>44353</v>
      </c>
      <c r="B9640" s="162">
        <v>44354</v>
      </c>
      <c r="C9640" s="39" t="s">
        <v>1141</v>
      </c>
      <c r="D9640" s="40">
        <f>VLOOKUP(Pag_Inicio_Corr_mas_casos[[#This Row],[Corregimiento]],Hoja3!$A$2:$D$676,4,0)</f>
        <v>80812</v>
      </c>
      <c r="E9640" s="39">
        <v>10</v>
      </c>
    </row>
    <row r="9641" spans="1:5" x14ac:dyDescent="0.25">
      <c r="A9641" s="161">
        <v>44353</v>
      </c>
      <c r="B9641" s="162">
        <v>44354</v>
      </c>
      <c r="C9641" s="39" t="s">
        <v>1107</v>
      </c>
      <c r="D9641" s="40">
        <f>VLOOKUP(Pag_Inicio_Corr_mas_casos[[#This Row],[Corregimiento]],Hoja3!$A$2:$D$676,4,0)</f>
        <v>80819</v>
      </c>
      <c r="E9641" s="39">
        <v>10</v>
      </c>
    </row>
    <row r="9642" spans="1:5" x14ac:dyDescent="0.25">
      <c r="A9642" s="161">
        <v>44353</v>
      </c>
      <c r="B9642" s="162">
        <v>44354</v>
      </c>
      <c r="C9642" s="39" t="s">
        <v>867</v>
      </c>
      <c r="D9642" s="40">
        <f>VLOOKUP(Pag_Inicio_Corr_mas_casos[[#This Row],[Corregimiento]],Hoja3!$A$2:$D$676,4,0)</f>
        <v>80821</v>
      </c>
      <c r="E9642" s="39">
        <v>8</v>
      </c>
    </row>
    <row r="9643" spans="1:5" x14ac:dyDescent="0.25">
      <c r="A9643" s="161">
        <v>44353</v>
      </c>
      <c r="B9643" s="162">
        <v>44354</v>
      </c>
      <c r="C9643" s="39" t="s">
        <v>1163</v>
      </c>
      <c r="D9643" s="40">
        <f>VLOOKUP(Pag_Inicio_Corr_mas_casos[[#This Row],[Corregimiento]],Hoja3!$A$2:$D$676,4,0)</f>
        <v>130101</v>
      </c>
      <c r="E9643" s="39">
        <v>8</v>
      </c>
    </row>
    <row r="9644" spans="1:5" x14ac:dyDescent="0.25">
      <c r="A9644" s="161">
        <v>44353</v>
      </c>
      <c r="B9644" s="162">
        <v>44354</v>
      </c>
      <c r="C9644" s="39" t="s">
        <v>1113</v>
      </c>
      <c r="D9644" s="40">
        <f>VLOOKUP(Pag_Inicio_Corr_mas_casos[[#This Row],[Corregimiento]],Hoja3!$A$2:$D$676,4,0)</f>
        <v>81008</v>
      </c>
      <c r="E9644" s="39">
        <v>8</v>
      </c>
    </row>
    <row r="9645" spans="1:5" x14ac:dyDescent="0.25">
      <c r="A9645" s="161">
        <v>44353</v>
      </c>
      <c r="B9645" s="162">
        <v>44354</v>
      </c>
      <c r="C9645" s="39" t="s">
        <v>1098</v>
      </c>
      <c r="D9645" s="40">
        <f>VLOOKUP(Pag_Inicio_Corr_mas_casos[[#This Row],[Corregimiento]],Hoja3!$A$2:$D$676,4,0)</f>
        <v>40611</v>
      </c>
      <c r="E9645" s="39">
        <v>8</v>
      </c>
    </row>
    <row r="9646" spans="1:5" x14ac:dyDescent="0.25">
      <c r="A9646" s="161">
        <v>44353</v>
      </c>
      <c r="B9646" s="162">
        <v>44354</v>
      </c>
      <c r="C9646" s="39" t="s">
        <v>1036</v>
      </c>
      <c r="D9646" s="40">
        <f>VLOOKUP(Pag_Inicio_Corr_mas_casos[[#This Row],[Corregimiento]],Hoja3!$A$2:$D$676,4,0)</f>
        <v>80823</v>
      </c>
      <c r="E9646" s="39">
        <v>8</v>
      </c>
    </row>
    <row r="9647" spans="1:5" x14ac:dyDescent="0.25">
      <c r="A9647" s="163">
        <v>44353</v>
      </c>
      <c r="B9647" s="164">
        <v>44354</v>
      </c>
      <c r="C9647" s="48" t="s">
        <v>1087</v>
      </c>
      <c r="D9647" s="49">
        <f>VLOOKUP(Pag_Inicio_Corr_mas_casos[[#This Row],[Corregimiento]],Hoja3!$A$2:$D$676,4,0)</f>
        <v>80808</v>
      </c>
      <c r="E9647" s="48">
        <v>7</v>
      </c>
    </row>
    <row r="9648" spans="1:5" x14ac:dyDescent="0.25">
      <c r="A9648" s="165">
        <v>44354</v>
      </c>
      <c r="B9648" s="166">
        <v>44355</v>
      </c>
      <c r="C9648" s="57" t="s">
        <v>1406</v>
      </c>
      <c r="D9648" s="58">
        <f>VLOOKUP(Pag_Inicio_Corr_mas_casos[[#This Row],[Corregimiento]],Hoja3!$A$2:$D$676,4,0)</f>
        <v>81009</v>
      </c>
      <c r="E9648" s="57">
        <v>14</v>
      </c>
    </row>
    <row r="9649" spans="1:5" x14ac:dyDescent="0.25">
      <c r="A9649" s="165">
        <v>44354</v>
      </c>
      <c r="B9649" s="166">
        <v>44355</v>
      </c>
      <c r="C9649" s="57" t="s">
        <v>1407</v>
      </c>
      <c r="D9649" s="58">
        <f>VLOOKUP(Pag_Inicio_Corr_mas_casos[[#This Row],[Corregimiento]],Hoja3!$A$2:$D$676,4,0)</f>
        <v>80809</v>
      </c>
      <c r="E9649" s="57">
        <v>13</v>
      </c>
    </row>
    <row r="9650" spans="1:5" x14ac:dyDescent="0.25">
      <c r="A9650" s="165">
        <v>44354</v>
      </c>
      <c r="B9650" s="166">
        <v>44355</v>
      </c>
      <c r="C9650" s="57" t="s">
        <v>1036</v>
      </c>
      <c r="D9650" s="58">
        <f>VLOOKUP(Pag_Inicio_Corr_mas_casos[[#This Row],[Corregimiento]],Hoja3!$A$2:$D$676,4,0)</f>
        <v>80823</v>
      </c>
      <c r="E9650" s="57">
        <v>12</v>
      </c>
    </row>
    <row r="9651" spans="1:5" x14ac:dyDescent="0.25">
      <c r="A9651" s="165">
        <v>44354</v>
      </c>
      <c r="B9651" s="166">
        <v>44355</v>
      </c>
      <c r="C9651" s="57" t="s">
        <v>1141</v>
      </c>
      <c r="D9651" s="58">
        <f>VLOOKUP(Pag_Inicio_Corr_mas_casos[[#This Row],[Corregimiento]],Hoja3!$A$2:$D$676,4,0)</f>
        <v>80812</v>
      </c>
      <c r="E9651" s="57">
        <v>11</v>
      </c>
    </row>
    <row r="9652" spans="1:5" x14ac:dyDescent="0.25">
      <c r="A9652" s="165">
        <v>44354</v>
      </c>
      <c r="B9652" s="166">
        <v>44355</v>
      </c>
      <c r="C9652" s="57" t="s">
        <v>1035</v>
      </c>
      <c r="D9652" s="58">
        <f>VLOOKUP(Pag_Inicio_Corr_mas_casos[[#This Row],[Corregimiento]],Hoja3!$A$2:$D$676,4,0)</f>
        <v>80806</v>
      </c>
      <c r="E9652" s="57">
        <v>10</v>
      </c>
    </row>
    <row r="9653" spans="1:5" x14ac:dyDescent="0.25">
      <c r="A9653" s="165">
        <v>44354</v>
      </c>
      <c r="B9653" s="166">
        <v>44355</v>
      </c>
      <c r="C9653" s="57" t="s">
        <v>1169</v>
      </c>
      <c r="D9653" s="58">
        <f>VLOOKUP(Pag_Inicio_Corr_mas_casos[[#This Row],[Corregimiento]],Hoja3!$A$2:$D$676,4,0)</f>
        <v>90101</v>
      </c>
      <c r="E9653" s="57">
        <v>10</v>
      </c>
    </row>
    <row r="9654" spans="1:5" x14ac:dyDescent="0.25">
      <c r="A9654" s="165">
        <v>44354</v>
      </c>
      <c r="B9654" s="166">
        <v>44355</v>
      </c>
      <c r="C9654" s="57" t="s">
        <v>1032</v>
      </c>
      <c r="D9654" s="58">
        <f>VLOOKUP(Pag_Inicio_Corr_mas_casos[[#This Row],[Corregimiento]],Hoja3!$A$2:$D$676,4,0)</f>
        <v>80810</v>
      </c>
      <c r="E9654" s="57">
        <v>9</v>
      </c>
    </row>
    <row r="9655" spans="1:5" x14ac:dyDescent="0.25">
      <c r="A9655" s="165">
        <v>44354</v>
      </c>
      <c r="B9655" s="166">
        <v>44355</v>
      </c>
      <c r="C9655" s="57" t="s">
        <v>902</v>
      </c>
      <c r="D9655" s="58">
        <f>VLOOKUP(Pag_Inicio_Corr_mas_casos[[#This Row],[Corregimiento]],Hoja3!$A$2:$D$676,4,0)</f>
        <v>50104</v>
      </c>
      <c r="E9655" s="57">
        <v>9</v>
      </c>
    </row>
    <row r="9656" spans="1:5" x14ac:dyDescent="0.25">
      <c r="A9656" s="165">
        <v>44354</v>
      </c>
      <c r="B9656" s="166">
        <v>44355</v>
      </c>
      <c r="C9656" s="57" t="s">
        <v>1408</v>
      </c>
      <c r="D9656" s="58">
        <f>VLOOKUP(Pag_Inicio_Corr_mas_casos[[#This Row],[Corregimiento]],Hoja3!$A$2:$D$676,4,0)</f>
        <v>40102</v>
      </c>
      <c r="E9656" s="57">
        <v>8</v>
      </c>
    </row>
    <row r="9657" spans="1:5" x14ac:dyDescent="0.25">
      <c r="A9657" s="165">
        <v>44354</v>
      </c>
      <c r="B9657" s="166">
        <v>44355</v>
      </c>
      <c r="C9657" s="57" t="s">
        <v>1047</v>
      </c>
      <c r="D9657" s="58">
        <f>VLOOKUP(Pag_Inicio_Corr_mas_casos[[#This Row],[Corregimiento]],Hoja3!$A$2:$D$676,4,0)</f>
        <v>80820</v>
      </c>
      <c r="E9657" s="57">
        <v>8</v>
      </c>
    </row>
    <row r="9658" spans="1:5" x14ac:dyDescent="0.25">
      <c r="A9658" s="165">
        <v>44354</v>
      </c>
      <c r="B9658" s="166">
        <v>44355</v>
      </c>
      <c r="C9658" s="57" t="s">
        <v>1354</v>
      </c>
      <c r="D9658" s="58">
        <f>VLOOKUP(Pag_Inicio_Corr_mas_casos[[#This Row],[Corregimiento]],Hoja3!$A$2:$D$676,4,0)</f>
        <v>40502</v>
      </c>
      <c r="E9658" s="57">
        <v>8</v>
      </c>
    </row>
    <row r="9659" spans="1:5" x14ac:dyDescent="0.25">
      <c r="A9659" s="165">
        <v>44354</v>
      </c>
      <c r="B9659" s="166">
        <v>44355</v>
      </c>
      <c r="C9659" s="57" t="s">
        <v>1142</v>
      </c>
      <c r="D9659" s="58">
        <f>VLOOKUP(Pag_Inicio_Corr_mas_casos[[#This Row],[Corregimiento]],Hoja3!$A$2:$D$676,4,0)</f>
        <v>40601</v>
      </c>
      <c r="E9659" s="57">
        <v>7</v>
      </c>
    </row>
    <row r="9660" spans="1:5" x14ac:dyDescent="0.25">
      <c r="A9660" s="165">
        <v>44354</v>
      </c>
      <c r="B9660" s="166">
        <v>44355</v>
      </c>
      <c r="C9660" s="57" t="s">
        <v>1149</v>
      </c>
      <c r="D9660" s="58">
        <f>VLOOKUP(Pag_Inicio_Corr_mas_casos[[#This Row],[Corregimiento]],Hoja3!$A$2:$D$676,4,0)</f>
        <v>130102</v>
      </c>
      <c r="E9660" s="57">
        <v>7</v>
      </c>
    </row>
    <row r="9661" spans="1:5" x14ac:dyDescent="0.25">
      <c r="A9661" s="165">
        <v>44354</v>
      </c>
      <c r="B9661" s="166">
        <v>44355</v>
      </c>
      <c r="C9661" s="57" t="s">
        <v>1042</v>
      </c>
      <c r="D9661" s="58">
        <f>VLOOKUP(Pag_Inicio_Corr_mas_casos[[#This Row],[Corregimiento]],Hoja3!$A$2:$D$676,4,0)</f>
        <v>80826</v>
      </c>
      <c r="E9661" s="57">
        <v>7</v>
      </c>
    </row>
    <row r="9662" spans="1:5" x14ac:dyDescent="0.25">
      <c r="A9662" s="165">
        <v>44354</v>
      </c>
      <c r="B9662" s="166">
        <v>44355</v>
      </c>
      <c r="C9662" s="57" t="s">
        <v>1107</v>
      </c>
      <c r="D9662" s="58">
        <f>VLOOKUP(Pag_Inicio_Corr_mas_casos[[#This Row],[Corregimiento]],Hoja3!$A$2:$D$676,4,0)</f>
        <v>80819</v>
      </c>
      <c r="E9662" s="57">
        <v>7</v>
      </c>
    </row>
    <row r="9663" spans="1:5" x14ac:dyDescent="0.25">
      <c r="A9663" s="165">
        <v>44354</v>
      </c>
      <c r="B9663" s="166">
        <v>44355</v>
      </c>
      <c r="C9663" s="57" t="s">
        <v>1265</v>
      </c>
      <c r="D9663" s="58">
        <f>VLOOKUP(Pag_Inicio_Corr_mas_casos[[#This Row],[Corregimiento]],Hoja3!$A$2:$D$676,4,0)</f>
        <v>90405</v>
      </c>
      <c r="E9663" s="57">
        <v>6</v>
      </c>
    </row>
    <row r="9664" spans="1:5" x14ac:dyDescent="0.25">
      <c r="A9664" s="165">
        <v>44354</v>
      </c>
      <c r="B9664" s="166">
        <v>44355</v>
      </c>
      <c r="C9664" s="57" t="s">
        <v>1037</v>
      </c>
      <c r="D9664" s="58">
        <f>VLOOKUP(Pag_Inicio_Corr_mas_casos[[#This Row],[Corregimiento]],Hoja3!$A$2:$D$676,4,0)</f>
        <v>80807</v>
      </c>
      <c r="E9664" s="57">
        <v>6</v>
      </c>
    </row>
    <row r="9665" spans="1:5" x14ac:dyDescent="0.25">
      <c r="A9665" s="165">
        <v>44354</v>
      </c>
      <c r="B9665" s="166">
        <v>44355</v>
      </c>
      <c r="C9665" s="57" t="s">
        <v>1046</v>
      </c>
      <c r="D9665" s="58">
        <f>VLOOKUP(Pag_Inicio_Corr_mas_casos[[#This Row],[Corregimiento]],Hoja3!$A$2:$D$676,4,0)</f>
        <v>80813</v>
      </c>
      <c r="E9665" s="57">
        <v>5</v>
      </c>
    </row>
    <row r="9666" spans="1:5" x14ac:dyDescent="0.25">
      <c r="A9666" s="165">
        <v>44354</v>
      </c>
      <c r="B9666" s="166">
        <v>44355</v>
      </c>
      <c r="C9666" s="57" t="s">
        <v>1147</v>
      </c>
      <c r="D9666" s="58">
        <f>VLOOKUP(Pag_Inicio_Corr_mas_casos[[#This Row],[Corregimiento]],Hoja3!$A$2:$D$676,4,0)</f>
        <v>40201</v>
      </c>
      <c r="E9666" s="57">
        <v>5</v>
      </c>
    </row>
    <row r="9667" spans="1:5" x14ac:dyDescent="0.25">
      <c r="A9667" s="165">
        <v>44354</v>
      </c>
      <c r="B9667" s="166">
        <v>44355</v>
      </c>
      <c r="C9667" s="57" t="s">
        <v>1401</v>
      </c>
      <c r="D9667" s="58">
        <f>VLOOKUP(Pag_Inicio_Corr_mas_casos[[#This Row],[Corregimiento]],Hoja3!$A$2:$D$676,4,0)</f>
        <v>90907</v>
      </c>
      <c r="E9667" s="57">
        <v>5</v>
      </c>
    </row>
    <row r="9668" spans="1:5" x14ac:dyDescent="0.25">
      <c r="A9668" s="150">
        <v>44355</v>
      </c>
      <c r="B9668" s="151">
        <v>44356</v>
      </c>
      <c r="C9668" s="33" t="s">
        <v>1106</v>
      </c>
      <c r="D9668" s="34">
        <f>VLOOKUP(Pag_Inicio_Corr_mas_casos[[#This Row],[Corregimiento]],Hoja3!$A$2:$D$676,4,0)</f>
        <v>80809</v>
      </c>
      <c r="E9668" s="33">
        <v>46</v>
      </c>
    </row>
    <row r="9669" spans="1:5" x14ac:dyDescent="0.25">
      <c r="A9669" s="150">
        <v>44355</v>
      </c>
      <c r="B9669" s="151">
        <v>44356</v>
      </c>
      <c r="C9669" s="33" t="s">
        <v>1117</v>
      </c>
      <c r="D9669" s="34">
        <f>VLOOKUP(Pag_Inicio_Corr_mas_casos[[#This Row],[Corregimiento]],Hoja3!$A$2:$D$676,4,0)</f>
        <v>91001</v>
      </c>
      <c r="E9669" s="33">
        <v>29</v>
      </c>
    </row>
    <row r="9670" spans="1:5" x14ac:dyDescent="0.25">
      <c r="A9670" s="150">
        <v>44355</v>
      </c>
      <c r="B9670" s="151">
        <v>44356</v>
      </c>
      <c r="C9670" s="33" t="s">
        <v>1397</v>
      </c>
      <c r="D9670" s="34">
        <f>VLOOKUP(Pag_Inicio_Corr_mas_casos[[#This Row],[Corregimiento]],Hoja3!$A$2:$D$676,4,0)</f>
        <v>100102</v>
      </c>
      <c r="E9670" s="33">
        <v>27</v>
      </c>
    </row>
    <row r="9671" spans="1:5" x14ac:dyDescent="0.25">
      <c r="A9671" s="150">
        <v>44355</v>
      </c>
      <c r="B9671" s="151">
        <v>44356</v>
      </c>
      <c r="C9671" s="33" t="s">
        <v>1409</v>
      </c>
      <c r="D9671" s="34">
        <f>VLOOKUP(Pag_Inicio_Corr_mas_casos[[#This Row],[Corregimiento]],Hoja3!$A$2:$D$676,4,0)</f>
        <v>81009</v>
      </c>
      <c r="E9671" s="33">
        <v>23</v>
      </c>
    </row>
    <row r="9672" spans="1:5" x14ac:dyDescent="0.25">
      <c r="A9672" s="150">
        <v>44355</v>
      </c>
      <c r="B9672" s="151">
        <v>44356</v>
      </c>
      <c r="C9672" s="33" t="s">
        <v>1410</v>
      </c>
      <c r="D9672" s="34">
        <f>VLOOKUP(Pag_Inicio_Corr_mas_casos[[#This Row],[Corregimiento]],Hoja3!$A$2:$D$676,4,0)</f>
        <v>80812</v>
      </c>
      <c r="E9672" s="33">
        <v>22</v>
      </c>
    </row>
    <row r="9673" spans="1:5" x14ac:dyDescent="0.25">
      <c r="A9673" s="150">
        <v>44355</v>
      </c>
      <c r="B9673" s="151">
        <v>44356</v>
      </c>
      <c r="C9673" s="33" t="s">
        <v>1037</v>
      </c>
      <c r="D9673" s="34">
        <f>VLOOKUP(Pag_Inicio_Corr_mas_casos[[#This Row],[Corregimiento]],Hoja3!$A$2:$D$676,4,0)</f>
        <v>80807</v>
      </c>
      <c r="E9673" s="33">
        <v>21</v>
      </c>
    </row>
    <row r="9674" spans="1:5" x14ac:dyDescent="0.25">
      <c r="A9674" s="150">
        <v>44355</v>
      </c>
      <c r="B9674" s="151">
        <v>44356</v>
      </c>
      <c r="C9674" s="33" t="s">
        <v>1062</v>
      </c>
      <c r="D9674" s="34">
        <f>VLOOKUP(Pag_Inicio_Corr_mas_casos[[#This Row],[Corregimiento]],Hoja3!$A$2:$D$676,4,0)</f>
        <v>30107</v>
      </c>
      <c r="E9674" s="33">
        <v>21</v>
      </c>
    </row>
    <row r="9675" spans="1:5" x14ac:dyDescent="0.25">
      <c r="A9675" s="150">
        <v>44355</v>
      </c>
      <c r="B9675" s="151">
        <v>44356</v>
      </c>
      <c r="C9675" s="33" t="s">
        <v>1142</v>
      </c>
      <c r="D9675" s="34">
        <f>VLOOKUP(Pag_Inicio_Corr_mas_casos[[#This Row],[Corregimiento]],Hoja3!$A$2:$D$676,4,0)</f>
        <v>40601</v>
      </c>
      <c r="E9675" s="33">
        <v>21</v>
      </c>
    </row>
    <row r="9676" spans="1:5" x14ac:dyDescent="0.25">
      <c r="A9676" s="150">
        <v>44355</v>
      </c>
      <c r="B9676" s="151">
        <v>44356</v>
      </c>
      <c r="C9676" s="33" t="s">
        <v>1035</v>
      </c>
      <c r="D9676" s="34">
        <f>VLOOKUP(Pag_Inicio_Corr_mas_casos[[#This Row],[Corregimiento]],Hoja3!$A$2:$D$676,4,0)</f>
        <v>80806</v>
      </c>
      <c r="E9676" s="33">
        <v>17</v>
      </c>
    </row>
    <row r="9677" spans="1:5" x14ac:dyDescent="0.25">
      <c r="A9677" s="150">
        <v>44355</v>
      </c>
      <c r="B9677" s="151">
        <v>44356</v>
      </c>
      <c r="C9677" s="33" t="s">
        <v>1107</v>
      </c>
      <c r="D9677" s="34">
        <f>VLOOKUP(Pag_Inicio_Corr_mas_casos[[#This Row],[Corregimiento]],Hoja3!$A$2:$D$676,4,0)</f>
        <v>80819</v>
      </c>
      <c r="E9677" s="33">
        <v>17</v>
      </c>
    </row>
    <row r="9678" spans="1:5" x14ac:dyDescent="0.25">
      <c r="A9678" s="150">
        <v>44355</v>
      </c>
      <c r="B9678" s="151">
        <v>44356</v>
      </c>
      <c r="C9678" s="33" t="s">
        <v>1114</v>
      </c>
      <c r="D9678" s="34">
        <f>VLOOKUP(Pag_Inicio_Corr_mas_casos[[#This Row],[Corregimiento]],Hoja3!$A$2:$D$676,4,0)</f>
        <v>81001</v>
      </c>
      <c r="E9678" s="33">
        <v>16</v>
      </c>
    </row>
    <row r="9679" spans="1:5" x14ac:dyDescent="0.25">
      <c r="A9679" s="150">
        <v>44355</v>
      </c>
      <c r="B9679" s="151">
        <v>44356</v>
      </c>
      <c r="C9679" s="33" t="s">
        <v>1032</v>
      </c>
      <c r="D9679" s="34">
        <f>VLOOKUP(Pag_Inicio_Corr_mas_casos[[#This Row],[Corregimiento]],Hoja3!$A$2:$D$676,4,0)</f>
        <v>80810</v>
      </c>
      <c r="E9679" s="33">
        <v>15</v>
      </c>
    </row>
    <row r="9680" spans="1:5" x14ac:dyDescent="0.25">
      <c r="A9680" s="150">
        <v>44355</v>
      </c>
      <c r="B9680" s="151">
        <v>44356</v>
      </c>
      <c r="C9680" s="33" t="s">
        <v>1131</v>
      </c>
      <c r="D9680" s="34">
        <f>VLOOKUP(Pag_Inicio_Corr_mas_casos[[#This Row],[Corregimiento]],Hoja3!$A$2:$D$676,4,0)</f>
        <v>130106</v>
      </c>
      <c r="E9680" s="33">
        <v>14</v>
      </c>
    </row>
    <row r="9681" spans="1:5" x14ac:dyDescent="0.25">
      <c r="A9681" s="150">
        <v>44355</v>
      </c>
      <c r="B9681" s="151">
        <v>44356</v>
      </c>
      <c r="C9681" s="33" t="s">
        <v>1116</v>
      </c>
      <c r="D9681" s="34">
        <f>VLOOKUP(Pag_Inicio_Corr_mas_casos[[#This Row],[Corregimiento]],Hoja3!$A$2:$D$676,4,0)</f>
        <v>81003</v>
      </c>
      <c r="E9681" s="33">
        <v>14</v>
      </c>
    </row>
    <row r="9682" spans="1:5" x14ac:dyDescent="0.25">
      <c r="A9682" s="150">
        <v>44355</v>
      </c>
      <c r="B9682" s="151">
        <v>44356</v>
      </c>
      <c r="C9682" s="33" t="s">
        <v>1149</v>
      </c>
      <c r="D9682" s="34">
        <f>VLOOKUP(Pag_Inicio_Corr_mas_casos[[#This Row],[Corregimiento]],Hoja3!$A$2:$D$676,4,0)</f>
        <v>130102</v>
      </c>
      <c r="E9682" s="33">
        <v>14</v>
      </c>
    </row>
    <row r="9683" spans="1:5" x14ac:dyDescent="0.25">
      <c r="A9683" s="150">
        <v>44355</v>
      </c>
      <c r="B9683" s="151">
        <v>44356</v>
      </c>
      <c r="C9683" s="33" t="s">
        <v>1054</v>
      </c>
      <c r="D9683" s="34">
        <f>VLOOKUP(Pag_Inicio_Corr_mas_casos[[#This Row],[Corregimiento]],Hoja3!$A$2:$D$676,4,0)</f>
        <v>130701</v>
      </c>
      <c r="E9683" s="33">
        <v>14</v>
      </c>
    </row>
    <row r="9684" spans="1:5" x14ac:dyDescent="0.25">
      <c r="A9684" s="150">
        <v>44355</v>
      </c>
      <c r="B9684" s="151">
        <v>44356</v>
      </c>
      <c r="C9684" s="33" t="s">
        <v>1041</v>
      </c>
      <c r="D9684" s="34">
        <f>VLOOKUP(Pag_Inicio_Corr_mas_casos[[#This Row],[Corregimiento]],Hoja3!$A$2:$D$676,4,0)</f>
        <v>80814</v>
      </c>
      <c r="E9684" s="33">
        <v>13</v>
      </c>
    </row>
    <row r="9685" spans="1:5" x14ac:dyDescent="0.25">
      <c r="A9685" s="150">
        <v>44355</v>
      </c>
      <c r="B9685" s="151">
        <v>44356</v>
      </c>
      <c r="C9685" s="33" t="s">
        <v>1087</v>
      </c>
      <c r="D9685" s="34">
        <f>VLOOKUP(Pag_Inicio_Corr_mas_casos[[#This Row],[Corregimiento]],Hoja3!$A$2:$D$676,4,0)</f>
        <v>80808</v>
      </c>
      <c r="E9685" s="33">
        <v>13</v>
      </c>
    </row>
    <row r="9686" spans="1:5" x14ac:dyDescent="0.25">
      <c r="A9686" s="150">
        <v>44355</v>
      </c>
      <c r="B9686" s="151">
        <v>44356</v>
      </c>
      <c r="C9686" s="33" t="s">
        <v>1036</v>
      </c>
      <c r="D9686" s="34">
        <f>VLOOKUP(Pag_Inicio_Corr_mas_casos[[#This Row],[Corregimiento]],Hoja3!$A$2:$D$676,4,0)</f>
        <v>80823</v>
      </c>
      <c r="E9686" s="33">
        <v>13</v>
      </c>
    </row>
    <row r="9687" spans="1:5" x14ac:dyDescent="0.25">
      <c r="A9687" s="150">
        <v>44355</v>
      </c>
      <c r="B9687" s="151">
        <v>44356</v>
      </c>
      <c r="C9687" s="33" t="s">
        <v>1127</v>
      </c>
      <c r="D9687" s="34">
        <f>VLOOKUP(Pag_Inicio_Corr_mas_casos[[#This Row],[Corregimiento]],Hoja3!$A$2:$D$676,4,0)</f>
        <v>30104</v>
      </c>
      <c r="E9687" s="33">
        <v>12</v>
      </c>
    </row>
    <row r="9688" spans="1:5" x14ac:dyDescent="0.25">
      <c r="A9688" s="152">
        <v>44356</v>
      </c>
      <c r="B9688" s="153">
        <v>44357</v>
      </c>
      <c r="C9688" s="36" t="s">
        <v>1106</v>
      </c>
      <c r="D9688" s="37">
        <f>VLOOKUP(Pag_Inicio_Corr_mas_casos[[#This Row],[Corregimiento]],Hoja3!$A$2:$D$676,4,0)</f>
        <v>80809</v>
      </c>
      <c r="E9688" s="36">
        <v>28</v>
      </c>
    </row>
    <row r="9689" spans="1:5" x14ac:dyDescent="0.25">
      <c r="A9689" s="152">
        <v>44356</v>
      </c>
      <c r="B9689" s="153">
        <v>44357</v>
      </c>
      <c r="C9689" s="36" t="s">
        <v>1035</v>
      </c>
      <c r="D9689" s="37">
        <f>VLOOKUP(Pag_Inicio_Corr_mas_casos[[#This Row],[Corregimiento]],Hoja3!$A$2:$D$676,4,0)</f>
        <v>80806</v>
      </c>
      <c r="E9689" s="36">
        <v>27</v>
      </c>
    </row>
    <row r="9690" spans="1:5" x14ac:dyDescent="0.25">
      <c r="A9690" s="152">
        <v>44356</v>
      </c>
      <c r="B9690" s="153">
        <v>44357</v>
      </c>
      <c r="C9690" s="36" t="s">
        <v>1107</v>
      </c>
      <c r="D9690" s="37">
        <f>VLOOKUP(Pag_Inicio_Corr_mas_casos[[#This Row],[Corregimiento]],Hoja3!$A$2:$D$676,4,0)</f>
        <v>80819</v>
      </c>
      <c r="E9690" s="36">
        <v>27</v>
      </c>
    </row>
    <row r="9691" spans="1:5" x14ac:dyDescent="0.25">
      <c r="A9691" s="152">
        <v>44356</v>
      </c>
      <c r="B9691" s="153">
        <v>44357</v>
      </c>
      <c r="C9691" s="36" t="s">
        <v>1034</v>
      </c>
      <c r="D9691" s="37">
        <f>VLOOKUP(Pag_Inicio_Corr_mas_casos[[#This Row],[Corregimiento]],Hoja3!$A$2:$D$676,4,0)</f>
        <v>81009</v>
      </c>
      <c r="E9691" s="36">
        <v>26</v>
      </c>
    </row>
    <row r="9692" spans="1:5" x14ac:dyDescent="0.25">
      <c r="A9692" s="152">
        <v>44356</v>
      </c>
      <c r="B9692" s="153">
        <v>44357</v>
      </c>
      <c r="C9692" s="36" t="s">
        <v>1141</v>
      </c>
      <c r="D9692" s="37">
        <f>VLOOKUP(Pag_Inicio_Corr_mas_casos[[#This Row],[Corregimiento]],Hoja3!$A$2:$D$676,4,0)</f>
        <v>80812</v>
      </c>
      <c r="E9692" s="36">
        <v>25</v>
      </c>
    </row>
    <row r="9693" spans="1:5" x14ac:dyDescent="0.25">
      <c r="A9693" s="152">
        <v>44356</v>
      </c>
      <c r="B9693" s="153">
        <v>44357</v>
      </c>
      <c r="C9693" s="36" t="s">
        <v>1037</v>
      </c>
      <c r="D9693" s="37">
        <f>VLOOKUP(Pag_Inicio_Corr_mas_casos[[#This Row],[Corregimiento]],Hoja3!$A$2:$D$676,4,0)</f>
        <v>80807</v>
      </c>
      <c r="E9693" s="36">
        <v>22</v>
      </c>
    </row>
    <row r="9694" spans="1:5" x14ac:dyDescent="0.25">
      <c r="A9694" s="152">
        <v>44356</v>
      </c>
      <c r="B9694" s="153">
        <v>44357</v>
      </c>
      <c r="C9694" s="36" t="s">
        <v>1149</v>
      </c>
      <c r="D9694" s="37">
        <f>VLOOKUP(Pag_Inicio_Corr_mas_casos[[#This Row],[Corregimiento]],Hoja3!$A$2:$D$676,4,0)</f>
        <v>130102</v>
      </c>
      <c r="E9694" s="36">
        <v>21</v>
      </c>
    </row>
    <row r="9695" spans="1:5" x14ac:dyDescent="0.25">
      <c r="A9695" s="152">
        <v>44356</v>
      </c>
      <c r="B9695" s="153">
        <v>44357</v>
      </c>
      <c r="C9695" s="36" t="s">
        <v>1042</v>
      </c>
      <c r="D9695" s="37">
        <f>VLOOKUP(Pag_Inicio_Corr_mas_casos[[#This Row],[Corregimiento]],Hoja3!$A$2:$D$676,4,0)</f>
        <v>80826</v>
      </c>
      <c r="E9695" s="36">
        <v>17</v>
      </c>
    </row>
    <row r="9696" spans="1:5" x14ac:dyDescent="0.25">
      <c r="A9696" s="152">
        <v>44356</v>
      </c>
      <c r="B9696" s="153">
        <v>44357</v>
      </c>
      <c r="C9696" s="36" t="s">
        <v>1087</v>
      </c>
      <c r="D9696" s="37">
        <f>VLOOKUP(Pag_Inicio_Corr_mas_casos[[#This Row],[Corregimiento]],Hoja3!$A$2:$D$676,4,0)</f>
        <v>80808</v>
      </c>
      <c r="E9696" s="36">
        <v>17</v>
      </c>
    </row>
    <row r="9697" spans="1:5" x14ac:dyDescent="0.25">
      <c r="A9697" s="152">
        <v>44356</v>
      </c>
      <c r="B9697" s="153">
        <v>44357</v>
      </c>
      <c r="C9697" s="36" t="s">
        <v>1036</v>
      </c>
      <c r="D9697" s="37">
        <f>VLOOKUP(Pag_Inicio_Corr_mas_casos[[#This Row],[Corregimiento]],Hoja3!$A$2:$D$676,4,0)</f>
        <v>80823</v>
      </c>
      <c r="E9697" s="36">
        <v>17</v>
      </c>
    </row>
    <row r="9698" spans="1:5" x14ac:dyDescent="0.25">
      <c r="A9698" s="152">
        <v>44356</v>
      </c>
      <c r="B9698" s="153">
        <v>44357</v>
      </c>
      <c r="C9698" s="36" t="s">
        <v>1397</v>
      </c>
      <c r="D9698" s="37">
        <f>VLOOKUP(Pag_Inicio_Corr_mas_casos[[#This Row],[Corregimiento]],Hoja3!$A$2:$D$676,4,0)</f>
        <v>100102</v>
      </c>
      <c r="E9698" s="36">
        <v>16</v>
      </c>
    </row>
    <row r="9699" spans="1:5" x14ac:dyDescent="0.25">
      <c r="A9699" s="152">
        <v>44356</v>
      </c>
      <c r="B9699" s="153">
        <v>44357</v>
      </c>
      <c r="C9699" s="36" t="s">
        <v>1032</v>
      </c>
      <c r="D9699" s="37">
        <f>VLOOKUP(Pag_Inicio_Corr_mas_casos[[#This Row],[Corregimiento]],Hoja3!$A$2:$D$676,4,0)</f>
        <v>80810</v>
      </c>
      <c r="E9699" s="36">
        <v>15</v>
      </c>
    </row>
    <row r="9700" spans="1:5" x14ac:dyDescent="0.25">
      <c r="A9700" s="152">
        <v>44356</v>
      </c>
      <c r="B9700" s="153">
        <v>44357</v>
      </c>
      <c r="C9700" s="36" t="s">
        <v>1041</v>
      </c>
      <c r="D9700" s="37">
        <f>VLOOKUP(Pag_Inicio_Corr_mas_casos[[#This Row],[Corregimiento]],Hoja3!$A$2:$D$676,4,0)</f>
        <v>80814</v>
      </c>
      <c r="E9700" s="36">
        <v>15</v>
      </c>
    </row>
    <row r="9701" spans="1:5" x14ac:dyDescent="0.25">
      <c r="A9701" s="152">
        <v>44356</v>
      </c>
      <c r="B9701" s="153">
        <v>44357</v>
      </c>
      <c r="C9701" s="36" t="s">
        <v>1114</v>
      </c>
      <c r="D9701" s="37">
        <f>VLOOKUP(Pag_Inicio_Corr_mas_casos[[#This Row],[Corregimiento]],Hoja3!$A$2:$D$676,4,0)</f>
        <v>81001</v>
      </c>
      <c r="E9701" s="36">
        <v>15</v>
      </c>
    </row>
    <row r="9702" spans="1:5" x14ac:dyDescent="0.25">
      <c r="A9702" s="152">
        <v>44356</v>
      </c>
      <c r="B9702" s="153">
        <v>44357</v>
      </c>
      <c r="C9702" s="36" t="s">
        <v>1046</v>
      </c>
      <c r="D9702" s="37">
        <f>VLOOKUP(Pag_Inicio_Corr_mas_casos[[#This Row],[Corregimiento]],Hoja3!$A$2:$D$676,4,0)</f>
        <v>80813</v>
      </c>
      <c r="E9702" s="36">
        <v>15</v>
      </c>
    </row>
    <row r="9703" spans="1:5" x14ac:dyDescent="0.25">
      <c r="A9703" s="152">
        <v>44356</v>
      </c>
      <c r="B9703" s="153">
        <v>44357</v>
      </c>
      <c r="C9703" s="36" t="s">
        <v>1116</v>
      </c>
      <c r="D9703" s="37">
        <f>VLOOKUP(Pag_Inicio_Corr_mas_casos[[#This Row],[Corregimiento]],Hoja3!$A$2:$D$676,4,0)</f>
        <v>81003</v>
      </c>
      <c r="E9703" s="36">
        <v>14</v>
      </c>
    </row>
    <row r="9704" spans="1:5" x14ac:dyDescent="0.25">
      <c r="A9704" s="152">
        <v>44356</v>
      </c>
      <c r="B9704" s="153">
        <v>44357</v>
      </c>
      <c r="C9704" s="36" t="s">
        <v>1163</v>
      </c>
      <c r="D9704" s="37">
        <f>VLOOKUP(Pag_Inicio_Corr_mas_casos[[#This Row],[Corregimiento]],Hoja3!$A$2:$D$676,4,0)</f>
        <v>130101</v>
      </c>
      <c r="E9704" s="36">
        <v>14</v>
      </c>
    </row>
    <row r="9705" spans="1:5" x14ac:dyDescent="0.25">
      <c r="A9705" s="152">
        <v>44356</v>
      </c>
      <c r="B9705" s="153">
        <v>44357</v>
      </c>
      <c r="C9705" s="36" t="s">
        <v>1131</v>
      </c>
      <c r="D9705" s="37">
        <f>VLOOKUP(Pag_Inicio_Corr_mas_casos[[#This Row],[Corregimiento]],Hoja3!$A$2:$D$676,4,0)</f>
        <v>130106</v>
      </c>
      <c r="E9705" s="36">
        <v>14</v>
      </c>
    </row>
    <row r="9706" spans="1:5" x14ac:dyDescent="0.25">
      <c r="A9706" s="152">
        <v>44356</v>
      </c>
      <c r="B9706" s="153">
        <v>44357</v>
      </c>
      <c r="C9706" s="36" t="s">
        <v>1065</v>
      </c>
      <c r="D9706" s="37">
        <f>VLOOKUP(Pag_Inicio_Corr_mas_casos[[#This Row],[Corregimiento]],Hoja3!$A$2:$D$676,4,0)</f>
        <v>40606</v>
      </c>
      <c r="E9706" s="36">
        <v>12</v>
      </c>
    </row>
    <row r="9707" spans="1:5" x14ac:dyDescent="0.25">
      <c r="A9707" s="152">
        <v>44356</v>
      </c>
      <c r="B9707" s="153">
        <v>44357</v>
      </c>
      <c r="C9707" s="36" t="s">
        <v>1403</v>
      </c>
      <c r="D9707" s="37">
        <f>VLOOKUP(Pag_Inicio_Corr_mas_casos[[#This Row],[Corregimiento]],Hoja3!$A$2:$D$676,4,0)</f>
        <v>100104</v>
      </c>
      <c r="E9707" s="36">
        <v>11</v>
      </c>
    </row>
    <row r="9708" spans="1:5" x14ac:dyDescent="0.25">
      <c r="A9708" s="159">
        <v>44357</v>
      </c>
      <c r="B9708" s="160">
        <v>44358</v>
      </c>
      <c r="C9708" s="41" t="s">
        <v>1106</v>
      </c>
      <c r="D9708" s="42">
        <f>VLOOKUP(Pag_Inicio_Corr_mas_casos[[#This Row],[Corregimiento]],Hoja3!$A$2:$D$676,4,0)</f>
        <v>80809</v>
      </c>
      <c r="E9708" s="41">
        <v>41</v>
      </c>
    </row>
    <row r="9709" spans="1:5" x14ac:dyDescent="0.25">
      <c r="A9709" s="159">
        <v>44357</v>
      </c>
      <c r="B9709" s="160">
        <v>44358</v>
      </c>
      <c r="C9709" s="41" t="s">
        <v>1037</v>
      </c>
      <c r="D9709" s="42">
        <f>VLOOKUP(Pag_Inicio_Corr_mas_casos[[#This Row],[Corregimiento]],Hoja3!$A$2:$D$676,4,0)</f>
        <v>80807</v>
      </c>
      <c r="E9709" s="41">
        <v>30</v>
      </c>
    </row>
    <row r="9710" spans="1:5" x14ac:dyDescent="0.25">
      <c r="A9710" s="159">
        <v>44357</v>
      </c>
      <c r="B9710" s="160">
        <v>44358</v>
      </c>
      <c r="C9710" s="41" t="s">
        <v>1042</v>
      </c>
      <c r="D9710" s="42">
        <f>VLOOKUP(Pag_Inicio_Corr_mas_casos[[#This Row],[Corregimiento]],Hoja3!$A$2:$D$676,4,0)</f>
        <v>80826</v>
      </c>
      <c r="E9710" s="41">
        <v>27</v>
      </c>
    </row>
    <row r="9711" spans="1:5" x14ac:dyDescent="0.25">
      <c r="A9711" s="159">
        <v>44357</v>
      </c>
      <c r="B9711" s="160">
        <v>44358</v>
      </c>
      <c r="C9711" s="41" t="s">
        <v>1034</v>
      </c>
      <c r="D9711" s="42">
        <f>VLOOKUP(Pag_Inicio_Corr_mas_casos[[#This Row],[Corregimiento]],Hoja3!$A$2:$D$676,4,0)</f>
        <v>81009</v>
      </c>
      <c r="E9711" s="41">
        <v>24</v>
      </c>
    </row>
    <row r="9712" spans="1:5" x14ac:dyDescent="0.25">
      <c r="A9712" s="159">
        <v>44357</v>
      </c>
      <c r="B9712" s="160">
        <v>44358</v>
      </c>
      <c r="C9712" s="41" t="s">
        <v>1041</v>
      </c>
      <c r="D9712" s="42">
        <f>VLOOKUP(Pag_Inicio_Corr_mas_casos[[#This Row],[Corregimiento]],Hoja3!$A$2:$D$676,4,0)</f>
        <v>80814</v>
      </c>
      <c r="E9712" s="41">
        <v>20</v>
      </c>
    </row>
    <row r="9713" spans="1:5" x14ac:dyDescent="0.25">
      <c r="A9713" s="159">
        <v>44357</v>
      </c>
      <c r="B9713" s="160">
        <v>44358</v>
      </c>
      <c r="C9713" s="41" t="s">
        <v>1035</v>
      </c>
      <c r="D9713" s="42">
        <f>VLOOKUP(Pag_Inicio_Corr_mas_casos[[#This Row],[Corregimiento]],Hoja3!$A$2:$D$676,4,0)</f>
        <v>80806</v>
      </c>
      <c r="E9713" s="41">
        <v>20</v>
      </c>
    </row>
    <row r="9714" spans="1:5" x14ac:dyDescent="0.25">
      <c r="A9714" s="159">
        <v>44357</v>
      </c>
      <c r="B9714" s="160">
        <v>44358</v>
      </c>
      <c r="C9714" s="41" t="s">
        <v>1141</v>
      </c>
      <c r="D9714" s="42">
        <f>VLOOKUP(Pag_Inicio_Corr_mas_casos[[#This Row],[Corregimiento]],Hoja3!$A$2:$D$676,4,0)</f>
        <v>80812</v>
      </c>
      <c r="E9714" s="41">
        <v>19</v>
      </c>
    </row>
    <row r="9715" spans="1:5" x14ac:dyDescent="0.25">
      <c r="A9715" s="159">
        <v>44357</v>
      </c>
      <c r="B9715" s="160">
        <v>44358</v>
      </c>
      <c r="C9715" s="41" t="s">
        <v>1107</v>
      </c>
      <c r="D9715" s="42">
        <f>VLOOKUP(Pag_Inicio_Corr_mas_casos[[#This Row],[Corregimiento]],Hoja3!$A$2:$D$676,4,0)</f>
        <v>80819</v>
      </c>
      <c r="E9715" s="41">
        <v>18</v>
      </c>
    </row>
    <row r="9716" spans="1:5" x14ac:dyDescent="0.25">
      <c r="A9716" s="159">
        <v>44357</v>
      </c>
      <c r="B9716" s="160">
        <v>44358</v>
      </c>
      <c r="C9716" s="41" t="s">
        <v>1087</v>
      </c>
      <c r="D9716" s="42">
        <f>VLOOKUP(Pag_Inicio_Corr_mas_casos[[#This Row],[Corregimiento]],Hoja3!$A$2:$D$676,4,0)</f>
        <v>80808</v>
      </c>
      <c r="E9716" s="41">
        <v>17</v>
      </c>
    </row>
    <row r="9717" spans="1:5" x14ac:dyDescent="0.25">
      <c r="A9717" s="159">
        <v>44357</v>
      </c>
      <c r="B9717" s="160">
        <v>44358</v>
      </c>
      <c r="C9717" s="41" t="s">
        <v>1117</v>
      </c>
      <c r="D9717" s="42">
        <f>VLOOKUP(Pag_Inicio_Corr_mas_casos[[#This Row],[Corregimiento]],Hoja3!$A$2:$D$676,4,0)</f>
        <v>91001</v>
      </c>
      <c r="E9717" s="41">
        <v>17</v>
      </c>
    </row>
    <row r="9718" spans="1:5" x14ac:dyDescent="0.25">
      <c r="A9718" s="159">
        <v>44357</v>
      </c>
      <c r="B9718" s="160">
        <v>44358</v>
      </c>
      <c r="C9718" s="41" t="s">
        <v>1114</v>
      </c>
      <c r="D9718" s="42">
        <f>VLOOKUP(Pag_Inicio_Corr_mas_casos[[#This Row],[Corregimiento]],Hoja3!$A$2:$D$676,4,0)</f>
        <v>81001</v>
      </c>
      <c r="E9718" s="41">
        <v>17</v>
      </c>
    </row>
    <row r="9719" spans="1:5" x14ac:dyDescent="0.25">
      <c r="A9719" s="159">
        <v>44357</v>
      </c>
      <c r="B9719" s="160">
        <v>44358</v>
      </c>
      <c r="C9719" s="41" t="s">
        <v>1036</v>
      </c>
      <c r="D9719" s="42">
        <f>VLOOKUP(Pag_Inicio_Corr_mas_casos[[#This Row],[Corregimiento]],Hoja3!$A$2:$D$676,4,0)</f>
        <v>80823</v>
      </c>
      <c r="E9719" s="41">
        <v>16</v>
      </c>
    </row>
    <row r="9720" spans="1:5" x14ac:dyDescent="0.25">
      <c r="A9720" s="159">
        <v>44357</v>
      </c>
      <c r="B9720" s="160">
        <v>44358</v>
      </c>
      <c r="C9720" s="41" t="s">
        <v>1032</v>
      </c>
      <c r="D9720" s="42">
        <f>VLOOKUP(Pag_Inicio_Corr_mas_casos[[#This Row],[Corregimiento]],Hoja3!$A$2:$D$676,4,0)</f>
        <v>80810</v>
      </c>
      <c r="E9720" s="41">
        <v>16</v>
      </c>
    </row>
    <row r="9721" spans="1:5" x14ac:dyDescent="0.25">
      <c r="A9721" s="159">
        <v>44357</v>
      </c>
      <c r="B9721" s="160">
        <v>44358</v>
      </c>
      <c r="C9721" s="41" t="s">
        <v>1163</v>
      </c>
      <c r="D9721" s="42">
        <f>VLOOKUP(Pag_Inicio_Corr_mas_casos[[#This Row],[Corregimiento]],Hoja3!$A$2:$D$676,4,0)</f>
        <v>130101</v>
      </c>
      <c r="E9721" s="41">
        <v>14</v>
      </c>
    </row>
    <row r="9722" spans="1:5" x14ac:dyDescent="0.25">
      <c r="A9722" s="159">
        <v>44357</v>
      </c>
      <c r="B9722" s="160">
        <v>44358</v>
      </c>
      <c r="C9722" s="41" t="s">
        <v>1169</v>
      </c>
      <c r="D9722" s="42">
        <f>VLOOKUP(Pag_Inicio_Corr_mas_casos[[#This Row],[Corregimiento]],Hoja3!$A$2:$D$676,4,0)</f>
        <v>90101</v>
      </c>
      <c r="E9722" s="41">
        <v>14</v>
      </c>
    </row>
    <row r="9723" spans="1:5" x14ac:dyDescent="0.25">
      <c r="A9723" s="159">
        <v>44357</v>
      </c>
      <c r="B9723" s="160">
        <v>44358</v>
      </c>
      <c r="C9723" s="41" t="s">
        <v>1116</v>
      </c>
      <c r="D9723" s="42">
        <f>VLOOKUP(Pag_Inicio_Corr_mas_casos[[#This Row],[Corregimiento]],Hoja3!$A$2:$D$676,4,0)</f>
        <v>81003</v>
      </c>
      <c r="E9723" s="41">
        <v>14</v>
      </c>
    </row>
    <row r="9724" spans="1:5" x14ac:dyDescent="0.25">
      <c r="A9724" s="159">
        <v>44357</v>
      </c>
      <c r="B9724" s="160">
        <v>44358</v>
      </c>
      <c r="C9724" s="41" t="s">
        <v>1046</v>
      </c>
      <c r="D9724" s="42">
        <f>VLOOKUP(Pag_Inicio_Corr_mas_casos[[#This Row],[Corregimiento]],Hoja3!$A$2:$D$676,4,0)</f>
        <v>80813</v>
      </c>
      <c r="E9724" s="41">
        <v>13</v>
      </c>
    </row>
    <row r="9725" spans="1:5" x14ac:dyDescent="0.25">
      <c r="A9725" s="159">
        <v>44357</v>
      </c>
      <c r="B9725" s="160">
        <v>44358</v>
      </c>
      <c r="C9725" s="41" t="s">
        <v>867</v>
      </c>
      <c r="D9725" s="42">
        <f>VLOOKUP(Pag_Inicio_Corr_mas_casos[[#This Row],[Corregimiento]],Hoja3!$A$2:$D$676,4,0)</f>
        <v>80821</v>
      </c>
      <c r="E9725" s="41">
        <v>13</v>
      </c>
    </row>
    <row r="9726" spans="1:5" x14ac:dyDescent="0.25">
      <c r="A9726" s="159">
        <v>44357</v>
      </c>
      <c r="B9726" s="160">
        <v>44358</v>
      </c>
      <c r="C9726" s="41" t="s">
        <v>1047</v>
      </c>
      <c r="D9726" s="42">
        <f>VLOOKUP(Pag_Inicio_Corr_mas_casos[[#This Row],[Corregimiento]],Hoja3!$A$2:$D$676,4,0)</f>
        <v>80820</v>
      </c>
      <c r="E9726" s="41">
        <v>13</v>
      </c>
    </row>
    <row r="9727" spans="1:5" x14ac:dyDescent="0.25">
      <c r="A9727" s="159">
        <v>44357</v>
      </c>
      <c r="B9727" s="160">
        <v>44358</v>
      </c>
      <c r="C9727" s="41" t="s">
        <v>1033</v>
      </c>
      <c r="D9727" s="42">
        <f>VLOOKUP(Pag_Inicio_Corr_mas_casos[[#This Row],[Corregimiento]],Hoja3!$A$2:$D$676,4,0)</f>
        <v>130717</v>
      </c>
      <c r="E9727" s="41">
        <v>12</v>
      </c>
    </row>
    <row r="9728" spans="1:5" x14ac:dyDescent="0.25">
      <c r="A9728" s="163">
        <v>44358</v>
      </c>
      <c r="B9728" s="164">
        <v>44359</v>
      </c>
      <c r="C9728" s="48" t="s">
        <v>1403</v>
      </c>
      <c r="D9728" s="49">
        <f>VLOOKUP(Pag_Inicio_Corr_mas_casos[[#This Row],[Corregimiento]],Hoja3!$A$2:$D$676,4,0)</f>
        <v>100104</v>
      </c>
      <c r="E9728" s="48">
        <v>50</v>
      </c>
    </row>
    <row r="9729" spans="1:5" x14ac:dyDescent="0.25">
      <c r="A9729" s="163">
        <v>44358</v>
      </c>
      <c r="B9729" s="164">
        <v>44359</v>
      </c>
      <c r="C9729" s="48" t="s">
        <v>1106</v>
      </c>
      <c r="D9729" s="49">
        <f>VLOOKUP(Pag_Inicio_Corr_mas_casos[[#This Row],[Corregimiento]],Hoja3!$A$2:$D$676,4,0)</f>
        <v>80809</v>
      </c>
      <c r="E9729" s="48">
        <v>36</v>
      </c>
    </row>
    <row r="9730" spans="1:5" x14ac:dyDescent="0.25">
      <c r="A9730" s="163">
        <v>44358</v>
      </c>
      <c r="B9730" s="164">
        <v>44359</v>
      </c>
      <c r="C9730" s="48" t="s">
        <v>1034</v>
      </c>
      <c r="D9730" s="49">
        <f>VLOOKUP(Pag_Inicio_Corr_mas_casos[[#This Row],[Corregimiento]],Hoja3!$A$2:$D$676,4,0)</f>
        <v>81009</v>
      </c>
      <c r="E9730" s="48">
        <v>30</v>
      </c>
    </row>
    <row r="9731" spans="1:5" x14ac:dyDescent="0.25">
      <c r="A9731" s="163">
        <v>44358</v>
      </c>
      <c r="B9731" s="164">
        <v>44359</v>
      </c>
      <c r="C9731" s="48" t="s">
        <v>1141</v>
      </c>
      <c r="D9731" s="49">
        <f>VLOOKUP(Pag_Inicio_Corr_mas_casos[[#This Row],[Corregimiento]],Hoja3!$A$2:$D$676,4,0)</f>
        <v>80812</v>
      </c>
      <c r="E9731" s="48">
        <v>24</v>
      </c>
    </row>
    <row r="9732" spans="1:5" x14ac:dyDescent="0.25">
      <c r="A9732" s="163">
        <v>44358</v>
      </c>
      <c r="B9732" s="164">
        <v>44359</v>
      </c>
      <c r="C9732" s="48" t="s">
        <v>1116</v>
      </c>
      <c r="D9732" s="49">
        <f>VLOOKUP(Pag_Inicio_Corr_mas_casos[[#This Row],[Corregimiento]],Hoja3!$A$2:$D$676,4,0)</f>
        <v>81003</v>
      </c>
      <c r="E9732" s="48">
        <v>22</v>
      </c>
    </row>
    <row r="9733" spans="1:5" x14ac:dyDescent="0.25">
      <c r="A9733" s="163">
        <v>44358</v>
      </c>
      <c r="B9733" s="164">
        <v>44359</v>
      </c>
      <c r="C9733" s="48" t="s">
        <v>1037</v>
      </c>
      <c r="D9733" s="49">
        <f>VLOOKUP(Pag_Inicio_Corr_mas_casos[[#This Row],[Corregimiento]],Hoja3!$A$2:$D$676,4,0)</f>
        <v>80807</v>
      </c>
      <c r="E9733" s="48">
        <v>20</v>
      </c>
    </row>
    <row r="9734" spans="1:5" x14ac:dyDescent="0.25">
      <c r="A9734" s="163">
        <v>44358</v>
      </c>
      <c r="B9734" s="164">
        <v>44359</v>
      </c>
      <c r="C9734" s="48" t="s">
        <v>1042</v>
      </c>
      <c r="D9734" s="49">
        <f>VLOOKUP(Pag_Inicio_Corr_mas_casos[[#This Row],[Corregimiento]],Hoja3!$A$2:$D$676,4,0)</f>
        <v>80826</v>
      </c>
      <c r="E9734" s="48">
        <v>19</v>
      </c>
    </row>
    <row r="9735" spans="1:5" x14ac:dyDescent="0.25">
      <c r="A9735" s="163">
        <v>44358</v>
      </c>
      <c r="B9735" s="164">
        <v>44359</v>
      </c>
      <c r="C9735" s="48" t="s">
        <v>1117</v>
      </c>
      <c r="D9735" s="49">
        <f>VLOOKUP(Pag_Inicio_Corr_mas_casos[[#This Row],[Corregimiento]],Hoja3!$A$2:$D$676,4,0)</f>
        <v>91001</v>
      </c>
      <c r="E9735" s="48">
        <v>18</v>
      </c>
    </row>
    <row r="9736" spans="1:5" x14ac:dyDescent="0.25">
      <c r="A9736" s="163">
        <v>44358</v>
      </c>
      <c r="B9736" s="164">
        <v>44359</v>
      </c>
      <c r="C9736" s="48" t="s">
        <v>1163</v>
      </c>
      <c r="D9736" s="49">
        <f>VLOOKUP(Pag_Inicio_Corr_mas_casos[[#This Row],[Corregimiento]],Hoja3!$A$2:$D$676,4,0)</f>
        <v>130101</v>
      </c>
      <c r="E9736" s="48">
        <v>17</v>
      </c>
    </row>
    <row r="9737" spans="1:5" x14ac:dyDescent="0.25">
      <c r="A9737" s="163">
        <v>44358</v>
      </c>
      <c r="B9737" s="164">
        <v>44359</v>
      </c>
      <c r="C9737" s="48" t="s">
        <v>1032</v>
      </c>
      <c r="D9737" s="49">
        <f>VLOOKUP(Pag_Inicio_Corr_mas_casos[[#This Row],[Corregimiento]],Hoja3!$A$2:$D$676,4,0)</f>
        <v>80810</v>
      </c>
      <c r="E9737" s="48">
        <v>17</v>
      </c>
    </row>
    <row r="9738" spans="1:5" x14ac:dyDescent="0.25">
      <c r="A9738" s="163">
        <v>44358</v>
      </c>
      <c r="B9738" s="164">
        <v>44359</v>
      </c>
      <c r="C9738" s="48" t="s">
        <v>1149</v>
      </c>
      <c r="D9738" s="49">
        <f>VLOOKUP(Pag_Inicio_Corr_mas_casos[[#This Row],[Corregimiento]],Hoja3!$A$2:$D$676,4,0)</f>
        <v>130102</v>
      </c>
      <c r="E9738" s="48">
        <v>17</v>
      </c>
    </row>
    <row r="9739" spans="1:5" x14ac:dyDescent="0.25">
      <c r="A9739" s="163">
        <v>44358</v>
      </c>
      <c r="B9739" s="164">
        <v>44359</v>
      </c>
      <c r="C9739" s="48" t="s">
        <v>867</v>
      </c>
      <c r="D9739" s="49">
        <f>VLOOKUP(Pag_Inicio_Corr_mas_casos[[#This Row],[Corregimiento]],Hoja3!$A$2:$D$676,4,0)</f>
        <v>80821</v>
      </c>
      <c r="E9739" s="48">
        <v>17</v>
      </c>
    </row>
    <row r="9740" spans="1:5" x14ac:dyDescent="0.25">
      <c r="A9740" s="163">
        <v>44358</v>
      </c>
      <c r="B9740" s="164">
        <v>44359</v>
      </c>
      <c r="C9740" s="48" t="s">
        <v>1131</v>
      </c>
      <c r="D9740" s="49">
        <f>VLOOKUP(Pag_Inicio_Corr_mas_casos[[#This Row],[Corregimiento]],Hoja3!$A$2:$D$676,4,0)</f>
        <v>130106</v>
      </c>
      <c r="E9740" s="48">
        <v>16</v>
      </c>
    </row>
    <row r="9741" spans="1:5" x14ac:dyDescent="0.25">
      <c r="A9741" s="163">
        <v>44358</v>
      </c>
      <c r="B9741" s="164">
        <v>44359</v>
      </c>
      <c r="C9741" s="48" t="s">
        <v>1127</v>
      </c>
      <c r="D9741" s="49">
        <f>VLOOKUP(Pag_Inicio_Corr_mas_casos[[#This Row],[Corregimiento]],Hoja3!$A$2:$D$676,4,0)</f>
        <v>30104</v>
      </c>
      <c r="E9741" s="48">
        <v>16</v>
      </c>
    </row>
    <row r="9742" spans="1:5" x14ac:dyDescent="0.25">
      <c r="A9742" s="163">
        <v>44358</v>
      </c>
      <c r="B9742" s="164">
        <v>44359</v>
      </c>
      <c r="C9742" s="48" t="s">
        <v>1035</v>
      </c>
      <c r="D9742" s="49">
        <f>VLOOKUP(Pag_Inicio_Corr_mas_casos[[#This Row],[Corregimiento]],Hoja3!$A$2:$D$676,4,0)</f>
        <v>80806</v>
      </c>
      <c r="E9742" s="48">
        <v>15</v>
      </c>
    </row>
    <row r="9743" spans="1:5" x14ac:dyDescent="0.25">
      <c r="A9743" s="163">
        <v>44358</v>
      </c>
      <c r="B9743" s="164">
        <v>44359</v>
      </c>
      <c r="C9743" s="48" t="s">
        <v>1041</v>
      </c>
      <c r="D9743" s="49">
        <f>VLOOKUP(Pag_Inicio_Corr_mas_casos[[#This Row],[Corregimiento]],Hoja3!$A$2:$D$676,4,0)</f>
        <v>80814</v>
      </c>
      <c r="E9743" s="48">
        <v>14</v>
      </c>
    </row>
    <row r="9744" spans="1:5" x14ac:dyDescent="0.25">
      <c r="A9744" s="163">
        <v>44358</v>
      </c>
      <c r="B9744" s="164">
        <v>44359</v>
      </c>
      <c r="C9744" s="48" t="s">
        <v>1033</v>
      </c>
      <c r="D9744" s="49">
        <f>VLOOKUP(Pag_Inicio_Corr_mas_casos[[#This Row],[Corregimiento]],Hoja3!$A$2:$D$676,4,0)</f>
        <v>130717</v>
      </c>
      <c r="E9744" s="48">
        <v>14</v>
      </c>
    </row>
    <row r="9745" spans="1:5" x14ac:dyDescent="0.25">
      <c r="A9745" s="163">
        <v>44358</v>
      </c>
      <c r="B9745" s="164">
        <v>44359</v>
      </c>
      <c r="C9745" s="48" t="s">
        <v>1107</v>
      </c>
      <c r="D9745" s="49">
        <f>VLOOKUP(Pag_Inicio_Corr_mas_casos[[#This Row],[Corregimiento]],Hoja3!$A$2:$D$676,4,0)</f>
        <v>80819</v>
      </c>
      <c r="E9745" s="48">
        <v>14</v>
      </c>
    </row>
    <row r="9746" spans="1:5" x14ac:dyDescent="0.25">
      <c r="A9746" s="163">
        <v>44358</v>
      </c>
      <c r="B9746" s="164">
        <v>44359</v>
      </c>
      <c r="C9746" s="48" t="s">
        <v>1043</v>
      </c>
      <c r="D9746" s="49">
        <f>VLOOKUP(Pag_Inicio_Corr_mas_casos[[#This Row],[Corregimiento]],Hoja3!$A$2:$D$676,4,0)</f>
        <v>80811</v>
      </c>
      <c r="E9746" s="48">
        <v>13</v>
      </c>
    </row>
    <row r="9747" spans="1:5" x14ac:dyDescent="0.25">
      <c r="A9747" s="163">
        <v>44358</v>
      </c>
      <c r="B9747" s="164">
        <v>44359</v>
      </c>
      <c r="C9747" s="48" t="s">
        <v>1048</v>
      </c>
      <c r="D9747" s="49">
        <f>VLOOKUP(Pag_Inicio_Corr_mas_casos[[#This Row],[Corregimiento]],Hoja3!$A$2:$D$676,4,0)</f>
        <v>80817</v>
      </c>
      <c r="E9747" s="48">
        <v>12</v>
      </c>
    </row>
    <row r="9748" spans="1:5" x14ac:dyDescent="0.25">
      <c r="A9748" s="44">
        <v>44359</v>
      </c>
      <c r="B9748" s="45">
        <v>44359</v>
      </c>
      <c r="C9748" s="51" t="s">
        <v>1403</v>
      </c>
      <c r="D9748" s="52">
        <f>VLOOKUP(Pag_Inicio_Corr_mas_casos[[#This Row],[Corregimiento]],Hoja3!$A$2:$D$676,4,0)</f>
        <v>100104</v>
      </c>
      <c r="E9748" s="51">
        <v>50</v>
      </c>
    </row>
    <row r="9749" spans="1:5" x14ac:dyDescent="0.25">
      <c r="A9749" s="44">
        <v>44359</v>
      </c>
      <c r="B9749" s="45">
        <v>44359</v>
      </c>
      <c r="C9749" s="51" t="s">
        <v>1106</v>
      </c>
      <c r="D9749" s="52">
        <f>VLOOKUP(Pag_Inicio_Corr_mas_casos[[#This Row],[Corregimiento]],Hoja3!$A$2:$D$676,4,0)</f>
        <v>80809</v>
      </c>
      <c r="E9749" s="51">
        <v>36</v>
      </c>
    </row>
    <row r="9750" spans="1:5" x14ac:dyDescent="0.25">
      <c r="A9750" s="44">
        <v>44359</v>
      </c>
      <c r="B9750" s="45">
        <v>44359</v>
      </c>
      <c r="C9750" s="51" t="s">
        <v>1034</v>
      </c>
      <c r="D9750" s="52">
        <f>VLOOKUP(Pag_Inicio_Corr_mas_casos[[#This Row],[Corregimiento]],Hoja3!$A$2:$D$676,4,0)</f>
        <v>81009</v>
      </c>
      <c r="E9750" s="51">
        <v>30</v>
      </c>
    </row>
    <row r="9751" spans="1:5" x14ac:dyDescent="0.25">
      <c r="A9751" s="44">
        <v>44359</v>
      </c>
      <c r="B9751" s="45">
        <v>44359</v>
      </c>
      <c r="C9751" s="51" t="s">
        <v>1141</v>
      </c>
      <c r="D9751" s="52">
        <f>VLOOKUP(Pag_Inicio_Corr_mas_casos[[#This Row],[Corregimiento]],Hoja3!$A$2:$D$676,4,0)</f>
        <v>80812</v>
      </c>
      <c r="E9751" s="51">
        <v>24</v>
      </c>
    </row>
    <row r="9752" spans="1:5" x14ac:dyDescent="0.25">
      <c r="A9752" s="44">
        <v>44359</v>
      </c>
      <c r="B9752" s="45">
        <v>44359</v>
      </c>
      <c r="C9752" s="51" t="s">
        <v>1116</v>
      </c>
      <c r="D9752" s="52">
        <f>VLOOKUP(Pag_Inicio_Corr_mas_casos[[#This Row],[Corregimiento]],Hoja3!$A$2:$D$676,4,0)</f>
        <v>81003</v>
      </c>
      <c r="E9752" s="51">
        <v>22</v>
      </c>
    </row>
    <row r="9753" spans="1:5" x14ac:dyDescent="0.25">
      <c r="A9753" s="44">
        <v>44359</v>
      </c>
      <c r="B9753" s="45">
        <v>44359</v>
      </c>
      <c r="C9753" s="51" t="s">
        <v>1037</v>
      </c>
      <c r="D9753" s="52">
        <f>VLOOKUP(Pag_Inicio_Corr_mas_casos[[#This Row],[Corregimiento]],Hoja3!$A$2:$D$676,4,0)</f>
        <v>80807</v>
      </c>
      <c r="E9753" s="51">
        <v>20</v>
      </c>
    </row>
    <row r="9754" spans="1:5" x14ac:dyDescent="0.25">
      <c r="A9754" s="44">
        <v>44359</v>
      </c>
      <c r="B9754" s="45">
        <v>44359</v>
      </c>
      <c r="C9754" s="51" t="s">
        <v>1042</v>
      </c>
      <c r="D9754" s="52">
        <f>VLOOKUP(Pag_Inicio_Corr_mas_casos[[#This Row],[Corregimiento]],Hoja3!$A$2:$D$676,4,0)</f>
        <v>80826</v>
      </c>
      <c r="E9754" s="51">
        <v>19</v>
      </c>
    </row>
    <row r="9755" spans="1:5" x14ac:dyDescent="0.25">
      <c r="A9755" s="44">
        <v>44359</v>
      </c>
      <c r="B9755" s="45">
        <v>44359</v>
      </c>
      <c r="C9755" s="51" t="s">
        <v>1117</v>
      </c>
      <c r="D9755" s="52">
        <f>VLOOKUP(Pag_Inicio_Corr_mas_casos[[#This Row],[Corregimiento]],Hoja3!$A$2:$D$676,4,0)</f>
        <v>91001</v>
      </c>
      <c r="E9755" s="51">
        <v>18</v>
      </c>
    </row>
    <row r="9756" spans="1:5" x14ac:dyDescent="0.25">
      <c r="A9756" s="44">
        <v>44359</v>
      </c>
      <c r="B9756" s="45">
        <v>44359</v>
      </c>
      <c r="C9756" s="51" t="s">
        <v>1163</v>
      </c>
      <c r="D9756" s="52">
        <f>VLOOKUP(Pag_Inicio_Corr_mas_casos[[#This Row],[Corregimiento]],Hoja3!$A$2:$D$676,4,0)</f>
        <v>130101</v>
      </c>
      <c r="E9756" s="51">
        <v>17</v>
      </c>
    </row>
    <row r="9757" spans="1:5" x14ac:dyDescent="0.25">
      <c r="A9757" s="44">
        <v>44359</v>
      </c>
      <c r="B9757" s="45">
        <v>44359</v>
      </c>
      <c r="C9757" s="51" t="s">
        <v>1032</v>
      </c>
      <c r="D9757" s="52">
        <f>VLOOKUP(Pag_Inicio_Corr_mas_casos[[#This Row],[Corregimiento]],Hoja3!$A$2:$D$676,4,0)</f>
        <v>80810</v>
      </c>
      <c r="E9757" s="51">
        <v>17</v>
      </c>
    </row>
    <row r="9758" spans="1:5" x14ac:dyDescent="0.25">
      <c r="A9758" s="44">
        <v>44359</v>
      </c>
      <c r="B9758" s="45">
        <v>44359</v>
      </c>
      <c r="C9758" s="51" t="s">
        <v>1149</v>
      </c>
      <c r="D9758" s="52">
        <f>VLOOKUP(Pag_Inicio_Corr_mas_casos[[#This Row],[Corregimiento]],Hoja3!$A$2:$D$676,4,0)</f>
        <v>130102</v>
      </c>
      <c r="E9758" s="51">
        <v>17</v>
      </c>
    </row>
    <row r="9759" spans="1:5" x14ac:dyDescent="0.25">
      <c r="A9759" s="44">
        <v>44359</v>
      </c>
      <c r="B9759" s="45">
        <v>44359</v>
      </c>
      <c r="C9759" s="51" t="s">
        <v>867</v>
      </c>
      <c r="D9759" s="52">
        <f>VLOOKUP(Pag_Inicio_Corr_mas_casos[[#This Row],[Corregimiento]],Hoja3!$A$2:$D$676,4,0)</f>
        <v>80821</v>
      </c>
      <c r="E9759" s="51">
        <v>17</v>
      </c>
    </row>
    <row r="9760" spans="1:5" x14ac:dyDescent="0.25">
      <c r="A9760" s="44">
        <v>44359</v>
      </c>
      <c r="B9760" s="45">
        <v>44359</v>
      </c>
      <c r="C9760" s="51" t="s">
        <v>1131</v>
      </c>
      <c r="D9760" s="52">
        <f>VLOOKUP(Pag_Inicio_Corr_mas_casos[[#This Row],[Corregimiento]],Hoja3!$A$2:$D$676,4,0)</f>
        <v>130106</v>
      </c>
      <c r="E9760" s="51">
        <v>16</v>
      </c>
    </row>
    <row r="9761" spans="1:5" x14ac:dyDescent="0.25">
      <c r="A9761" s="44">
        <v>44359</v>
      </c>
      <c r="B9761" s="45">
        <v>44359</v>
      </c>
      <c r="C9761" s="51" t="s">
        <v>1127</v>
      </c>
      <c r="D9761" s="52">
        <f>VLOOKUP(Pag_Inicio_Corr_mas_casos[[#This Row],[Corregimiento]],Hoja3!$A$2:$D$676,4,0)</f>
        <v>30104</v>
      </c>
      <c r="E9761" s="51">
        <v>16</v>
      </c>
    </row>
    <row r="9762" spans="1:5" x14ac:dyDescent="0.25">
      <c r="A9762" s="44">
        <v>44359</v>
      </c>
      <c r="B9762" s="45">
        <v>44359</v>
      </c>
      <c r="C9762" s="51" t="s">
        <v>1035</v>
      </c>
      <c r="D9762" s="52">
        <f>VLOOKUP(Pag_Inicio_Corr_mas_casos[[#This Row],[Corregimiento]],Hoja3!$A$2:$D$676,4,0)</f>
        <v>80806</v>
      </c>
      <c r="E9762" s="51">
        <v>15</v>
      </c>
    </row>
    <row r="9763" spans="1:5" x14ac:dyDescent="0.25">
      <c r="A9763" s="44">
        <v>44359</v>
      </c>
      <c r="B9763" s="45">
        <v>44359</v>
      </c>
      <c r="C9763" s="51" t="s">
        <v>1041</v>
      </c>
      <c r="D9763" s="52">
        <f>VLOOKUP(Pag_Inicio_Corr_mas_casos[[#This Row],[Corregimiento]],Hoja3!$A$2:$D$676,4,0)</f>
        <v>80814</v>
      </c>
      <c r="E9763" s="51">
        <v>14</v>
      </c>
    </row>
    <row r="9764" spans="1:5" x14ac:dyDescent="0.25">
      <c r="A9764" s="44">
        <v>44359</v>
      </c>
      <c r="B9764" s="45">
        <v>44359</v>
      </c>
      <c r="C9764" s="51" t="s">
        <v>1033</v>
      </c>
      <c r="D9764" s="52">
        <f>VLOOKUP(Pag_Inicio_Corr_mas_casos[[#This Row],[Corregimiento]],Hoja3!$A$2:$D$676,4,0)</f>
        <v>130717</v>
      </c>
      <c r="E9764" s="51">
        <v>14</v>
      </c>
    </row>
    <row r="9765" spans="1:5" x14ac:dyDescent="0.25">
      <c r="A9765" s="44">
        <v>44359</v>
      </c>
      <c r="B9765" s="45">
        <v>44359</v>
      </c>
      <c r="C9765" s="51" t="s">
        <v>1107</v>
      </c>
      <c r="D9765" s="52">
        <f>VLOOKUP(Pag_Inicio_Corr_mas_casos[[#This Row],[Corregimiento]],Hoja3!$A$2:$D$676,4,0)</f>
        <v>80819</v>
      </c>
      <c r="E9765" s="51">
        <v>14</v>
      </c>
    </row>
    <row r="9766" spans="1:5" x14ac:dyDescent="0.25">
      <c r="A9766" s="44">
        <v>44359</v>
      </c>
      <c r="B9766" s="45">
        <v>44359</v>
      </c>
      <c r="C9766" s="51" t="s">
        <v>1043</v>
      </c>
      <c r="D9766" s="52">
        <f>VLOOKUP(Pag_Inicio_Corr_mas_casos[[#This Row],[Corregimiento]],Hoja3!$A$2:$D$676,4,0)</f>
        <v>80811</v>
      </c>
      <c r="E9766" s="51">
        <v>13</v>
      </c>
    </row>
    <row r="9767" spans="1:5" x14ac:dyDescent="0.25">
      <c r="A9767" s="44">
        <v>44359</v>
      </c>
      <c r="B9767" s="45">
        <v>44359</v>
      </c>
      <c r="C9767" s="51" t="s">
        <v>1048</v>
      </c>
      <c r="D9767" s="52">
        <f>VLOOKUP(Pag_Inicio_Corr_mas_casos[[#This Row],[Corregimiento]],Hoja3!$A$2:$D$676,4,0)</f>
        <v>80817</v>
      </c>
      <c r="E9767" s="51">
        <v>12</v>
      </c>
    </row>
    <row r="9768" spans="1:5" x14ac:dyDescent="0.25">
      <c r="A9768" s="150">
        <v>44360</v>
      </c>
      <c r="B9768" s="151">
        <v>44360</v>
      </c>
      <c r="C9768" s="33" t="s">
        <v>1035</v>
      </c>
      <c r="D9768" s="34">
        <f>VLOOKUP(Pag_Inicio_Corr_mas_casos[[#This Row],[Corregimiento]],Hoja3!$A$2:$D$676,4,0)</f>
        <v>80806</v>
      </c>
      <c r="E9768" s="33">
        <v>26</v>
      </c>
    </row>
    <row r="9769" spans="1:5" x14ac:dyDescent="0.25">
      <c r="A9769" s="150">
        <v>44360</v>
      </c>
      <c r="B9769" s="151">
        <v>44360</v>
      </c>
      <c r="C9769" s="33" t="s">
        <v>1034</v>
      </c>
      <c r="D9769" s="34">
        <f>VLOOKUP(Pag_Inicio_Corr_mas_casos[[#This Row],[Corregimiento]],Hoja3!$A$2:$D$676,4,0)</f>
        <v>81009</v>
      </c>
      <c r="E9769" s="33">
        <v>25</v>
      </c>
    </row>
    <row r="9770" spans="1:5" x14ac:dyDescent="0.25">
      <c r="A9770" s="150">
        <v>44360</v>
      </c>
      <c r="B9770" s="151">
        <v>44360</v>
      </c>
      <c r="C9770" s="33" t="s">
        <v>1149</v>
      </c>
      <c r="D9770" s="34">
        <f>VLOOKUP(Pag_Inicio_Corr_mas_casos[[#This Row],[Corregimiento]],Hoja3!$A$2:$D$676,4,0)</f>
        <v>130102</v>
      </c>
      <c r="E9770" s="33">
        <v>23</v>
      </c>
    </row>
    <row r="9771" spans="1:5" x14ac:dyDescent="0.25">
      <c r="A9771" s="150">
        <v>44360</v>
      </c>
      <c r="B9771" s="151">
        <v>44360</v>
      </c>
      <c r="C9771" s="33" t="s">
        <v>1032</v>
      </c>
      <c r="D9771" s="34">
        <f>VLOOKUP(Pag_Inicio_Corr_mas_casos[[#This Row],[Corregimiento]],Hoja3!$A$2:$D$676,4,0)</f>
        <v>80810</v>
      </c>
      <c r="E9771" s="33">
        <v>21</v>
      </c>
    </row>
    <row r="9772" spans="1:5" x14ac:dyDescent="0.25">
      <c r="A9772" s="150">
        <v>44360</v>
      </c>
      <c r="B9772" s="151">
        <v>44360</v>
      </c>
      <c r="C9772" s="33" t="s">
        <v>1106</v>
      </c>
      <c r="D9772" s="34">
        <f>VLOOKUP(Pag_Inicio_Corr_mas_casos[[#This Row],[Corregimiento]],Hoja3!$A$2:$D$676,4,0)</f>
        <v>80809</v>
      </c>
      <c r="E9772" s="33">
        <v>18</v>
      </c>
    </row>
    <row r="9773" spans="1:5" x14ac:dyDescent="0.25">
      <c r="A9773" s="150">
        <v>44360</v>
      </c>
      <c r="B9773" s="151">
        <v>44360</v>
      </c>
      <c r="C9773" s="33" t="s">
        <v>1048</v>
      </c>
      <c r="D9773" s="34">
        <f>VLOOKUP(Pag_Inicio_Corr_mas_casos[[#This Row],[Corregimiento]],Hoja3!$A$2:$D$676,4,0)</f>
        <v>80817</v>
      </c>
      <c r="E9773" s="33">
        <v>18</v>
      </c>
    </row>
    <row r="9774" spans="1:5" x14ac:dyDescent="0.25">
      <c r="A9774" s="150">
        <v>44360</v>
      </c>
      <c r="B9774" s="151">
        <v>44360</v>
      </c>
      <c r="C9774" s="33" t="s">
        <v>867</v>
      </c>
      <c r="D9774" s="34">
        <f>VLOOKUP(Pag_Inicio_Corr_mas_casos[[#This Row],[Corregimiento]],Hoja3!$A$2:$D$676,4,0)</f>
        <v>80821</v>
      </c>
      <c r="E9774" s="33">
        <v>18</v>
      </c>
    </row>
    <row r="9775" spans="1:5" x14ac:dyDescent="0.25">
      <c r="A9775" s="150">
        <v>44360</v>
      </c>
      <c r="B9775" s="151">
        <v>44360</v>
      </c>
      <c r="C9775" s="33" t="s">
        <v>1116</v>
      </c>
      <c r="D9775" s="34">
        <f>VLOOKUP(Pag_Inicio_Corr_mas_casos[[#This Row],[Corregimiento]],Hoja3!$A$2:$D$676,4,0)</f>
        <v>81003</v>
      </c>
      <c r="E9775" s="33">
        <v>17</v>
      </c>
    </row>
    <row r="9776" spans="1:5" x14ac:dyDescent="0.25">
      <c r="A9776" s="150">
        <v>44360</v>
      </c>
      <c r="B9776" s="151">
        <v>44360</v>
      </c>
      <c r="C9776" s="33" t="s">
        <v>1037</v>
      </c>
      <c r="D9776" s="34">
        <f>VLOOKUP(Pag_Inicio_Corr_mas_casos[[#This Row],[Corregimiento]],Hoja3!$A$2:$D$676,4,0)</f>
        <v>80807</v>
      </c>
      <c r="E9776" s="33">
        <v>17</v>
      </c>
    </row>
    <row r="9777" spans="1:5" x14ac:dyDescent="0.25">
      <c r="A9777" s="150">
        <v>44360</v>
      </c>
      <c r="B9777" s="151">
        <v>44360</v>
      </c>
      <c r="C9777" s="33" t="s">
        <v>1107</v>
      </c>
      <c r="D9777" s="34">
        <f>VLOOKUP(Pag_Inicio_Corr_mas_casos[[#This Row],[Corregimiento]],Hoja3!$A$2:$D$676,4,0)</f>
        <v>80819</v>
      </c>
      <c r="E9777" s="33">
        <v>16</v>
      </c>
    </row>
    <row r="9778" spans="1:5" x14ac:dyDescent="0.25">
      <c r="A9778" s="150">
        <v>44360</v>
      </c>
      <c r="B9778" s="151">
        <v>44360</v>
      </c>
      <c r="C9778" s="33" t="s">
        <v>1036</v>
      </c>
      <c r="D9778" s="34">
        <f>VLOOKUP(Pag_Inicio_Corr_mas_casos[[#This Row],[Corregimiento]],Hoja3!$A$2:$D$676,4,0)</f>
        <v>80823</v>
      </c>
      <c r="E9778" s="33">
        <v>15</v>
      </c>
    </row>
    <row r="9779" spans="1:5" x14ac:dyDescent="0.25">
      <c r="A9779" s="150">
        <v>44360</v>
      </c>
      <c r="B9779" s="151">
        <v>44360</v>
      </c>
      <c r="C9779" s="33" t="s">
        <v>1041</v>
      </c>
      <c r="D9779" s="34">
        <f>VLOOKUP(Pag_Inicio_Corr_mas_casos[[#This Row],[Corregimiento]],Hoja3!$A$2:$D$676,4,0)</f>
        <v>80814</v>
      </c>
      <c r="E9779" s="33">
        <v>15</v>
      </c>
    </row>
    <row r="9780" spans="1:5" x14ac:dyDescent="0.25">
      <c r="A9780" s="150">
        <v>44360</v>
      </c>
      <c r="B9780" s="151">
        <v>44360</v>
      </c>
      <c r="C9780" s="33" t="s">
        <v>1163</v>
      </c>
      <c r="D9780" s="34">
        <f>VLOOKUP(Pag_Inicio_Corr_mas_casos[[#This Row],[Corregimiento]],Hoja3!$A$2:$D$676,4,0)</f>
        <v>130101</v>
      </c>
      <c r="E9780" s="33">
        <v>14</v>
      </c>
    </row>
    <row r="9781" spans="1:5" x14ac:dyDescent="0.25">
      <c r="A9781" s="150">
        <v>44360</v>
      </c>
      <c r="B9781" s="151">
        <v>44360</v>
      </c>
      <c r="C9781" s="33" t="s">
        <v>1141</v>
      </c>
      <c r="D9781" s="34">
        <f>VLOOKUP(Pag_Inicio_Corr_mas_casos[[#This Row],[Corregimiento]],Hoja3!$A$2:$D$676,4,0)</f>
        <v>80812</v>
      </c>
      <c r="E9781" s="33">
        <v>13</v>
      </c>
    </row>
    <row r="9782" spans="1:5" x14ac:dyDescent="0.25">
      <c r="A9782" s="150">
        <v>44360</v>
      </c>
      <c r="B9782" s="151">
        <v>44360</v>
      </c>
      <c r="C9782" s="33" t="s">
        <v>1098</v>
      </c>
      <c r="D9782" s="34">
        <f>VLOOKUP(Pag_Inicio_Corr_mas_casos[[#This Row],[Corregimiento]],Hoja3!$A$2:$D$676,4,0)</f>
        <v>40611</v>
      </c>
      <c r="E9782" s="33">
        <v>12</v>
      </c>
    </row>
    <row r="9783" spans="1:5" x14ac:dyDescent="0.25">
      <c r="A9783" s="150">
        <v>44360</v>
      </c>
      <c r="B9783" s="151">
        <v>44360</v>
      </c>
      <c r="C9783" s="33" t="s">
        <v>1114</v>
      </c>
      <c r="D9783" s="34">
        <f>VLOOKUP(Pag_Inicio_Corr_mas_casos[[#This Row],[Corregimiento]],Hoja3!$A$2:$D$676,4,0)</f>
        <v>81001</v>
      </c>
      <c r="E9783" s="33">
        <v>12</v>
      </c>
    </row>
    <row r="9784" spans="1:5" x14ac:dyDescent="0.25">
      <c r="A9784" s="150">
        <v>44360</v>
      </c>
      <c r="B9784" s="151">
        <v>44360</v>
      </c>
      <c r="C9784" s="33" t="s">
        <v>1117</v>
      </c>
      <c r="D9784" s="34">
        <f>VLOOKUP(Pag_Inicio_Corr_mas_casos[[#This Row],[Corregimiento]],Hoja3!$A$2:$D$676,4,0)</f>
        <v>91001</v>
      </c>
      <c r="E9784" s="33">
        <v>11</v>
      </c>
    </row>
    <row r="9785" spans="1:5" x14ac:dyDescent="0.25">
      <c r="A9785" s="150">
        <v>44360</v>
      </c>
      <c r="B9785" s="151">
        <v>44360</v>
      </c>
      <c r="C9785" s="33" t="s">
        <v>1127</v>
      </c>
      <c r="D9785" s="34">
        <f>VLOOKUP(Pag_Inicio_Corr_mas_casos[[#This Row],[Corregimiento]],Hoja3!$A$2:$D$676,4,0)</f>
        <v>30104</v>
      </c>
      <c r="E9785" s="33">
        <v>11</v>
      </c>
    </row>
    <row r="9786" spans="1:5" x14ac:dyDescent="0.25">
      <c r="A9786" s="150">
        <v>44360</v>
      </c>
      <c r="B9786" s="151">
        <v>44360</v>
      </c>
      <c r="C9786" s="33" t="s">
        <v>1042</v>
      </c>
      <c r="D9786" s="34">
        <f>VLOOKUP(Pag_Inicio_Corr_mas_casos[[#This Row],[Corregimiento]],Hoja3!$A$2:$D$676,4,0)</f>
        <v>80826</v>
      </c>
      <c r="E9786" s="33">
        <v>10</v>
      </c>
    </row>
    <row r="9787" spans="1:5" x14ac:dyDescent="0.25">
      <c r="A9787" s="150">
        <v>44360</v>
      </c>
      <c r="B9787" s="151">
        <v>44360</v>
      </c>
      <c r="C9787" s="33" t="s">
        <v>1043</v>
      </c>
      <c r="D9787" s="34">
        <f>VLOOKUP(Pag_Inicio_Corr_mas_casos[[#This Row],[Corregimiento]],Hoja3!$A$2:$D$676,4,0)</f>
        <v>80811</v>
      </c>
      <c r="E9787" s="33">
        <v>9</v>
      </c>
    </row>
    <row r="9788" spans="1:5" x14ac:dyDescent="0.25">
      <c r="A9788" s="152">
        <v>44361</v>
      </c>
      <c r="B9788" s="153">
        <v>44361</v>
      </c>
      <c r="C9788" s="36" t="s">
        <v>1117</v>
      </c>
      <c r="D9788" s="37">
        <f>VLOOKUP(Pag_Inicio_Corr_mas_casos[[#This Row],[Corregimiento]],Hoja3!$A$2:$D$676,4,0)</f>
        <v>91001</v>
      </c>
      <c r="E9788" s="36">
        <v>17</v>
      </c>
    </row>
    <row r="9789" spans="1:5" x14ac:dyDescent="0.25">
      <c r="A9789" s="152">
        <v>44361</v>
      </c>
      <c r="B9789" s="153">
        <v>44361</v>
      </c>
      <c r="C9789" s="36" t="s">
        <v>1035</v>
      </c>
      <c r="D9789" s="37">
        <f>VLOOKUP(Pag_Inicio_Corr_mas_casos[[#This Row],[Corregimiento]],Hoja3!$A$2:$D$676,4,0)</f>
        <v>80806</v>
      </c>
      <c r="E9789" s="36">
        <v>17</v>
      </c>
    </row>
    <row r="9790" spans="1:5" x14ac:dyDescent="0.25">
      <c r="A9790" s="152">
        <v>44361</v>
      </c>
      <c r="B9790" s="153">
        <v>44361</v>
      </c>
      <c r="C9790" s="36" t="s">
        <v>1107</v>
      </c>
      <c r="D9790" s="37">
        <f>VLOOKUP(Pag_Inicio_Corr_mas_casos[[#This Row],[Corregimiento]],Hoja3!$A$2:$D$676,4,0)</f>
        <v>80819</v>
      </c>
      <c r="E9790" s="36">
        <v>14</v>
      </c>
    </row>
    <row r="9791" spans="1:5" x14ac:dyDescent="0.25">
      <c r="A9791" s="152">
        <v>44361</v>
      </c>
      <c r="B9791" s="153">
        <v>44361</v>
      </c>
      <c r="C9791" s="36" t="s">
        <v>867</v>
      </c>
      <c r="D9791" s="37">
        <f>VLOOKUP(Pag_Inicio_Corr_mas_casos[[#This Row],[Corregimiento]],Hoja3!$A$2:$D$676,4,0)</f>
        <v>80821</v>
      </c>
      <c r="E9791" s="36">
        <v>13</v>
      </c>
    </row>
    <row r="9792" spans="1:5" x14ac:dyDescent="0.25">
      <c r="A9792" s="152">
        <v>44361</v>
      </c>
      <c r="B9792" s="153">
        <v>44361</v>
      </c>
      <c r="C9792" s="36" t="s">
        <v>1141</v>
      </c>
      <c r="D9792" s="37">
        <f>VLOOKUP(Pag_Inicio_Corr_mas_casos[[#This Row],[Corregimiento]],Hoja3!$A$2:$D$676,4,0)</f>
        <v>80812</v>
      </c>
      <c r="E9792" s="36">
        <v>12</v>
      </c>
    </row>
    <row r="9793" spans="1:5" x14ac:dyDescent="0.25">
      <c r="A9793" s="152">
        <v>44361</v>
      </c>
      <c r="B9793" s="153">
        <v>44361</v>
      </c>
      <c r="C9793" s="36" t="s">
        <v>1114</v>
      </c>
      <c r="D9793" s="37">
        <f>VLOOKUP(Pag_Inicio_Corr_mas_casos[[#This Row],[Corregimiento]],Hoja3!$A$2:$D$676,4,0)</f>
        <v>81001</v>
      </c>
      <c r="E9793" s="36">
        <v>11</v>
      </c>
    </row>
    <row r="9794" spans="1:5" x14ac:dyDescent="0.25">
      <c r="A9794" s="152">
        <v>44361</v>
      </c>
      <c r="B9794" s="153">
        <v>44361</v>
      </c>
      <c r="C9794" s="36" t="s">
        <v>1124</v>
      </c>
      <c r="D9794" s="37">
        <f>VLOOKUP(Pag_Inicio_Corr_mas_casos[[#This Row],[Corregimiento]],Hoja3!$A$2:$D$676,4,0)</f>
        <v>20609</v>
      </c>
      <c r="E9794" s="36">
        <v>10</v>
      </c>
    </row>
    <row r="9795" spans="1:5" x14ac:dyDescent="0.25">
      <c r="A9795" s="152">
        <v>44361</v>
      </c>
      <c r="B9795" s="153">
        <v>44361</v>
      </c>
      <c r="C9795" s="36" t="s">
        <v>1032</v>
      </c>
      <c r="D9795" s="37">
        <f>VLOOKUP(Pag_Inicio_Corr_mas_casos[[#This Row],[Corregimiento]],Hoja3!$A$2:$D$676,4,0)</f>
        <v>80810</v>
      </c>
      <c r="E9795" s="36">
        <v>10</v>
      </c>
    </row>
    <row r="9796" spans="1:5" x14ac:dyDescent="0.25">
      <c r="A9796" s="152">
        <v>44361</v>
      </c>
      <c r="B9796" s="153">
        <v>44361</v>
      </c>
      <c r="C9796" s="36" t="s">
        <v>1149</v>
      </c>
      <c r="D9796" s="37">
        <f>VLOOKUP(Pag_Inicio_Corr_mas_casos[[#This Row],[Corregimiento]],Hoja3!$A$2:$D$676,4,0)</f>
        <v>130102</v>
      </c>
      <c r="E9796" s="36">
        <v>10</v>
      </c>
    </row>
    <row r="9797" spans="1:5" x14ac:dyDescent="0.25">
      <c r="A9797" s="152">
        <v>44361</v>
      </c>
      <c r="B9797" s="153">
        <v>44361</v>
      </c>
      <c r="C9797" s="36" t="s">
        <v>1038</v>
      </c>
      <c r="D9797" s="37">
        <f>VLOOKUP(Pag_Inicio_Corr_mas_casos[[#This Row],[Corregimiento]],Hoja3!$A$2:$D$676,4,0)</f>
        <v>80816</v>
      </c>
      <c r="E9797" s="36">
        <v>10</v>
      </c>
    </row>
    <row r="9798" spans="1:5" x14ac:dyDescent="0.25">
      <c r="A9798" s="152">
        <v>44361</v>
      </c>
      <c r="B9798" s="153">
        <v>44361</v>
      </c>
      <c r="C9798" s="36" t="s">
        <v>1106</v>
      </c>
      <c r="D9798" s="37">
        <f>VLOOKUP(Pag_Inicio_Corr_mas_casos[[#This Row],[Corregimiento]],Hoja3!$A$2:$D$676,4,0)</f>
        <v>80809</v>
      </c>
      <c r="E9798" s="36">
        <v>9</v>
      </c>
    </row>
    <row r="9799" spans="1:5" x14ac:dyDescent="0.25">
      <c r="A9799" s="152">
        <v>44361</v>
      </c>
      <c r="B9799" s="153">
        <v>44361</v>
      </c>
      <c r="C9799" s="36" t="s">
        <v>1087</v>
      </c>
      <c r="D9799" s="37">
        <f>VLOOKUP(Pag_Inicio_Corr_mas_casos[[#This Row],[Corregimiento]],Hoja3!$A$2:$D$676,4,0)</f>
        <v>80808</v>
      </c>
      <c r="E9799" s="36">
        <v>9</v>
      </c>
    </row>
    <row r="9800" spans="1:5" x14ac:dyDescent="0.25">
      <c r="A9800" s="152">
        <v>44361</v>
      </c>
      <c r="B9800" s="153">
        <v>44361</v>
      </c>
      <c r="C9800" s="36" t="s">
        <v>1051</v>
      </c>
      <c r="D9800" s="37">
        <f>VLOOKUP(Pag_Inicio_Corr_mas_casos[[#This Row],[Corregimiento]],Hoja3!$A$2:$D$676,4,0)</f>
        <v>80815</v>
      </c>
      <c r="E9800" s="36">
        <v>8</v>
      </c>
    </row>
    <row r="9801" spans="1:5" x14ac:dyDescent="0.25">
      <c r="A9801" s="152">
        <v>44361</v>
      </c>
      <c r="B9801" s="153">
        <v>44361</v>
      </c>
      <c r="C9801" s="36" t="s">
        <v>1170</v>
      </c>
      <c r="D9801" s="37">
        <f>VLOOKUP(Pag_Inicio_Corr_mas_casos[[#This Row],[Corregimiento]],Hoja3!$A$2:$D$676,4,0)</f>
        <v>20205</v>
      </c>
      <c r="E9801" s="36">
        <v>8</v>
      </c>
    </row>
    <row r="9802" spans="1:5" x14ac:dyDescent="0.25">
      <c r="A9802" s="152">
        <v>44361</v>
      </c>
      <c r="B9802" s="153">
        <v>44361</v>
      </c>
      <c r="C9802" s="36" t="s">
        <v>1048</v>
      </c>
      <c r="D9802" s="37">
        <f>VLOOKUP(Pag_Inicio_Corr_mas_casos[[#This Row],[Corregimiento]],Hoja3!$A$2:$D$676,4,0)</f>
        <v>80817</v>
      </c>
      <c r="E9802" s="36">
        <v>8</v>
      </c>
    </row>
    <row r="9803" spans="1:5" x14ac:dyDescent="0.25">
      <c r="A9803" s="152">
        <v>44361</v>
      </c>
      <c r="B9803" s="153">
        <v>44361</v>
      </c>
      <c r="C9803" s="36" t="s">
        <v>1049</v>
      </c>
      <c r="D9803" s="37">
        <f>VLOOKUP(Pag_Inicio_Corr_mas_casos[[#This Row],[Corregimiento]],Hoja3!$A$2:$D$676,4,0)</f>
        <v>80822</v>
      </c>
      <c r="E9803" s="36">
        <v>7</v>
      </c>
    </row>
    <row r="9804" spans="1:5" x14ac:dyDescent="0.25">
      <c r="A9804" s="152">
        <v>44361</v>
      </c>
      <c r="B9804" s="153">
        <v>44361</v>
      </c>
      <c r="C9804" s="36" t="s">
        <v>1116</v>
      </c>
      <c r="D9804" s="37">
        <f>VLOOKUP(Pag_Inicio_Corr_mas_casos[[#This Row],[Corregimiento]],Hoja3!$A$2:$D$676,4,0)</f>
        <v>81003</v>
      </c>
      <c r="E9804" s="36">
        <v>7</v>
      </c>
    </row>
    <row r="9805" spans="1:5" x14ac:dyDescent="0.25">
      <c r="A9805" s="152">
        <v>44361</v>
      </c>
      <c r="B9805" s="153">
        <v>44361</v>
      </c>
      <c r="C9805" s="36" t="s">
        <v>1056</v>
      </c>
      <c r="D9805" s="37">
        <f>VLOOKUP(Pag_Inicio_Corr_mas_casos[[#This Row],[Corregimiento]],Hoja3!$A$2:$D$676,4,0)</f>
        <v>20601</v>
      </c>
      <c r="E9805" s="36">
        <v>6</v>
      </c>
    </row>
    <row r="9806" spans="1:5" x14ac:dyDescent="0.25">
      <c r="A9806" s="152">
        <v>44361</v>
      </c>
      <c r="B9806" s="153">
        <v>44361</v>
      </c>
      <c r="C9806" s="36" t="s">
        <v>1042</v>
      </c>
      <c r="D9806" s="37">
        <f>VLOOKUP(Pag_Inicio_Corr_mas_casos[[#This Row],[Corregimiento]],Hoja3!$A$2:$D$676,4,0)</f>
        <v>80826</v>
      </c>
      <c r="E9806" s="36">
        <v>6</v>
      </c>
    </row>
    <row r="9807" spans="1:5" x14ac:dyDescent="0.25">
      <c r="A9807" s="152">
        <v>44361</v>
      </c>
      <c r="B9807" s="153">
        <v>44361</v>
      </c>
      <c r="C9807" s="36" t="s">
        <v>1062</v>
      </c>
      <c r="D9807" s="37">
        <f>VLOOKUP(Pag_Inicio_Corr_mas_casos[[#This Row],[Corregimiento]],Hoja3!$A$2:$D$676,4,0)</f>
        <v>30107</v>
      </c>
      <c r="E9807" s="36">
        <v>6</v>
      </c>
    </row>
    <row r="9808" spans="1:5" x14ac:dyDescent="0.25">
      <c r="A9808" s="159">
        <v>44362</v>
      </c>
      <c r="B9808" s="160">
        <v>44362</v>
      </c>
      <c r="C9808" s="41" t="s">
        <v>1106</v>
      </c>
      <c r="D9808" s="42">
        <f>VLOOKUP(Pag_Inicio_Corr_mas_casos[[#This Row],[Corregimiento]],Hoja3!$A$2:$D$676,4,0)</f>
        <v>80809</v>
      </c>
      <c r="E9808" s="41">
        <v>37</v>
      </c>
    </row>
    <row r="9809" spans="1:5" x14ac:dyDescent="0.25">
      <c r="A9809" s="159">
        <v>44362</v>
      </c>
      <c r="B9809" s="160">
        <v>44362</v>
      </c>
      <c r="C9809" s="41" t="s">
        <v>1062</v>
      </c>
      <c r="D9809" s="42">
        <f>VLOOKUP(Pag_Inicio_Corr_mas_casos[[#This Row],[Corregimiento]],Hoja3!$A$2:$D$676,4,0)</f>
        <v>30107</v>
      </c>
      <c r="E9809" s="41">
        <v>26</v>
      </c>
    </row>
    <row r="9810" spans="1:5" x14ac:dyDescent="0.25">
      <c r="A9810" s="159">
        <v>44362</v>
      </c>
      <c r="B9810" s="160">
        <v>44362</v>
      </c>
      <c r="C9810" s="41" t="s">
        <v>1035</v>
      </c>
      <c r="D9810" s="42">
        <f>VLOOKUP(Pag_Inicio_Corr_mas_casos[[#This Row],[Corregimiento]],Hoja3!$A$2:$D$676,4,0)</f>
        <v>80806</v>
      </c>
      <c r="E9810" s="41">
        <v>21</v>
      </c>
    </row>
    <row r="9811" spans="1:5" x14ac:dyDescent="0.25">
      <c r="A9811" s="159">
        <v>44362</v>
      </c>
      <c r="B9811" s="160">
        <v>44362</v>
      </c>
      <c r="C9811" s="41" t="s">
        <v>1033</v>
      </c>
      <c r="D9811" s="42">
        <f>VLOOKUP(Pag_Inicio_Corr_mas_casos[[#This Row],[Corregimiento]],Hoja3!$A$2:$D$676,4,0)</f>
        <v>130717</v>
      </c>
      <c r="E9811" s="41">
        <v>20</v>
      </c>
    </row>
    <row r="9812" spans="1:5" x14ac:dyDescent="0.25">
      <c r="A9812" s="159">
        <v>44362</v>
      </c>
      <c r="B9812" s="160">
        <v>44362</v>
      </c>
      <c r="C9812" s="41" t="s">
        <v>1141</v>
      </c>
      <c r="D9812" s="42">
        <f>VLOOKUP(Pag_Inicio_Corr_mas_casos[[#This Row],[Corregimiento]],Hoja3!$A$2:$D$676,4,0)</f>
        <v>80812</v>
      </c>
      <c r="E9812" s="41">
        <v>18</v>
      </c>
    </row>
    <row r="9813" spans="1:5" x14ac:dyDescent="0.25">
      <c r="A9813" s="159">
        <v>44362</v>
      </c>
      <c r="B9813" s="160">
        <v>44362</v>
      </c>
      <c r="C9813" s="41" t="s">
        <v>1037</v>
      </c>
      <c r="D9813" s="42">
        <f>VLOOKUP(Pag_Inicio_Corr_mas_casos[[#This Row],[Corregimiento]],Hoja3!$A$2:$D$676,4,0)</f>
        <v>80807</v>
      </c>
      <c r="E9813" s="41">
        <v>17</v>
      </c>
    </row>
    <row r="9814" spans="1:5" x14ac:dyDescent="0.25">
      <c r="A9814" s="159">
        <v>44362</v>
      </c>
      <c r="B9814" s="160">
        <v>44362</v>
      </c>
      <c r="C9814" s="41" t="s">
        <v>1032</v>
      </c>
      <c r="D9814" s="42">
        <f>VLOOKUP(Pag_Inicio_Corr_mas_casos[[#This Row],[Corregimiento]],Hoja3!$A$2:$D$676,4,0)</f>
        <v>80810</v>
      </c>
      <c r="E9814" s="41">
        <v>17</v>
      </c>
    </row>
    <row r="9815" spans="1:5" x14ac:dyDescent="0.25">
      <c r="A9815" s="159">
        <v>44362</v>
      </c>
      <c r="B9815" s="160">
        <v>44362</v>
      </c>
      <c r="C9815" s="41" t="s">
        <v>1155</v>
      </c>
      <c r="D9815" s="42">
        <f>VLOOKUP(Pag_Inicio_Corr_mas_casos[[#This Row],[Corregimiento]],Hoja3!$A$2:$D$676,4,0)</f>
        <v>40601</v>
      </c>
      <c r="E9815" s="41">
        <v>16</v>
      </c>
    </row>
    <row r="9816" spans="1:5" x14ac:dyDescent="0.25">
      <c r="A9816" s="159">
        <v>44362</v>
      </c>
      <c r="B9816" s="160">
        <v>44362</v>
      </c>
      <c r="C9816" s="41" t="s">
        <v>1107</v>
      </c>
      <c r="D9816" s="42">
        <f>VLOOKUP(Pag_Inicio_Corr_mas_casos[[#This Row],[Corregimiento]],Hoja3!$A$2:$D$676,4,0)</f>
        <v>80819</v>
      </c>
      <c r="E9816" s="41">
        <v>16</v>
      </c>
    </row>
    <row r="9817" spans="1:5" x14ac:dyDescent="0.25">
      <c r="A9817" s="159">
        <v>44362</v>
      </c>
      <c r="B9817" s="160">
        <v>44362</v>
      </c>
      <c r="C9817" s="41" t="s">
        <v>1100</v>
      </c>
      <c r="D9817" s="42">
        <f>VLOOKUP(Pag_Inicio_Corr_mas_casos[[#This Row],[Corregimiento]],Hoja3!$A$2:$D$676,4,0)</f>
        <v>60103</v>
      </c>
      <c r="E9817" s="41">
        <v>15</v>
      </c>
    </row>
    <row r="9818" spans="1:5" x14ac:dyDescent="0.25">
      <c r="A9818" s="159">
        <v>44362</v>
      </c>
      <c r="B9818" s="160">
        <v>44362</v>
      </c>
      <c r="C9818" s="41" t="s">
        <v>1056</v>
      </c>
      <c r="D9818" s="42">
        <f>VLOOKUP(Pag_Inicio_Corr_mas_casos[[#This Row],[Corregimiento]],Hoja3!$A$2:$D$676,4,0)</f>
        <v>20601</v>
      </c>
      <c r="E9818" s="41">
        <v>14</v>
      </c>
    </row>
    <row r="9819" spans="1:5" x14ac:dyDescent="0.25">
      <c r="A9819" s="159">
        <v>44362</v>
      </c>
      <c r="B9819" s="160">
        <v>44362</v>
      </c>
      <c r="C9819" s="41" t="s">
        <v>1034</v>
      </c>
      <c r="D9819" s="42">
        <f>VLOOKUP(Pag_Inicio_Corr_mas_casos[[#This Row],[Corregimiento]],Hoja3!$A$2:$D$676,4,0)</f>
        <v>81009</v>
      </c>
      <c r="E9819" s="41">
        <v>14</v>
      </c>
    </row>
    <row r="9820" spans="1:5" x14ac:dyDescent="0.25">
      <c r="A9820" s="159">
        <v>44362</v>
      </c>
      <c r="B9820" s="160">
        <v>44362</v>
      </c>
      <c r="C9820" s="41" t="s">
        <v>1131</v>
      </c>
      <c r="D9820" s="42">
        <f>VLOOKUP(Pag_Inicio_Corr_mas_casos[[#This Row],[Corregimiento]],Hoja3!$A$2:$D$676,4,0)</f>
        <v>130106</v>
      </c>
      <c r="E9820" s="41">
        <v>13</v>
      </c>
    </row>
    <row r="9821" spans="1:5" x14ac:dyDescent="0.25">
      <c r="A9821" s="159">
        <v>44362</v>
      </c>
      <c r="B9821" s="160">
        <v>44362</v>
      </c>
      <c r="C9821" s="41" t="s">
        <v>1036</v>
      </c>
      <c r="D9821" s="42">
        <f>VLOOKUP(Pag_Inicio_Corr_mas_casos[[#This Row],[Corregimiento]],Hoja3!$A$2:$D$676,4,0)</f>
        <v>80823</v>
      </c>
      <c r="E9821" s="41">
        <v>13</v>
      </c>
    </row>
    <row r="9822" spans="1:5" x14ac:dyDescent="0.25">
      <c r="A9822" s="159">
        <v>44362</v>
      </c>
      <c r="B9822" s="160">
        <v>44362</v>
      </c>
      <c r="C9822" s="41" t="s">
        <v>1163</v>
      </c>
      <c r="D9822" s="42">
        <f>VLOOKUP(Pag_Inicio_Corr_mas_casos[[#This Row],[Corregimiento]],Hoja3!$A$2:$D$676,4,0)</f>
        <v>130101</v>
      </c>
      <c r="E9822" s="41">
        <v>12</v>
      </c>
    </row>
    <row r="9823" spans="1:5" x14ac:dyDescent="0.25">
      <c r="A9823" s="159">
        <v>44362</v>
      </c>
      <c r="B9823" s="160">
        <v>44362</v>
      </c>
      <c r="C9823" s="41" t="s">
        <v>1127</v>
      </c>
      <c r="D9823" s="42">
        <f>VLOOKUP(Pag_Inicio_Corr_mas_casos[[#This Row],[Corregimiento]],Hoja3!$A$2:$D$676,4,0)</f>
        <v>30104</v>
      </c>
      <c r="E9823" s="41">
        <v>12</v>
      </c>
    </row>
    <row r="9824" spans="1:5" x14ac:dyDescent="0.25">
      <c r="A9824" s="159">
        <v>44362</v>
      </c>
      <c r="B9824" s="160">
        <v>44362</v>
      </c>
      <c r="C9824" s="41" t="s">
        <v>1048</v>
      </c>
      <c r="D9824" s="42">
        <f>VLOOKUP(Pag_Inicio_Corr_mas_casos[[#This Row],[Corregimiento]],Hoja3!$A$2:$D$676,4,0)</f>
        <v>80817</v>
      </c>
      <c r="E9824" s="41">
        <v>12</v>
      </c>
    </row>
    <row r="9825" spans="1:5" x14ac:dyDescent="0.25">
      <c r="A9825" s="159">
        <v>44362</v>
      </c>
      <c r="B9825" s="160">
        <v>44362</v>
      </c>
      <c r="C9825" s="41" t="s">
        <v>1116</v>
      </c>
      <c r="D9825" s="42">
        <f>VLOOKUP(Pag_Inicio_Corr_mas_casos[[#This Row],[Corregimiento]],Hoja3!$A$2:$D$676,4,0)</f>
        <v>81003</v>
      </c>
      <c r="E9825" s="41">
        <v>12</v>
      </c>
    </row>
    <row r="9826" spans="1:5" x14ac:dyDescent="0.25">
      <c r="A9826" s="159">
        <v>44362</v>
      </c>
      <c r="B9826" s="160">
        <v>44362</v>
      </c>
      <c r="C9826" s="41" t="s">
        <v>1043</v>
      </c>
      <c r="D9826" s="42">
        <f>VLOOKUP(Pag_Inicio_Corr_mas_casos[[#This Row],[Corregimiento]],Hoja3!$A$2:$D$676,4,0)</f>
        <v>80811</v>
      </c>
      <c r="E9826" s="41">
        <v>11</v>
      </c>
    </row>
    <row r="9827" spans="1:5" x14ac:dyDescent="0.25">
      <c r="A9827" s="159">
        <v>44362</v>
      </c>
      <c r="B9827" s="160">
        <v>44362</v>
      </c>
      <c r="C9827" s="41" t="s">
        <v>1041</v>
      </c>
      <c r="D9827" s="42">
        <f>VLOOKUP(Pag_Inicio_Corr_mas_casos[[#This Row],[Corregimiento]],Hoja3!$A$2:$D$676,4,0)</f>
        <v>80814</v>
      </c>
      <c r="E9827" s="41">
        <v>11</v>
      </c>
    </row>
    <row r="9828" spans="1:5" x14ac:dyDescent="0.25">
      <c r="A9828" s="145">
        <v>44363</v>
      </c>
      <c r="B9828" s="146">
        <v>44363</v>
      </c>
      <c r="C9828" s="106" t="s">
        <v>1411</v>
      </c>
      <c r="D9828" s="107">
        <f>VLOOKUP(Pag_Inicio_Corr_mas_casos[[#This Row],[Corregimiento]],Hoja3!$A$2:$D$676,4,0)</f>
        <v>80809</v>
      </c>
      <c r="E9828" s="106">
        <v>38</v>
      </c>
    </row>
    <row r="9829" spans="1:5" x14ac:dyDescent="0.25">
      <c r="A9829" s="145">
        <v>44363</v>
      </c>
      <c r="B9829" s="146">
        <v>44363</v>
      </c>
      <c r="C9829" s="106" t="s">
        <v>792</v>
      </c>
      <c r="D9829" s="107">
        <f>VLOOKUP(Pag_Inicio_Corr_mas_casos[[#This Row],[Corregimiento]],Hoja3!$A$2:$D$676,4,0)</f>
        <v>80806</v>
      </c>
      <c r="E9829" s="106">
        <v>32</v>
      </c>
    </row>
    <row r="9830" spans="1:5" x14ac:dyDescent="0.25">
      <c r="A9830" s="145">
        <v>44363</v>
      </c>
      <c r="B9830" s="146">
        <v>44363</v>
      </c>
      <c r="C9830" s="106" t="s">
        <v>795</v>
      </c>
      <c r="D9830" s="107">
        <f>VLOOKUP(Pag_Inicio_Corr_mas_casos[[#This Row],[Corregimiento]],Hoja3!$A$2:$D$676,4,0)</f>
        <v>30107</v>
      </c>
      <c r="E9830" s="106">
        <v>31</v>
      </c>
    </row>
    <row r="9831" spans="1:5" x14ac:dyDescent="0.25">
      <c r="A9831" s="145">
        <v>44363</v>
      </c>
      <c r="B9831" s="146">
        <v>44363</v>
      </c>
      <c r="C9831" s="106" t="s">
        <v>799</v>
      </c>
      <c r="D9831" s="107">
        <f>VLOOKUP(Pag_Inicio_Corr_mas_casos[[#This Row],[Corregimiento]],Hoja3!$A$2:$D$676,4,0)</f>
        <v>80813</v>
      </c>
      <c r="E9831" s="106">
        <v>27</v>
      </c>
    </row>
    <row r="9832" spans="1:5" x14ac:dyDescent="0.25">
      <c r="A9832" s="145">
        <v>44363</v>
      </c>
      <c r="B9832" s="146">
        <v>44363</v>
      </c>
      <c r="C9832" s="106" t="s">
        <v>1412</v>
      </c>
      <c r="D9832" s="107">
        <f>VLOOKUP(Pag_Inicio_Corr_mas_casos[[#This Row],[Corregimiento]],Hoja3!$A$2:$D$676,4,0)</f>
        <v>80807</v>
      </c>
      <c r="E9832" s="106">
        <v>27</v>
      </c>
    </row>
    <row r="9833" spans="1:5" x14ac:dyDescent="0.25">
      <c r="A9833" s="145">
        <v>44363</v>
      </c>
      <c r="B9833" s="146">
        <v>44363</v>
      </c>
      <c r="C9833" s="106" t="s">
        <v>825</v>
      </c>
      <c r="D9833" s="107">
        <f>VLOOKUP(Pag_Inicio_Corr_mas_casos[[#This Row],[Corregimiento]],Hoja3!$A$2:$D$676,4,0)</f>
        <v>80814</v>
      </c>
      <c r="E9833" s="106">
        <v>25</v>
      </c>
    </row>
    <row r="9834" spans="1:5" x14ac:dyDescent="0.25">
      <c r="A9834" s="145">
        <v>44363</v>
      </c>
      <c r="B9834" s="146">
        <v>44363</v>
      </c>
      <c r="C9834" s="106" t="s">
        <v>789</v>
      </c>
      <c r="D9834" s="107">
        <f>VLOOKUP(Pag_Inicio_Corr_mas_casos[[#This Row],[Corregimiento]],Hoja3!$A$2:$D$676,4,0)</f>
        <v>80812</v>
      </c>
      <c r="E9834" s="106">
        <v>23</v>
      </c>
    </row>
    <row r="9835" spans="1:5" x14ac:dyDescent="0.25">
      <c r="A9835" s="145">
        <v>44363</v>
      </c>
      <c r="B9835" s="146">
        <v>44363</v>
      </c>
      <c r="C9835" s="106" t="s">
        <v>1413</v>
      </c>
      <c r="D9835" s="107">
        <f>VLOOKUP(Pag_Inicio_Corr_mas_casos[[#This Row],[Corregimiento]],Hoja3!$A$2:$D$676,4,0)</f>
        <v>81003</v>
      </c>
      <c r="E9835" s="106">
        <v>23</v>
      </c>
    </row>
    <row r="9836" spans="1:5" x14ac:dyDescent="0.25">
      <c r="A9836" s="145">
        <v>44363</v>
      </c>
      <c r="B9836" s="146">
        <v>44363</v>
      </c>
      <c r="C9836" s="106" t="s">
        <v>868</v>
      </c>
      <c r="D9836" s="107">
        <f>VLOOKUP(Pag_Inicio_Corr_mas_casos[[#This Row],[Corregimiento]],Hoja3!$A$2:$D$676,4,0)</f>
        <v>81009</v>
      </c>
      <c r="E9836" s="106">
        <v>22</v>
      </c>
    </row>
    <row r="9837" spans="1:5" x14ac:dyDescent="0.25">
      <c r="A9837" s="145">
        <v>44363</v>
      </c>
      <c r="B9837" s="146">
        <v>44363</v>
      </c>
      <c r="C9837" s="106" t="s">
        <v>1257</v>
      </c>
      <c r="D9837" s="107">
        <f>VLOOKUP(Pag_Inicio_Corr_mas_casos[[#This Row],[Corregimiento]],Hoja3!$A$2:$D$676,4,0)</f>
        <v>40601</v>
      </c>
      <c r="E9837" s="106">
        <v>21</v>
      </c>
    </row>
    <row r="9838" spans="1:5" x14ac:dyDescent="0.25">
      <c r="A9838" s="145">
        <v>44363</v>
      </c>
      <c r="B9838" s="146">
        <v>44363</v>
      </c>
      <c r="C9838" s="106" t="s">
        <v>786</v>
      </c>
      <c r="D9838" s="107">
        <f>VLOOKUP(Pag_Inicio_Corr_mas_casos[[#This Row],[Corregimiento]],Hoja3!$A$2:$D$676,4,0)</f>
        <v>80819</v>
      </c>
      <c r="E9838" s="106">
        <v>19</v>
      </c>
    </row>
    <row r="9839" spans="1:5" x14ac:dyDescent="0.25">
      <c r="A9839" s="145">
        <v>44363</v>
      </c>
      <c r="B9839" s="146">
        <v>44363</v>
      </c>
      <c r="C9839" s="106" t="s">
        <v>1414</v>
      </c>
      <c r="D9839" s="107">
        <f>VLOOKUP(Pag_Inicio_Corr_mas_casos[[#This Row],[Corregimiento]],Hoja3!$A$2:$D$676,4,0)</f>
        <v>130102</v>
      </c>
      <c r="E9839" s="106">
        <v>19</v>
      </c>
    </row>
    <row r="9840" spans="1:5" x14ac:dyDescent="0.25">
      <c r="A9840" s="145">
        <v>44363</v>
      </c>
      <c r="B9840" s="146">
        <v>44363</v>
      </c>
      <c r="C9840" s="106" t="s">
        <v>782</v>
      </c>
      <c r="D9840" s="107">
        <f>VLOOKUP(Pag_Inicio_Corr_mas_casos[[#This Row],[Corregimiento]],Hoja3!$A$2:$D$676,4,0)</f>
        <v>80817</v>
      </c>
      <c r="E9840" s="106">
        <v>18</v>
      </c>
    </row>
    <row r="9841" spans="1:5" x14ac:dyDescent="0.25">
      <c r="A9841" s="145">
        <v>44363</v>
      </c>
      <c r="B9841" s="146">
        <v>44363</v>
      </c>
      <c r="C9841" s="106" t="s">
        <v>935</v>
      </c>
      <c r="D9841" s="107">
        <f>VLOOKUP(Pag_Inicio_Corr_mas_casos[[#This Row],[Corregimiento]],Hoja3!$A$2:$D$676,4,0)</f>
        <v>60103</v>
      </c>
      <c r="E9841" s="106">
        <v>17</v>
      </c>
    </row>
    <row r="9842" spans="1:5" x14ac:dyDescent="0.25">
      <c r="A9842" s="145">
        <v>44363</v>
      </c>
      <c r="B9842" s="146">
        <v>44363</v>
      </c>
      <c r="C9842" s="106" t="s">
        <v>988</v>
      </c>
      <c r="D9842" s="107">
        <f>VLOOKUP(Pag_Inicio_Corr_mas_casos[[#This Row],[Corregimiento]],Hoja3!$A$2:$D$676,4,0)</f>
        <v>91001</v>
      </c>
      <c r="E9842" s="106">
        <v>17</v>
      </c>
    </row>
    <row r="9843" spans="1:5" x14ac:dyDescent="0.25">
      <c r="A9843" s="145">
        <v>44363</v>
      </c>
      <c r="B9843" s="146">
        <v>44363</v>
      </c>
      <c r="C9843" s="106" t="s">
        <v>1415</v>
      </c>
      <c r="D9843" s="107">
        <f>VLOOKUP(Pag_Inicio_Corr_mas_casos[[#This Row],[Corregimiento]],Hoja3!$A$2:$D$676,4,0)</f>
        <v>80808</v>
      </c>
      <c r="E9843" s="106">
        <v>17</v>
      </c>
    </row>
    <row r="9844" spans="1:5" x14ac:dyDescent="0.25">
      <c r="A9844" s="145">
        <v>44363</v>
      </c>
      <c r="B9844" s="146">
        <v>44363</v>
      </c>
      <c r="C9844" s="106" t="s">
        <v>820</v>
      </c>
      <c r="D9844" s="107">
        <f>VLOOKUP(Pag_Inicio_Corr_mas_casos[[#This Row],[Corregimiento]],Hoja3!$A$2:$D$676,4,0)</f>
        <v>30104</v>
      </c>
      <c r="E9844" s="106">
        <v>16</v>
      </c>
    </row>
    <row r="9845" spans="1:5" x14ac:dyDescent="0.25">
      <c r="A9845" s="145">
        <v>44363</v>
      </c>
      <c r="B9845" s="146">
        <v>44363</v>
      </c>
      <c r="C9845" s="106" t="s">
        <v>780</v>
      </c>
      <c r="D9845" s="107">
        <f>VLOOKUP(Pag_Inicio_Corr_mas_casos[[#This Row],[Corregimiento]],Hoja3!$A$2:$D$676,4,0)</f>
        <v>81008</v>
      </c>
      <c r="E9845" s="106">
        <v>16</v>
      </c>
    </row>
    <row r="9846" spans="1:5" x14ac:dyDescent="0.25">
      <c r="A9846" s="145">
        <v>44363</v>
      </c>
      <c r="B9846" s="146">
        <v>44363</v>
      </c>
      <c r="C9846" s="106" t="s">
        <v>867</v>
      </c>
      <c r="D9846" s="107">
        <f>VLOOKUP(Pag_Inicio_Corr_mas_casos[[#This Row],[Corregimiento]],Hoja3!$A$2:$D$676,4,0)</f>
        <v>80821</v>
      </c>
      <c r="E9846" s="106">
        <v>16</v>
      </c>
    </row>
    <row r="9847" spans="1:5" x14ac:dyDescent="0.25">
      <c r="A9847" s="145">
        <v>44363</v>
      </c>
      <c r="B9847" s="146">
        <v>44363</v>
      </c>
      <c r="C9847" s="106" t="s">
        <v>1416</v>
      </c>
      <c r="D9847" s="107">
        <f>VLOOKUP(Pag_Inicio_Corr_mas_casos[[#This Row],[Corregimiento]],Hoja3!$A$2:$D$676,4,0)</f>
        <v>80810</v>
      </c>
      <c r="E9847" s="106">
        <v>14</v>
      </c>
    </row>
    <row r="9848" spans="1:5" x14ac:dyDescent="0.25">
      <c r="A9848" s="148">
        <v>44364</v>
      </c>
      <c r="B9848" s="149">
        <v>44364</v>
      </c>
      <c r="C9848" s="81" t="s">
        <v>1400</v>
      </c>
      <c r="D9848" s="82">
        <f>VLOOKUP(Pag_Inicio_Corr_mas_casos[[#This Row],[Corregimiento]],Hoja3!$A$2:$D$676,4,0)</f>
        <v>110102</v>
      </c>
      <c r="E9848" s="81">
        <v>36</v>
      </c>
    </row>
    <row r="9849" spans="1:5" x14ac:dyDescent="0.25">
      <c r="A9849" s="148">
        <v>44364</v>
      </c>
      <c r="B9849" s="149">
        <v>44364</v>
      </c>
      <c r="C9849" s="81" t="s">
        <v>1106</v>
      </c>
      <c r="D9849" s="82">
        <f>VLOOKUP(Pag_Inicio_Corr_mas_casos[[#This Row],[Corregimiento]],Hoja3!$A$2:$D$676,4,0)</f>
        <v>80809</v>
      </c>
      <c r="E9849" s="81">
        <v>33</v>
      </c>
    </row>
    <row r="9850" spans="1:5" x14ac:dyDescent="0.25">
      <c r="A9850" s="148">
        <v>44364</v>
      </c>
      <c r="B9850" s="149">
        <v>44364</v>
      </c>
      <c r="C9850" s="81" t="s">
        <v>1107</v>
      </c>
      <c r="D9850" s="82">
        <f>VLOOKUP(Pag_Inicio_Corr_mas_casos[[#This Row],[Corregimiento]],Hoja3!$A$2:$D$676,4,0)</f>
        <v>80819</v>
      </c>
      <c r="E9850" s="81">
        <v>31</v>
      </c>
    </row>
    <row r="9851" spans="1:5" x14ac:dyDescent="0.25">
      <c r="A9851" s="148">
        <v>44364</v>
      </c>
      <c r="B9851" s="149">
        <v>44364</v>
      </c>
      <c r="C9851" s="81" t="s">
        <v>1100</v>
      </c>
      <c r="D9851" s="82">
        <f>VLOOKUP(Pag_Inicio_Corr_mas_casos[[#This Row],[Corregimiento]],Hoja3!$A$2:$D$676,4,0)</f>
        <v>60103</v>
      </c>
      <c r="E9851" s="81">
        <v>30</v>
      </c>
    </row>
    <row r="9852" spans="1:5" x14ac:dyDescent="0.25">
      <c r="A9852" s="148">
        <v>44364</v>
      </c>
      <c r="B9852" s="149">
        <v>44364</v>
      </c>
      <c r="C9852" s="81" t="s">
        <v>1141</v>
      </c>
      <c r="D9852" s="82">
        <f>VLOOKUP(Pag_Inicio_Corr_mas_casos[[#This Row],[Corregimiento]],Hoja3!$A$2:$D$676,4,0)</f>
        <v>80812</v>
      </c>
      <c r="E9852" s="81">
        <v>27</v>
      </c>
    </row>
    <row r="9853" spans="1:5" x14ac:dyDescent="0.25">
      <c r="A9853" s="148">
        <v>44364</v>
      </c>
      <c r="B9853" s="149">
        <v>44364</v>
      </c>
      <c r="C9853" s="81" t="s">
        <v>1035</v>
      </c>
      <c r="D9853" s="82">
        <f>VLOOKUP(Pag_Inicio_Corr_mas_casos[[#This Row],[Corregimiento]],Hoja3!$A$2:$D$676,4,0)</f>
        <v>80806</v>
      </c>
      <c r="E9853" s="81">
        <v>25</v>
      </c>
    </row>
    <row r="9854" spans="1:5" x14ac:dyDescent="0.25">
      <c r="A9854" s="148">
        <v>44364</v>
      </c>
      <c r="B9854" s="149">
        <v>44364</v>
      </c>
      <c r="C9854" s="81" t="s">
        <v>867</v>
      </c>
      <c r="D9854" s="82">
        <f>VLOOKUP(Pag_Inicio_Corr_mas_casos[[#This Row],[Corregimiento]],Hoja3!$A$2:$D$676,4,0)</f>
        <v>80821</v>
      </c>
      <c r="E9854" s="81">
        <v>25</v>
      </c>
    </row>
    <row r="9855" spans="1:5" x14ac:dyDescent="0.25">
      <c r="A9855" s="148">
        <v>44364</v>
      </c>
      <c r="B9855" s="149">
        <v>44364</v>
      </c>
      <c r="C9855" s="81" t="s">
        <v>1042</v>
      </c>
      <c r="D9855" s="82">
        <f>VLOOKUP(Pag_Inicio_Corr_mas_casos[[#This Row],[Corregimiento]],Hoja3!$A$2:$D$676,4,0)</f>
        <v>80826</v>
      </c>
      <c r="E9855" s="81">
        <v>22</v>
      </c>
    </row>
    <row r="9856" spans="1:5" x14ac:dyDescent="0.25">
      <c r="A9856" s="148">
        <v>44364</v>
      </c>
      <c r="B9856" s="149">
        <v>44364</v>
      </c>
      <c r="C9856" s="81" t="s">
        <v>1037</v>
      </c>
      <c r="D9856" s="82">
        <f>VLOOKUP(Pag_Inicio_Corr_mas_casos[[#This Row],[Corregimiento]],Hoja3!$A$2:$D$676,4,0)</f>
        <v>80807</v>
      </c>
      <c r="E9856" s="81">
        <v>20</v>
      </c>
    </row>
    <row r="9857" spans="1:5" x14ac:dyDescent="0.25">
      <c r="A9857" s="148">
        <v>44364</v>
      </c>
      <c r="B9857" s="149">
        <v>44364</v>
      </c>
      <c r="C9857" s="81" t="s">
        <v>1054</v>
      </c>
      <c r="D9857" s="82">
        <f>VLOOKUP(Pag_Inicio_Corr_mas_casos[[#This Row],[Corregimiento]],Hoja3!$A$2:$D$676,4,0)</f>
        <v>130701</v>
      </c>
      <c r="E9857" s="81">
        <v>18</v>
      </c>
    </row>
    <row r="9858" spans="1:5" x14ac:dyDescent="0.25">
      <c r="A9858" s="148">
        <v>44364</v>
      </c>
      <c r="B9858" s="149">
        <v>44364</v>
      </c>
      <c r="C9858" s="81" t="s">
        <v>1116</v>
      </c>
      <c r="D9858" s="82">
        <f>VLOOKUP(Pag_Inicio_Corr_mas_casos[[#This Row],[Corregimiento]],Hoja3!$A$2:$D$676,4,0)</f>
        <v>81003</v>
      </c>
      <c r="E9858" s="81">
        <v>18</v>
      </c>
    </row>
    <row r="9859" spans="1:5" x14ac:dyDescent="0.25">
      <c r="A9859" s="148">
        <v>44364</v>
      </c>
      <c r="B9859" s="149">
        <v>44364</v>
      </c>
      <c r="C9859" s="81" t="s">
        <v>1101</v>
      </c>
      <c r="D9859" s="82">
        <f>VLOOKUP(Pag_Inicio_Corr_mas_casos[[#This Row],[Corregimiento]],Hoja3!$A$2:$D$676,4,0)</f>
        <v>60101</v>
      </c>
      <c r="E9859" s="81">
        <v>15</v>
      </c>
    </row>
    <row r="9860" spans="1:5" x14ac:dyDescent="0.25">
      <c r="A9860" s="148">
        <v>44364</v>
      </c>
      <c r="B9860" s="149">
        <v>44364</v>
      </c>
      <c r="C9860" s="81" t="s">
        <v>1149</v>
      </c>
      <c r="D9860" s="82">
        <f>VLOOKUP(Pag_Inicio_Corr_mas_casos[[#This Row],[Corregimiento]],Hoja3!$A$2:$D$676,4,0)</f>
        <v>130102</v>
      </c>
      <c r="E9860" s="81">
        <v>15</v>
      </c>
    </row>
    <row r="9861" spans="1:5" x14ac:dyDescent="0.25">
      <c r="A9861" s="148">
        <v>44364</v>
      </c>
      <c r="B9861" s="149">
        <v>44364</v>
      </c>
      <c r="C9861" s="81" t="s">
        <v>1041</v>
      </c>
      <c r="D9861" s="82">
        <f>VLOOKUP(Pag_Inicio_Corr_mas_casos[[#This Row],[Corregimiento]],Hoja3!$A$2:$D$676,4,0)</f>
        <v>80814</v>
      </c>
      <c r="E9861" s="81">
        <v>15</v>
      </c>
    </row>
    <row r="9862" spans="1:5" x14ac:dyDescent="0.25">
      <c r="A9862" s="148">
        <v>44364</v>
      </c>
      <c r="B9862" s="149">
        <v>44364</v>
      </c>
      <c r="C9862" s="81" t="s">
        <v>1131</v>
      </c>
      <c r="D9862" s="82">
        <f>VLOOKUP(Pag_Inicio_Corr_mas_casos[[#This Row],[Corregimiento]],Hoja3!$A$2:$D$676,4,0)</f>
        <v>130106</v>
      </c>
      <c r="E9862" s="81">
        <v>15</v>
      </c>
    </row>
    <row r="9863" spans="1:5" x14ac:dyDescent="0.25">
      <c r="A9863" s="148">
        <v>44364</v>
      </c>
      <c r="B9863" s="149">
        <v>44364</v>
      </c>
      <c r="C9863" s="81" t="s">
        <v>1038</v>
      </c>
      <c r="D9863" s="82">
        <f>VLOOKUP(Pag_Inicio_Corr_mas_casos[[#This Row],[Corregimiento]],Hoja3!$A$2:$D$676,4,0)</f>
        <v>80816</v>
      </c>
      <c r="E9863" s="81">
        <v>14</v>
      </c>
    </row>
    <row r="9864" spans="1:5" x14ac:dyDescent="0.25">
      <c r="A9864" s="148">
        <v>44364</v>
      </c>
      <c r="B9864" s="149">
        <v>44364</v>
      </c>
      <c r="C9864" s="81" t="s">
        <v>1124</v>
      </c>
      <c r="D9864" s="82">
        <f>VLOOKUP(Pag_Inicio_Corr_mas_casos[[#This Row],[Corregimiento]],Hoja3!$A$2:$D$676,4,0)</f>
        <v>20609</v>
      </c>
      <c r="E9864" s="81">
        <v>14</v>
      </c>
    </row>
    <row r="9865" spans="1:5" x14ac:dyDescent="0.25">
      <c r="A9865" s="148">
        <v>44364</v>
      </c>
      <c r="B9865" s="149">
        <v>44364</v>
      </c>
      <c r="C9865" s="81" t="s">
        <v>1155</v>
      </c>
      <c r="D9865" s="82">
        <f>VLOOKUP(Pag_Inicio_Corr_mas_casos[[#This Row],[Corregimiento]],Hoja3!$A$2:$D$676,4,0)</f>
        <v>40601</v>
      </c>
      <c r="E9865" s="81">
        <v>13</v>
      </c>
    </row>
    <row r="9866" spans="1:5" x14ac:dyDescent="0.25">
      <c r="A9866" s="148">
        <v>44364</v>
      </c>
      <c r="B9866" s="149">
        <v>44364</v>
      </c>
      <c r="C9866" s="81" t="s">
        <v>1117</v>
      </c>
      <c r="D9866" s="82">
        <f>VLOOKUP(Pag_Inicio_Corr_mas_casos[[#This Row],[Corregimiento]],Hoja3!$A$2:$D$676,4,0)</f>
        <v>91001</v>
      </c>
      <c r="E9866" s="81">
        <v>13</v>
      </c>
    </row>
    <row r="9867" spans="1:5" x14ac:dyDescent="0.25">
      <c r="A9867" s="148">
        <v>44364</v>
      </c>
      <c r="B9867" s="149">
        <v>44364</v>
      </c>
      <c r="C9867" s="81" t="s">
        <v>1034</v>
      </c>
      <c r="D9867" s="82">
        <f>VLOOKUP(Pag_Inicio_Corr_mas_casos[[#This Row],[Corregimiento]],Hoja3!$A$2:$D$676,4,0)</f>
        <v>81009</v>
      </c>
      <c r="E9867" s="81">
        <v>13</v>
      </c>
    </row>
    <row r="9868" spans="1:5" x14ac:dyDescent="0.25">
      <c r="A9868" s="150">
        <v>44365</v>
      </c>
      <c r="B9868" s="151">
        <v>44365</v>
      </c>
      <c r="C9868" s="33" t="s">
        <v>1106</v>
      </c>
      <c r="D9868" s="34">
        <f>VLOOKUP(Pag_Inicio_Corr_mas_casos[[#This Row],[Corregimiento]],Hoja3!$A$2:$D$676,4,0)</f>
        <v>80809</v>
      </c>
      <c r="E9868" s="33">
        <v>45</v>
      </c>
    </row>
    <row r="9869" spans="1:5" x14ac:dyDescent="0.25">
      <c r="A9869" s="150">
        <v>44365</v>
      </c>
      <c r="B9869" s="151">
        <v>44365</v>
      </c>
      <c r="C9869" s="33" t="s">
        <v>1035</v>
      </c>
      <c r="D9869" s="34">
        <f>VLOOKUP(Pag_Inicio_Corr_mas_casos[[#This Row],[Corregimiento]],Hoja3!$A$2:$D$676,4,0)</f>
        <v>80806</v>
      </c>
      <c r="E9869" s="33">
        <v>41</v>
      </c>
    </row>
    <row r="9870" spans="1:5" x14ac:dyDescent="0.25">
      <c r="A9870" s="150">
        <v>44365</v>
      </c>
      <c r="B9870" s="151">
        <v>44365</v>
      </c>
      <c r="C9870" s="33" t="s">
        <v>1107</v>
      </c>
      <c r="D9870" s="34">
        <f>VLOOKUP(Pag_Inicio_Corr_mas_casos[[#This Row],[Corregimiento]],Hoja3!$A$2:$D$676,4,0)</f>
        <v>80819</v>
      </c>
      <c r="E9870" s="33">
        <v>30</v>
      </c>
    </row>
    <row r="9871" spans="1:5" x14ac:dyDescent="0.25">
      <c r="A9871" s="150">
        <v>44365</v>
      </c>
      <c r="B9871" s="151">
        <v>44365</v>
      </c>
      <c r="C9871" s="33" t="s">
        <v>1062</v>
      </c>
      <c r="D9871" s="34">
        <f>VLOOKUP(Pag_Inicio_Corr_mas_casos[[#This Row],[Corregimiento]],Hoja3!$A$2:$D$676,4,0)</f>
        <v>30107</v>
      </c>
      <c r="E9871" s="33">
        <v>27</v>
      </c>
    </row>
    <row r="9872" spans="1:5" x14ac:dyDescent="0.25">
      <c r="A9872" s="150">
        <v>44365</v>
      </c>
      <c r="B9872" s="151">
        <v>44365</v>
      </c>
      <c r="C9872" s="33" t="s">
        <v>1149</v>
      </c>
      <c r="D9872" s="34">
        <f>VLOOKUP(Pag_Inicio_Corr_mas_casos[[#This Row],[Corregimiento]],Hoja3!$A$2:$D$676,4,0)</f>
        <v>130102</v>
      </c>
      <c r="E9872" s="33">
        <v>26</v>
      </c>
    </row>
    <row r="9873" spans="1:5" x14ac:dyDescent="0.25">
      <c r="A9873" s="150">
        <v>44365</v>
      </c>
      <c r="B9873" s="151">
        <v>44365</v>
      </c>
      <c r="C9873" s="33" t="s">
        <v>867</v>
      </c>
      <c r="D9873" s="34">
        <f>VLOOKUP(Pag_Inicio_Corr_mas_casos[[#This Row],[Corregimiento]],Hoja3!$A$2:$D$676,4,0)</f>
        <v>80821</v>
      </c>
      <c r="E9873" s="33">
        <v>24</v>
      </c>
    </row>
    <row r="9874" spans="1:5" x14ac:dyDescent="0.25">
      <c r="A9874" s="150">
        <v>44365</v>
      </c>
      <c r="B9874" s="151">
        <v>44365</v>
      </c>
      <c r="C9874" s="33" t="s">
        <v>1034</v>
      </c>
      <c r="D9874" s="34">
        <f>VLOOKUP(Pag_Inicio_Corr_mas_casos[[#This Row],[Corregimiento]],Hoja3!$A$2:$D$676,4,0)</f>
        <v>81009</v>
      </c>
      <c r="E9874" s="33">
        <v>24</v>
      </c>
    </row>
    <row r="9875" spans="1:5" x14ac:dyDescent="0.25">
      <c r="A9875" s="150">
        <v>44365</v>
      </c>
      <c r="B9875" s="151">
        <v>44365</v>
      </c>
      <c r="C9875" s="33" t="s">
        <v>1141</v>
      </c>
      <c r="D9875" s="34">
        <f>VLOOKUP(Pag_Inicio_Corr_mas_casos[[#This Row],[Corregimiento]],Hoja3!$A$2:$D$676,4,0)</f>
        <v>80812</v>
      </c>
      <c r="E9875" s="33">
        <v>24</v>
      </c>
    </row>
    <row r="9876" spans="1:5" x14ac:dyDescent="0.25">
      <c r="A9876" s="150">
        <v>44365</v>
      </c>
      <c r="B9876" s="151">
        <v>44365</v>
      </c>
      <c r="C9876" s="33" t="s">
        <v>1116</v>
      </c>
      <c r="D9876" s="34">
        <f>VLOOKUP(Pag_Inicio_Corr_mas_casos[[#This Row],[Corregimiento]],Hoja3!$A$2:$D$676,4,0)</f>
        <v>81003</v>
      </c>
      <c r="E9876" s="33">
        <v>23</v>
      </c>
    </row>
    <row r="9877" spans="1:5" x14ac:dyDescent="0.25">
      <c r="A9877" s="150">
        <v>44365</v>
      </c>
      <c r="B9877" s="151">
        <v>44365</v>
      </c>
      <c r="C9877" s="33" t="s">
        <v>1048</v>
      </c>
      <c r="D9877" s="34">
        <f>VLOOKUP(Pag_Inicio_Corr_mas_casos[[#This Row],[Corregimiento]],Hoja3!$A$2:$D$676,4,0)</f>
        <v>80817</v>
      </c>
      <c r="E9877" s="33">
        <v>22</v>
      </c>
    </row>
    <row r="9878" spans="1:5" x14ac:dyDescent="0.25">
      <c r="A9878" s="150">
        <v>44365</v>
      </c>
      <c r="B9878" s="151">
        <v>44365</v>
      </c>
      <c r="C9878" s="33" t="s">
        <v>1114</v>
      </c>
      <c r="D9878" s="34">
        <f>VLOOKUP(Pag_Inicio_Corr_mas_casos[[#This Row],[Corregimiento]],Hoja3!$A$2:$D$676,4,0)</f>
        <v>81001</v>
      </c>
      <c r="E9878" s="33">
        <v>20</v>
      </c>
    </row>
    <row r="9879" spans="1:5" x14ac:dyDescent="0.25">
      <c r="A9879" s="150">
        <v>44365</v>
      </c>
      <c r="B9879" s="151">
        <v>44365</v>
      </c>
      <c r="C9879" s="33" t="s">
        <v>1042</v>
      </c>
      <c r="D9879" s="34">
        <f>VLOOKUP(Pag_Inicio_Corr_mas_casos[[#This Row],[Corregimiento]],Hoja3!$A$2:$D$676,4,0)</f>
        <v>80826</v>
      </c>
      <c r="E9879" s="33">
        <v>16</v>
      </c>
    </row>
    <row r="9880" spans="1:5" x14ac:dyDescent="0.25">
      <c r="A9880" s="150">
        <v>44365</v>
      </c>
      <c r="B9880" s="151">
        <v>44365</v>
      </c>
      <c r="C9880" s="33" t="s">
        <v>1163</v>
      </c>
      <c r="D9880" s="34">
        <f>VLOOKUP(Pag_Inicio_Corr_mas_casos[[#This Row],[Corregimiento]],Hoja3!$A$2:$D$676,4,0)</f>
        <v>130101</v>
      </c>
      <c r="E9880" s="33">
        <v>15</v>
      </c>
    </row>
    <row r="9881" spans="1:5" x14ac:dyDescent="0.25">
      <c r="A9881" s="150">
        <v>44365</v>
      </c>
      <c r="B9881" s="151">
        <v>44365</v>
      </c>
      <c r="C9881" s="33" t="s">
        <v>1043</v>
      </c>
      <c r="D9881" s="34">
        <f>VLOOKUP(Pag_Inicio_Corr_mas_casos[[#This Row],[Corregimiento]],Hoja3!$A$2:$D$676,4,0)</f>
        <v>80811</v>
      </c>
      <c r="E9881" s="33">
        <v>14</v>
      </c>
    </row>
    <row r="9882" spans="1:5" x14ac:dyDescent="0.25">
      <c r="A9882" s="150">
        <v>44365</v>
      </c>
      <c r="B9882" s="151">
        <v>44365</v>
      </c>
      <c r="C9882" s="33" t="s">
        <v>1033</v>
      </c>
      <c r="D9882" s="34">
        <f>VLOOKUP(Pag_Inicio_Corr_mas_casos[[#This Row],[Corregimiento]],Hoja3!$A$2:$D$676,4,0)</f>
        <v>130717</v>
      </c>
      <c r="E9882" s="33">
        <v>14</v>
      </c>
    </row>
    <row r="9883" spans="1:5" x14ac:dyDescent="0.25">
      <c r="A9883" s="150">
        <v>44365</v>
      </c>
      <c r="B9883" s="151">
        <v>44365</v>
      </c>
      <c r="C9883" s="33" t="s">
        <v>1110</v>
      </c>
      <c r="D9883" s="34">
        <f>VLOOKUP(Pag_Inicio_Corr_mas_casos[[#This Row],[Corregimiento]],Hoja3!$A$2:$D$676,4,0)</f>
        <v>130702</v>
      </c>
      <c r="E9883" s="33">
        <v>14</v>
      </c>
    </row>
    <row r="9884" spans="1:5" x14ac:dyDescent="0.25">
      <c r="A9884" s="150">
        <v>44365</v>
      </c>
      <c r="B9884" s="151">
        <v>44365</v>
      </c>
      <c r="C9884" s="33" t="s">
        <v>1036</v>
      </c>
      <c r="D9884" s="34">
        <f>VLOOKUP(Pag_Inicio_Corr_mas_casos[[#This Row],[Corregimiento]],Hoja3!$A$2:$D$676,4,0)</f>
        <v>80823</v>
      </c>
      <c r="E9884" s="33">
        <v>13</v>
      </c>
    </row>
    <row r="9885" spans="1:5" x14ac:dyDescent="0.25">
      <c r="A9885" s="150">
        <v>44365</v>
      </c>
      <c r="B9885" s="151">
        <v>44365</v>
      </c>
      <c r="C9885" s="33" t="s">
        <v>1041</v>
      </c>
      <c r="D9885" s="34">
        <f>VLOOKUP(Pag_Inicio_Corr_mas_casos[[#This Row],[Corregimiento]],Hoja3!$A$2:$D$676,4,0)</f>
        <v>80814</v>
      </c>
      <c r="E9885" s="33">
        <v>12</v>
      </c>
    </row>
    <row r="9886" spans="1:5" x14ac:dyDescent="0.25">
      <c r="A9886" s="150">
        <v>44365</v>
      </c>
      <c r="B9886" s="151">
        <v>44365</v>
      </c>
      <c r="C9886" s="33" t="s">
        <v>1300</v>
      </c>
      <c r="D9886" s="34">
        <f>VLOOKUP(Pag_Inicio_Corr_mas_casos[[#This Row],[Corregimiento]],Hoja3!$A$2:$D$676,4,0)</f>
        <v>10207</v>
      </c>
      <c r="E9886" s="33">
        <v>12</v>
      </c>
    </row>
    <row r="9887" spans="1:5" x14ac:dyDescent="0.25">
      <c r="A9887" s="150">
        <v>44365</v>
      </c>
      <c r="B9887" s="151">
        <v>44365</v>
      </c>
      <c r="C9887" s="33" t="s">
        <v>1117</v>
      </c>
      <c r="D9887" s="34">
        <f>VLOOKUP(Pag_Inicio_Corr_mas_casos[[#This Row],[Corregimiento]],Hoja3!$A$2:$D$676,4,0)</f>
        <v>91001</v>
      </c>
      <c r="E9887" s="33">
        <v>11</v>
      </c>
    </row>
    <row r="9888" spans="1:5" x14ac:dyDescent="0.25">
      <c r="A9888" s="152">
        <v>44366</v>
      </c>
      <c r="B9888" s="153">
        <v>44366</v>
      </c>
      <c r="C9888" s="36" t="s">
        <v>1037</v>
      </c>
      <c r="D9888" s="37">
        <f>VLOOKUP(Pag_Inicio_Corr_mas_casos[[#This Row],[Corregimiento]],Hoja3!$A$2:$D$676,4,0)</f>
        <v>80807</v>
      </c>
      <c r="E9888" s="36">
        <v>24</v>
      </c>
    </row>
    <row r="9889" spans="1:5" x14ac:dyDescent="0.25">
      <c r="A9889" s="152">
        <v>44366</v>
      </c>
      <c r="B9889" s="153">
        <v>44366</v>
      </c>
      <c r="C9889" s="36" t="s">
        <v>1106</v>
      </c>
      <c r="D9889" s="37">
        <f>VLOOKUP(Pag_Inicio_Corr_mas_casos[[#This Row],[Corregimiento]],Hoja3!$A$2:$D$676,4,0)</f>
        <v>80809</v>
      </c>
      <c r="E9889" s="36">
        <v>24</v>
      </c>
    </row>
    <row r="9890" spans="1:5" x14ac:dyDescent="0.25">
      <c r="A9890" s="152">
        <v>44366</v>
      </c>
      <c r="B9890" s="153">
        <v>44366</v>
      </c>
      <c r="C9890" s="36" t="s">
        <v>1100</v>
      </c>
      <c r="D9890" s="37">
        <f>VLOOKUP(Pag_Inicio_Corr_mas_casos[[#This Row],[Corregimiento]],Hoja3!$A$2:$D$676,4,0)</f>
        <v>60103</v>
      </c>
      <c r="E9890" s="36">
        <v>22</v>
      </c>
    </row>
    <row r="9891" spans="1:5" x14ac:dyDescent="0.25">
      <c r="A9891" s="152">
        <v>44366</v>
      </c>
      <c r="B9891" s="153">
        <v>44366</v>
      </c>
      <c r="C9891" s="36" t="s">
        <v>1141</v>
      </c>
      <c r="D9891" s="37">
        <f>VLOOKUP(Pag_Inicio_Corr_mas_casos[[#This Row],[Corregimiento]],Hoja3!$A$2:$D$676,4,0)</f>
        <v>80812</v>
      </c>
      <c r="E9891" s="36">
        <v>21</v>
      </c>
    </row>
    <row r="9892" spans="1:5" x14ac:dyDescent="0.25">
      <c r="A9892" s="152">
        <v>44366</v>
      </c>
      <c r="B9892" s="153">
        <v>44366</v>
      </c>
      <c r="C9892" s="36" t="s">
        <v>1163</v>
      </c>
      <c r="D9892" s="37">
        <f>VLOOKUP(Pag_Inicio_Corr_mas_casos[[#This Row],[Corregimiento]],Hoja3!$A$2:$D$676,4,0)</f>
        <v>130101</v>
      </c>
      <c r="E9892" s="36">
        <v>20</v>
      </c>
    </row>
    <row r="9893" spans="1:5" x14ac:dyDescent="0.25">
      <c r="A9893" s="152">
        <v>44366</v>
      </c>
      <c r="B9893" s="153">
        <v>44366</v>
      </c>
      <c r="C9893" s="36" t="s">
        <v>1169</v>
      </c>
      <c r="D9893" s="37">
        <f>VLOOKUP(Pag_Inicio_Corr_mas_casos[[#This Row],[Corregimiento]],Hoja3!$A$2:$D$676,4,0)</f>
        <v>90101</v>
      </c>
      <c r="E9893" s="36">
        <v>19</v>
      </c>
    </row>
    <row r="9894" spans="1:5" x14ac:dyDescent="0.25">
      <c r="A9894" s="152">
        <v>44366</v>
      </c>
      <c r="B9894" s="153">
        <v>44366</v>
      </c>
      <c r="C9894" s="36" t="s">
        <v>1035</v>
      </c>
      <c r="D9894" s="37">
        <f>VLOOKUP(Pag_Inicio_Corr_mas_casos[[#This Row],[Corregimiento]],Hoja3!$A$2:$D$676,4,0)</f>
        <v>80806</v>
      </c>
      <c r="E9894" s="36">
        <v>19</v>
      </c>
    </row>
    <row r="9895" spans="1:5" x14ac:dyDescent="0.25">
      <c r="A9895" s="152">
        <v>44366</v>
      </c>
      <c r="B9895" s="153">
        <v>44366</v>
      </c>
      <c r="C9895" s="36" t="s">
        <v>1062</v>
      </c>
      <c r="D9895" s="37">
        <f>VLOOKUP(Pag_Inicio_Corr_mas_casos[[#This Row],[Corregimiento]],Hoja3!$A$2:$D$676,4,0)</f>
        <v>30107</v>
      </c>
      <c r="E9895" s="36">
        <v>18</v>
      </c>
    </row>
    <row r="9896" spans="1:5" x14ac:dyDescent="0.25">
      <c r="A9896" s="152">
        <v>44366</v>
      </c>
      <c r="B9896" s="153">
        <v>44366</v>
      </c>
      <c r="C9896" s="36" t="s">
        <v>1127</v>
      </c>
      <c r="D9896" s="37">
        <f>VLOOKUP(Pag_Inicio_Corr_mas_casos[[#This Row],[Corregimiento]],Hoja3!$A$2:$D$676,4,0)</f>
        <v>30104</v>
      </c>
      <c r="E9896" s="36">
        <v>17</v>
      </c>
    </row>
    <row r="9897" spans="1:5" x14ac:dyDescent="0.25">
      <c r="A9897" s="152">
        <v>44366</v>
      </c>
      <c r="B9897" s="153">
        <v>44366</v>
      </c>
      <c r="C9897" s="36" t="s">
        <v>1116</v>
      </c>
      <c r="D9897" s="37">
        <f>VLOOKUP(Pag_Inicio_Corr_mas_casos[[#This Row],[Corregimiento]],Hoja3!$A$2:$D$676,4,0)</f>
        <v>81003</v>
      </c>
      <c r="E9897" s="36">
        <v>17</v>
      </c>
    </row>
    <row r="9898" spans="1:5" x14ac:dyDescent="0.25">
      <c r="A9898" s="152">
        <v>44366</v>
      </c>
      <c r="B9898" s="153">
        <v>44366</v>
      </c>
      <c r="C9898" s="36" t="s">
        <v>1043</v>
      </c>
      <c r="D9898" s="37">
        <f>VLOOKUP(Pag_Inicio_Corr_mas_casos[[#This Row],[Corregimiento]],Hoja3!$A$2:$D$676,4,0)</f>
        <v>80811</v>
      </c>
      <c r="E9898" s="36">
        <v>16</v>
      </c>
    </row>
    <row r="9899" spans="1:5" x14ac:dyDescent="0.25">
      <c r="A9899" s="152">
        <v>44366</v>
      </c>
      <c r="B9899" s="153">
        <v>44366</v>
      </c>
      <c r="C9899" s="36" t="s">
        <v>1034</v>
      </c>
      <c r="D9899" s="37">
        <f>VLOOKUP(Pag_Inicio_Corr_mas_casos[[#This Row],[Corregimiento]],Hoja3!$A$2:$D$676,4,0)</f>
        <v>81009</v>
      </c>
      <c r="E9899" s="36">
        <v>16</v>
      </c>
    </row>
    <row r="9900" spans="1:5" x14ac:dyDescent="0.25">
      <c r="A9900" s="152">
        <v>44366</v>
      </c>
      <c r="B9900" s="153">
        <v>44366</v>
      </c>
      <c r="C9900" s="36" t="s">
        <v>867</v>
      </c>
      <c r="D9900" s="37">
        <f>VLOOKUP(Pag_Inicio_Corr_mas_casos[[#This Row],[Corregimiento]],Hoja3!$A$2:$D$676,4,0)</f>
        <v>80821</v>
      </c>
      <c r="E9900" s="36">
        <v>15</v>
      </c>
    </row>
    <row r="9901" spans="1:5" x14ac:dyDescent="0.25">
      <c r="A9901" s="152">
        <v>44366</v>
      </c>
      <c r="B9901" s="153">
        <v>44366</v>
      </c>
      <c r="C9901" s="36" t="s">
        <v>1149</v>
      </c>
      <c r="D9901" s="37">
        <f>VLOOKUP(Pag_Inicio_Corr_mas_casos[[#This Row],[Corregimiento]],Hoja3!$A$2:$D$676,4,0)</f>
        <v>130102</v>
      </c>
      <c r="E9901" s="36">
        <v>14</v>
      </c>
    </row>
    <row r="9902" spans="1:5" x14ac:dyDescent="0.25">
      <c r="A9902" s="152">
        <v>44366</v>
      </c>
      <c r="B9902" s="153">
        <v>44366</v>
      </c>
      <c r="C9902" s="36" t="s">
        <v>1114</v>
      </c>
      <c r="D9902" s="37">
        <f>VLOOKUP(Pag_Inicio_Corr_mas_casos[[#This Row],[Corregimiento]],Hoja3!$A$2:$D$676,4,0)</f>
        <v>81001</v>
      </c>
      <c r="E9902" s="36">
        <v>14</v>
      </c>
    </row>
    <row r="9903" spans="1:5" x14ac:dyDescent="0.25">
      <c r="A9903" s="152">
        <v>44366</v>
      </c>
      <c r="B9903" s="153">
        <v>44366</v>
      </c>
      <c r="C9903" s="36" t="s">
        <v>1107</v>
      </c>
      <c r="D9903" s="37">
        <f>VLOOKUP(Pag_Inicio_Corr_mas_casos[[#This Row],[Corregimiento]],Hoja3!$A$2:$D$676,4,0)</f>
        <v>80819</v>
      </c>
      <c r="E9903" s="36">
        <v>14</v>
      </c>
    </row>
    <row r="9904" spans="1:5" x14ac:dyDescent="0.25">
      <c r="A9904" s="152">
        <v>44366</v>
      </c>
      <c r="B9904" s="153">
        <v>44366</v>
      </c>
      <c r="C9904" s="36" t="s">
        <v>1033</v>
      </c>
      <c r="D9904" s="37">
        <f>VLOOKUP(Pag_Inicio_Corr_mas_casos[[#This Row],[Corregimiento]],Hoja3!$A$2:$D$676,4,0)</f>
        <v>130717</v>
      </c>
      <c r="E9904" s="36">
        <v>13</v>
      </c>
    </row>
    <row r="9905" spans="1:5" x14ac:dyDescent="0.25">
      <c r="A9905" s="152">
        <v>44366</v>
      </c>
      <c r="B9905" s="153">
        <v>44366</v>
      </c>
      <c r="C9905" s="36" t="s">
        <v>1117</v>
      </c>
      <c r="D9905" s="37">
        <f>VLOOKUP(Pag_Inicio_Corr_mas_casos[[#This Row],[Corregimiento]],Hoja3!$A$2:$D$676,4,0)</f>
        <v>91001</v>
      </c>
      <c r="E9905" s="36">
        <v>13</v>
      </c>
    </row>
    <row r="9906" spans="1:5" x14ac:dyDescent="0.25">
      <c r="A9906" s="152">
        <v>44366</v>
      </c>
      <c r="B9906" s="153">
        <v>44366</v>
      </c>
      <c r="C9906" s="36" t="s">
        <v>1042</v>
      </c>
      <c r="D9906" s="37">
        <f>VLOOKUP(Pag_Inicio_Corr_mas_casos[[#This Row],[Corregimiento]],Hoja3!$A$2:$D$676,4,0)</f>
        <v>80826</v>
      </c>
      <c r="E9906" s="36">
        <v>13</v>
      </c>
    </row>
    <row r="9907" spans="1:5" x14ac:dyDescent="0.25">
      <c r="A9907" s="152">
        <v>44366</v>
      </c>
      <c r="B9907" s="153">
        <v>44366</v>
      </c>
      <c r="C9907" s="36" t="s">
        <v>1113</v>
      </c>
      <c r="D9907" s="37">
        <f>VLOOKUP(Pag_Inicio_Corr_mas_casos[[#This Row],[Corregimiento]],Hoja3!$A$2:$D$676,4,0)</f>
        <v>81008</v>
      </c>
      <c r="E9907" s="36">
        <v>13</v>
      </c>
    </row>
    <row r="9908" spans="1:5" x14ac:dyDescent="0.25">
      <c r="A9908" s="154">
        <v>44367</v>
      </c>
      <c r="B9908" s="155">
        <v>44367</v>
      </c>
      <c r="C9908" s="60" t="s">
        <v>1154</v>
      </c>
      <c r="D9908" s="61">
        <f>VLOOKUP(Pag_Inicio_Corr_mas_casos[[#This Row],[Corregimiento]],Hoja3!$A$2:$D$676,4,0)</f>
        <v>91007</v>
      </c>
      <c r="E9908" s="60">
        <v>23</v>
      </c>
    </row>
    <row r="9909" spans="1:5" x14ac:dyDescent="0.25">
      <c r="A9909" s="154">
        <v>44367</v>
      </c>
      <c r="B9909" s="155">
        <v>44367</v>
      </c>
      <c r="C9909" s="60" t="s">
        <v>1034</v>
      </c>
      <c r="D9909" s="61">
        <f>VLOOKUP(Pag_Inicio_Corr_mas_casos[[#This Row],[Corregimiento]],Hoja3!$A$2:$D$676,4,0)</f>
        <v>81009</v>
      </c>
      <c r="E9909" s="60">
        <v>21</v>
      </c>
    </row>
    <row r="9910" spans="1:5" x14ac:dyDescent="0.25">
      <c r="A9910" s="154">
        <v>44367</v>
      </c>
      <c r="B9910" s="155">
        <v>44367</v>
      </c>
      <c r="C9910" s="60" t="s">
        <v>1106</v>
      </c>
      <c r="D9910" s="61">
        <f>VLOOKUP(Pag_Inicio_Corr_mas_casos[[#This Row],[Corregimiento]],Hoja3!$A$2:$D$676,4,0)</f>
        <v>80809</v>
      </c>
      <c r="E9910" s="60">
        <v>21</v>
      </c>
    </row>
    <row r="9911" spans="1:5" x14ac:dyDescent="0.25">
      <c r="A9911" s="154">
        <v>44367</v>
      </c>
      <c r="B9911" s="155">
        <v>44367</v>
      </c>
      <c r="C9911" s="60" t="s">
        <v>1035</v>
      </c>
      <c r="D9911" s="61">
        <f>VLOOKUP(Pag_Inicio_Corr_mas_casos[[#This Row],[Corregimiento]],Hoja3!$A$2:$D$676,4,0)</f>
        <v>80806</v>
      </c>
      <c r="E9911" s="60">
        <v>17</v>
      </c>
    </row>
    <row r="9912" spans="1:5" x14ac:dyDescent="0.25">
      <c r="A9912" s="154">
        <v>44367</v>
      </c>
      <c r="B9912" s="155">
        <v>44367</v>
      </c>
      <c r="C9912" s="60" t="s">
        <v>1141</v>
      </c>
      <c r="D9912" s="61">
        <f>VLOOKUP(Pag_Inicio_Corr_mas_casos[[#This Row],[Corregimiento]],Hoja3!$A$2:$D$676,4,0)</f>
        <v>80812</v>
      </c>
      <c r="E9912" s="60">
        <v>15</v>
      </c>
    </row>
    <row r="9913" spans="1:5" x14ac:dyDescent="0.25">
      <c r="A9913" s="154">
        <v>44367</v>
      </c>
      <c r="B9913" s="155">
        <v>44367</v>
      </c>
      <c r="C9913" s="60" t="s">
        <v>1300</v>
      </c>
      <c r="D9913" s="61">
        <f>VLOOKUP(Pag_Inicio_Corr_mas_casos[[#This Row],[Corregimiento]],Hoja3!$A$2:$D$676,4,0)</f>
        <v>10207</v>
      </c>
      <c r="E9913" s="60">
        <v>13</v>
      </c>
    </row>
    <row r="9914" spans="1:5" x14ac:dyDescent="0.25">
      <c r="A9914" s="154">
        <v>44367</v>
      </c>
      <c r="B9914" s="155">
        <v>44367</v>
      </c>
      <c r="C9914" s="60" t="s">
        <v>1110</v>
      </c>
      <c r="D9914" s="61">
        <f>VLOOKUP(Pag_Inicio_Corr_mas_casos[[#This Row],[Corregimiento]],Hoja3!$A$2:$D$676,4,0)</f>
        <v>130702</v>
      </c>
      <c r="E9914" s="60">
        <v>13</v>
      </c>
    </row>
    <row r="9915" spans="1:5" x14ac:dyDescent="0.25">
      <c r="A9915" s="154">
        <v>44367</v>
      </c>
      <c r="B9915" s="155">
        <v>44367</v>
      </c>
      <c r="C9915" s="60" t="s">
        <v>1086</v>
      </c>
      <c r="D9915" s="61">
        <f>VLOOKUP(Pag_Inicio_Corr_mas_casos[[#This Row],[Corregimiento]],Hoja3!$A$2:$D$676,4,0)</f>
        <v>130706</v>
      </c>
      <c r="E9915" s="60">
        <v>13</v>
      </c>
    </row>
    <row r="9916" spans="1:5" x14ac:dyDescent="0.25">
      <c r="A9916" s="154">
        <v>44367</v>
      </c>
      <c r="B9916" s="155">
        <v>44367</v>
      </c>
      <c r="C9916" s="60" t="s">
        <v>867</v>
      </c>
      <c r="D9916" s="61">
        <f>VLOOKUP(Pag_Inicio_Corr_mas_casos[[#This Row],[Corregimiento]],Hoja3!$A$2:$D$676,4,0)</f>
        <v>80821</v>
      </c>
      <c r="E9916" s="60">
        <v>13</v>
      </c>
    </row>
    <row r="9917" spans="1:5" x14ac:dyDescent="0.25">
      <c r="A9917" s="154">
        <v>44367</v>
      </c>
      <c r="B9917" s="155">
        <v>44367</v>
      </c>
      <c r="C9917" s="60" t="s">
        <v>1042</v>
      </c>
      <c r="D9917" s="61">
        <f>VLOOKUP(Pag_Inicio_Corr_mas_casos[[#This Row],[Corregimiento]],Hoja3!$A$2:$D$676,4,0)</f>
        <v>80826</v>
      </c>
      <c r="E9917" s="60">
        <v>12</v>
      </c>
    </row>
    <row r="9918" spans="1:5" x14ac:dyDescent="0.25">
      <c r="A9918" s="154">
        <v>44367</v>
      </c>
      <c r="B9918" s="155">
        <v>44367</v>
      </c>
      <c r="C9918" s="60" t="s">
        <v>1036</v>
      </c>
      <c r="D9918" s="61">
        <f>VLOOKUP(Pag_Inicio_Corr_mas_casos[[#This Row],[Corregimiento]],Hoja3!$A$2:$D$676,4,0)</f>
        <v>80823</v>
      </c>
      <c r="E9918" s="60">
        <v>11</v>
      </c>
    </row>
    <row r="9919" spans="1:5" x14ac:dyDescent="0.25">
      <c r="A9919" s="154">
        <v>44367</v>
      </c>
      <c r="B9919" s="155">
        <v>44367</v>
      </c>
      <c r="C9919" s="60" t="s">
        <v>1041</v>
      </c>
      <c r="D9919" s="61">
        <f>VLOOKUP(Pag_Inicio_Corr_mas_casos[[#This Row],[Corregimiento]],Hoja3!$A$2:$D$676,4,0)</f>
        <v>80814</v>
      </c>
      <c r="E9919" s="60">
        <v>11</v>
      </c>
    </row>
    <row r="9920" spans="1:5" x14ac:dyDescent="0.25">
      <c r="A9920" s="154">
        <v>44367</v>
      </c>
      <c r="B9920" s="155">
        <v>44367</v>
      </c>
      <c r="C9920" s="60" t="s">
        <v>1107</v>
      </c>
      <c r="D9920" s="61">
        <f>VLOOKUP(Pag_Inicio_Corr_mas_casos[[#This Row],[Corregimiento]],Hoja3!$A$2:$D$676,4,0)</f>
        <v>80819</v>
      </c>
      <c r="E9920" s="60">
        <v>11</v>
      </c>
    </row>
    <row r="9921" spans="1:5" x14ac:dyDescent="0.25">
      <c r="A9921" s="154">
        <v>44367</v>
      </c>
      <c r="B9921" s="155">
        <v>44367</v>
      </c>
      <c r="C9921" s="60" t="s">
        <v>1117</v>
      </c>
      <c r="D9921" s="61">
        <f>VLOOKUP(Pag_Inicio_Corr_mas_casos[[#This Row],[Corregimiento]],Hoja3!$A$2:$D$676,4,0)</f>
        <v>91001</v>
      </c>
      <c r="E9921" s="60">
        <v>10</v>
      </c>
    </row>
    <row r="9922" spans="1:5" x14ac:dyDescent="0.25">
      <c r="A9922" s="154">
        <v>44367</v>
      </c>
      <c r="B9922" s="155">
        <v>44367</v>
      </c>
      <c r="C9922" s="60" t="s">
        <v>1033</v>
      </c>
      <c r="D9922" s="61">
        <f>VLOOKUP(Pag_Inicio_Corr_mas_casos[[#This Row],[Corregimiento]],Hoja3!$A$2:$D$676,4,0)</f>
        <v>130717</v>
      </c>
      <c r="E9922" s="60">
        <v>8</v>
      </c>
    </row>
    <row r="9923" spans="1:5" x14ac:dyDescent="0.25">
      <c r="A9923" s="154">
        <v>44367</v>
      </c>
      <c r="B9923" s="155">
        <v>44367</v>
      </c>
      <c r="C9923" s="60" t="s">
        <v>1094</v>
      </c>
      <c r="D9923" s="61">
        <f>VLOOKUP(Pag_Inicio_Corr_mas_casos[[#This Row],[Corregimiento]],Hoja3!$A$2:$D$676,4,0)</f>
        <v>60104</v>
      </c>
      <c r="E9923" s="60">
        <v>8</v>
      </c>
    </row>
    <row r="9924" spans="1:5" x14ac:dyDescent="0.25">
      <c r="A9924" s="154">
        <v>44367</v>
      </c>
      <c r="B9924" s="155">
        <v>44367</v>
      </c>
      <c r="C9924" s="60" t="s">
        <v>1155</v>
      </c>
      <c r="D9924" s="61">
        <f>VLOOKUP(Pag_Inicio_Corr_mas_casos[[#This Row],[Corregimiento]],Hoja3!$A$2:$D$676,4,0)</f>
        <v>40601</v>
      </c>
      <c r="E9924" s="60">
        <v>8</v>
      </c>
    </row>
    <row r="9925" spans="1:5" x14ac:dyDescent="0.25">
      <c r="A9925" s="154">
        <v>44367</v>
      </c>
      <c r="B9925" s="155">
        <v>44367</v>
      </c>
      <c r="C9925" s="60" t="s">
        <v>1149</v>
      </c>
      <c r="D9925" s="61">
        <f>VLOOKUP(Pag_Inicio_Corr_mas_casos[[#This Row],[Corregimiento]],Hoja3!$A$2:$D$676,4,0)</f>
        <v>130102</v>
      </c>
      <c r="E9925" s="60">
        <v>8</v>
      </c>
    </row>
    <row r="9926" spans="1:5" x14ac:dyDescent="0.25">
      <c r="A9926" s="154">
        <v>44367</v>
      </c>
      <c r="B9926" s="155">
        <v>44367</v>
      </c>
      <c r="C9926" s="60" t="s">
        <v>1100</v>
      </c>
      <c r="D9926" s="61">
        <f>VLOOKUP(Pag_Inicio_Corr_mas_casos[[#This Row],[Corregimiento]],Hoja3!$A$2:$D$676,4,0)</f>
        <v>60103</v>
      </c>
      <c r="E9926" s="60">
        <v>7</v>
      </c>
    </row>
    <row r="9927" spans="1:5" x14ac:dyDescent="0.25">
      <c r="A9927" s="154">
        <v>44367</v>
      </c>
      <c r="B9927" s="155">
        <v>44367</v>
      </c>
      <c r="C9927" s="60" t="s">
        <v>1062</v>
      </c>
      <c r="D9927" s="61">
        <f>VLOOKUP(Pag_Inicio_Corr_mas_casos[[#This Row],[Corregimiento]],Hoja3!$A$2:$D$676,4,0)</f>
        <v>30107</v>
      </c>
      <c r="E9927" s="60">
        <v>7</v>
      </c>
    </row>
    <row r="9928" spans="1:5" x14ac:dyDescent="0.25">
      <c r="A9928" s="175">
        <v>44368</v>
      </c>
      <c r="B9928" s="176">
        <v>44368</v>
      </c>
      <c r="C9928" s="78" t="s">
        <v>1107</v>
      </c>
      <c r="D9928" s="79">
        <f>VLOOKUP(Pag_Inicio_Corr_mas_casos[[#This Row],[Corregimiento]],Hoja3!$A$2:$D$676,4,0)</f>
        <v>80819</v>
      </c>
      <c r="E9928" s="78">
        <v>26</v>
      </c>
    </row>
    <row r="9929" spans="1:5" x14ac:dyDescent="0.25">
      <c r="A9929" s="175">
        <v>44368</v>
      </c>
      <c r="B9929" s="176">
        <v>44368</v>
      </c>
      <c r="C9929" s="78" t="s">
        <v>1034</v>
      </c>
      <c r="D9929" s="79">
        <f>VLOOKUP(Pag_Inicio_Corr_mas_casos[[#This Row],[Corregimiento]],Hoja3!$A$2:$D$676,4,0)</f>
        <v>81009</v>
      </c>
      <c r="E9929" s="78">
        <v>20</v>
      </c>
    </row>
    <row r="9930" spans="1:5" x14ac:dyDescent="0.25">
      <c r="A9930" s="175">
        <v>44368</v>
      </c>
      <c r="B9930" s="176">
        <v>44368</v>
      </c>
      <c r="C9930" s="78" t="s">
        <v>1300</v>
      </c>
      <c r="D9930" s="79">
        <f>VLOOKUP(Pag_Inicio_Corr_mas_casos[[#This Row],[Corregimiento]],Hoja3!$A$2:$D$676,4,0)</f>
        <v>10207</v>
      </c>
      <c r="E9930" s="78">
        <v>19</v>
      </c>
    </row>
    <row r="9931" spans="1:5" x14ac:dyDescent="0.25">
      <c r="A9931" s="175">
        <v>44368</v>
      </c>
      <c r="B9931" s="176">
        <v>44368</v>
      </c>
      <c r="C9931" s="78" t="s">
        <v>1106</v>
      </c>
      <c r="D9931" s="79">
        <f>VLOOKUP(Pag_Inicio_Corr_mas_casos[[#This Row],[Corregimiento]],Hoja3!$A$2:$D$676,4,0)</f>
        <v>80809</v>
      </c>
      <c r="E9931" s="78">
        <v>12</v>
      </c>
    </row>
    <row r="9932" spans="1:5" x14ac:dyDescent="0.25">
      <c r="A9932" s="175">
        <v>44368</v>
      </c>
      <c r="B9932" s="176">
        <v>44368</v>
      </c>
      <c r="C9932" s="78" t="s">
        <v>1046</v>
      </c>
      <c r="D9932" s="79">
        <f>VLOOKUP(Pag_Inicio_Corr_mas_casos[[#This Row],[Corregimiento]],Hoja3!$A$2:$D$676,4,0)</f>
        <v>80813</v>
      </c>
      <c r="E9932" s="78">
        <v>11</v>
      </c>
    </row>
    <row r="9933" spans="1:5" x14ac:dyDescent="0.25">
      <c r="A9933" s="175">
        <v>44368</v>
      </c>
      <c r="B9933" s="176">
        <v>44368</v>
      </c>
      <c r="C9933" s="78" t="s">
        <v>1141</v>
      </c>
      <c r="D9933" s="79">
        <f>VLOOKUP(Pag_Inicio_Corr_mas_casos[[#This Row],[Corregimiento]],Hoja3!$A$2:$D$676,4,0)</f>
        <v>80812</v>
      </c>
      <c r="E9933" s="78">
        <v>11</v>
      </c>
    </row>
    <row r="9934" spans="1:5" x14ac:dyDescent="0.25">
      <c r="A9934" s="175">
        <v>44368</v>
      </c>
      <c r="B9934" s="176">
        <v>44368</v>
      </c>
      <c r="C9934" s="78" t="s">
        <v>1048</v>
      </c>
      <c r="D9934" s="79">
        <f>VLOOKUP(Pag_Inicio_Corr_mas_casos[[#This Row],[Corregimiento]],Hoja3!$A$2:$D$676,4,0)</f>
        <v>80817</v>
      </c>
      <c r="E9934" s="78">
        <v>10</v>
      </c>
    </row>
    <row r="9935" spans="1:5" x14ac:dyDescent="0.25">
      <c r="A9935" s="175">
        <v>44368</v>
      </c>
      <c r="B9935" s="176">
        <v>44368</v>
      </c>
      <c r="C9935" s="78" t="s">
        <v>1149</v>
      </c>
      <c r="D9935" s="79">
        <f>VLOOKUP(Pag_Inicio_Corr_mas_casos[[#This Row],[Corregimiento]],Hoja3!$A$2:$D$676,4,0)</f>
        <v>130102</v>
      </c>
      <c r="E9935" s="78">
        <v>10</v>
      </c>
    </row>
    <row r="9936" spans="1:5" x14ac:dyDescent="0.25">
      <c r="A9936" s="175">
        <v>44368</v>
      </c>
      <c r="B9936" s="176">
        <v>44368</v>
      </c>
      <c r="C9936" s="78" t="s">
        <v>1035</v>
      </c>
      <c r="D9936" s="79">
        <f>VLOOKUP(Pag_Inicio_Corr_mas_casos[[#This Row],[Corregimiento]],Hoja3!$A$2:$D$676,4,0)</f>
        <v>80806</v>
      </c>
      <c r="E9936" s="78">
        <v>10</v>
      </c>
    </row>
    <row r="9937" spans="1:5" x14ac:dyDescent="0.25">
      <c r="A9937" s="175">
        <v>44368</v>
      </c>
      <c r="B9937" s="176">
        <v>44368</v>
      </c>
      <c r="C9937" s="78" t="s">
        <v>1062</v>
      </c>
      <c r="D9937" s="79">
        <f>VLOOKUP(Pag_Inicio_Corr_mas_casos[[#This Row],[Corregimiento]],Hoja3!$A$2:$D$676,4,0)</f>
        <v>30107</v>
      </c>
      <c r="E9937" s="78">
        <v>10</v>
      </c>
    </row>
    <row r="9938" spans="1:5" x14ac:dyDescent="0.25">
      <c r="A9938" s="175">
        <v>44368</v>
      </c>
      <c r="B9938" s="176">
        <v>44368</v>
      </c>
      <c r="C9938" s="78" t="s">
        <v>1113</v>
      </c>
      <c r="D9938" s="79">
        <f>VLOOKUP(Pag_Inicio_Corr_mas_casos[[#This Row],[Corregimiento]],Hoja3!$A$2:$D$676,4,0)</f>
        <v>81008</v>
      </c>
      <c r="E9938" s="78">
        <v>10</v>
      </c>
    </row>
    <row r="9939" spans="1:5" x14ac:dyDescent="0.25">
      <c r="A9939" s="175">
        <v>44368</v>
      </c>
      <c r="B9939" s="176">
        <v>44368</v>
      </c>
      <c r="C9939" s="78" t="s">
        <v>1169</v>
      </c>
      <c r="D9939" s="79">
        <f>VLOOKUP(Pag_Inicio_Corr_mas_casos[[#This Row],[Corregimiento]],Hoja3!$A$2:$D$676,4,0)</f>
        <v>90101</v>
      </c>
      <c r="E9939" s="78">
        <v>9</v>
      </c>
    </row>
    <row r="9940" spans="1:5" x14ac:dyDescent="0.25">
      <c r="A9940" s="175">
        <v>44368</v>
      </c>
      <c r="B9940" s="176">
        <v>44368</v>
      </c>
      <c r="C9940" s="78" t="s">
        <v>1163</v>
      </c>
      <c r="D9940" s="79">
        <f>VLOOKUP(Pag_Inicio_Corr_mas_casos[[#This Row],[Corregimiento]],Hoja3!$A$2:$D$676,4,0)</f>
        <v>130101</v>
      </c>
      <c r="E9940" s="78">
        <v>9</v>
      </c>
    </row>
    <row r="9941" spans="1:5" x14ac:dyDescent="0.25">
      <c r="A9941" s="175">
        <v>44368</v>
      </c>
      <c r="B9941" s="176">
        <v>44368</v>
      </c>
      <c r="C9941" s="78" t="s">
        <v>1045</v>
      </c>
      <c r="D9941" s="79">
        <f>VLOOKUP(Pag_Inicio_Corr_mas_casos[[#This Row],[Corregimiento]],Hoja3!$A$2:$D$676,4,0)</f>
        <v>130107</v>
      </c>
      <c r="E9941" s="78">
        <v>9</v>
      </c>
    </row>
    <row r="9942" spans="1:5" x14ac:dyDescent="0.25">
      <c r="A9942" s="175">
        <v>44368</v>
      </c>
      <c r="B9942" s="176">
        <v>44368</v>
      </c>
      <c r="C9942" s="78" t="s">
        <v>1131</v>
      </c>
      <c r="D9942" s="79">
        <f>VLOOKUP(Pag_Inicio_Corr_mas_casos[[#This Row],[Corregimiento]],Hoja3!$A$2:$D$676,4,0)</f>
        <v>130106</v>
      </c>
      <c r="E9942" s="78">
        <v>9</v>
      </c>
    </row>
    <row r="9943" spans="1:5" x14ac:dyDescent="0.25">
      <c r="A9943" s="175">
        <v>44368</v>
      </c>
      <c r="B9943" s="176">
        <v>44368</v>
      </c>
      <c r="C9943" s="78" t="s">
        <v>1032</v>
      </c>
      <c r="D9943" s="79">
        <f>VLOOKUP(Pag_Inicio_Corr_mas_casos[[#This Row],[Corregimiento]],Hoja3!$A$2:$D$676,4,0)</f>
        <v>80810</v>
      </c>
      <c r="E9943" s="78">
        <v>9</v>
      </c>
    </row>
    <row r="9944" spans="1:5" x14ac:dyDescent="0.25">
      <c r="A9944" s="175">
        <v>44368</v>
      </c>
      <c r="B9944" s="176">
        <v>44368</v>
      </c>
      <c r="C9944" s="78" t="s">
        <v>1041</v>
      </c>
      <c r="D9944" s="79">
        <f>VLOOKUP(Pag_Inicio_Corr_mas_casos[[#This Row],[Corregimiento]],Hoja3!$A$2:$D$676,4,0)</f>
        <v>80814</v>
      </c>
      <c r="E9944" s="78">
        <v>8</v>
      </c>
    </row>
    <row r="9945" spans="1:5" x14ac:dyDescent="0.25">
      <c r="A9945" s="175">
        <v>44368</v>
      </c>
      <c r="B9945" s="176">
        <v>44368</v>
      </c>
      <c r="C9945" s="78" t="s">
        <v>1117</v>
      </c>
      <c r="D9945" s="79">
        <f>VLOOKUP(Pag_Inicio_Corr_mas_casos[[#This Row],[Corregimiento]],Hoja3!$A$2:$D$676,4,0)</f>
        <v>91001</v>
      </c>
      <c r="E9945" s="78">
        <v>8</v>
      </c>
    </row>
    <row r="9946" spans="1:5" x14ac:dyDescent="0.25">
      <c r="A9946" s="175">
        <v>44368</v>
      </c>
      <c r="B9946" s="176">
        <v>44368</v>
      </c>
      <c r="C9946" s="78" t="s">
        <v>1133</v>
      </c>
      <c r="D9946" s="79">
        <f>VLOOKUP(Pag_Inicio_Corr_mas_casos[[#This Row],[Corregimiento]],Hoja3!$A$2:$D$676,4,0)</f>
        <v>130108</v>
      </c>
      <c r="E9946" s="78">
        <v>8</v>
      </c>
    </row>
    <row r="9947" spans="1:5" x14ac:dyDescent="0.25">
      <c r="A9947" s="175">
        <v>44368</v>
      </c>
      <c r="B9947" s="176">
        <v>44368</v>
      </c>
      <c r="C9947" s="78" t="s">
        <v>1042</v>
      </c>
      <c r="D9947" s="79">
        <f>VLOOKUP(Pag_Inicio_Corr_mas_casos[[#This Row],[Corregimiento]],Hoja3!$A$2:$D$676,4,0)</f>
        <v>80826</v>
      </c>
      <c r="E9947" s="78">
        <v>7</v>
      </c>
    </row>
    <row r="9948" spans="1:5" x14ac:dyDescent="0.25">
      <c r="A9948" s="148">
        <v>44369</v>
      </c>
      <c r="B9948" s="149">
        <v>44369</v>
      </c>
      <c r="C9948" s="81" t="s">
        <v>1106</v>
      </c>
      <c r="D9948" s="82">
        <f>VLOOKUP(Pag_Inicio_Corr_mas_casos[[#This Row],[Corregimiento]],Hoja3!$A$2:$D$676,4,0)</f>
        <v>80809</v>
      </c>
      <c r="E9948" s="81">
        <v>43</v>
      </c>
    </row>
    <row r="9949" spans="1:5" x14ac:dyDescent="0.25">
      <c r="A9949" s="148">
        <v>44369</v>
      </c>
      <c r="B9949" s="149">
        <v>44369</v>
      </c>
      <c r="C9949" s="81" t="s">
        <v>1141</v>
      </c>
      <c r="D9949" s="82">
        <f>VLOOKUP(Pag_Inicio_Corr_mas_casos[[#This Row],[Corregimiento]],Hoja3!$A$2:$D$676,4,0)</f>
        <v>80812</v>
      </c>
      <c r="E9949" s="81">
        <v>37</v>
      </c>
    </row>
    <row r="9950" spans="1:5" x14ac:dyDescent="0.25">
      <c r="A9950" s="148">
        <v>44369</v>
      </c>
      <c r="B9950" s="149">
        <v>44369</v>
      </c>
      <c r="C9950" s="81" t="s">
        <v>1034</v>
      </c>
      <c r="D9950" s="82">
        <f>VLOOKUP(Pag_Inicio_Corr_mas_casos[[#This Row],[Corregimiento]],Hoja3!$A$2:$D$676,4,0)</f>
        <v>81009</v>
      </c>
      <c r="E9950" s="81">
        <v>36</v>
      </c>
    </row>
    <row r="9951" spans="1:5" x14ac:dyDescent="0.25">
      <c r="A9951" s="148">
        <v>44369</v>
      </c>
      <c r="B9951" s="149">
        <v>44369</v>
      </c>
      <c r="C9951" s="81" t="s">
        <v>1042</v>
      </c>
      <c r="D9951" s="82">
        <f>VLOOKUP(Pag_Inicio_Corr_mas_casos[[#This Row],[Corregimiento]],Hoja3!$A$2:$D$676,4,0)</f>
        <v>80826</v>
      </c>
      <c r="E9951" s="81">
        <v>30</v>
      </c>
    </row>
    <row r="9952" spans="1:5" x14ac:dyDescent="0.25">
      <c r="A9952" s="148">
        <v>44369</v>
      </c>
      <c r="B9952" s="149">
        <v>44369</v>
      </c>
      <c r="C9952" s="81" t="s">
        <v>1107</v>
      </c>
      <c r="D9952" s="82">
        <f>VLOOKUP(Pag_Inicio_Corr_mas_casos[[#This Row],[Corregimiento]],Hoja3!$A$2:$D$676,4,0)</f>
        <v>80819</v>
      </c>
      <c r="E9952" s="81">
        <v>28</v>
      </c>
    </row>
    <row r="9953" spans="1:5" x14ac:dyDescent="0.25">
      <c r="A9953" s="148">
        <v>44369</v>
      </c>
      <c r="B9953" s="149">
        <v>44369</v>
      </c>
      <c r="C9953" s="81" t="s">
        <v>1100</v>
      </c>
      <c r="D9953" s="82">
        <f>VLOOKUP(Pag_Inicio_Corr_mas_casos[[#This Row],[Corregimiento]],Hoja3!$A$2:$D$676,4,0)</f>
        <v>60103</v>
      </c>
      <c r="E9953" s="81">
        <v>28</v>
      </c>
    </row>
    <row r="9954" spans="1:5" x14ac:dyDescent="0.25">
      <c r="A9954" s="148">
        <v>44369</v>
      </c>
      <c r="B9954" s="149">
        <v>44369</v>
      </c>
      <c r="C9954" s="81" t="s">
        <v>1417</v>
      </c>
      <c r="D9954" s="82">
        <f>VLOOKUP(Pag_Inicio_Corr_mas_casos[[#This Row],[Corregimiento]],Hoja3!$A$2:$D$676,4,0)</f>
        <v>130102</v>
      </c>
      <c r="E9954" s="81">
        <v>27</v>
      </c>
    </row>
    <row r="9955" spans="1:5" x14ac:dyDescent="0.25">
      <c r="A9955" s="148">
        <v>44369</v>
      </c>
      <c r="B9955" s="149">
        <v>44369</v>
      </c>
      <c r="C9955" s="81" t="s">
        <v>1418</v>
      </c>
      <c r="D9955" s="82">
        <f>VLOOKUP(Pag_Inicio_Corr_mas_casos[[#This Row],[Corregimiento]],Hoja3!$A$2:$D$676,4,0)</f>
        <v>81003</v>
      </c>
      <c r="E9955" s="81">
        <v>26</v>
      </c>
    </row>
    <row r="9956" spans="1:5" x14ac:dyDescent="0.25">
      <c r="A9956" s="148">
        <v>44369</v>
      </c>
      <c r="B9956" s="149">
        <v>44369</v>
      </c>
      <c r="C9956" s="81" t="s">
        <v>1062</v>
      </c>
      <c r="D9956" s="82">
        <f>VLOOKUP(Pag_Inicio_Corr_mas_casos[[#This Row],[Corregimiento]],Hoja3!$A$2:$D$676,4,0)</f>
        <v>30107</v>
      </c>
      <c r="E9956" s="81">
        <v>25</v>
      </c>
    </row>
    <row r="9957" spans="1:5" x14ac:dyDescent="0.25">
      <c r="A9957" s="148">
        <v>44369</v>
      </c>
      <c r="B9957" s="149">
        <v>44369</v>
      </c>
      <c r="C9957" s="81" t="s">
        <v>867</v>
      </c>
      <c r="D9957" s="82">
        <f>VLOOKUP(Pag_Inicio_Corr_mas_casos[[#This Row],[Corregimiento]],Hoja3!$A$2:$D$676,4,0)</f>
        <v>80821</v>
      </c>
      <c r="E9957" s="81">
        <v>24</v>
      </c>
    </row>
    <row r="9958" spans="1:5" x14ac:dyDescent="0.25">
      <c r="A9958" s="148">
        <v>44369</v>
      </c>
      <c r="B9958" s="149">
        <v>44369</v>
      </c>
      <c r="C9958" s="81" t="s">
        <v>1035</v>
      </c>
      <c r="D9958" s="82">
        <f>VLOOKUP(Pag_Inicio_Corr_mas_casos[[#This Row],[Corregimiento]],Hoja3!$A$2:$D$676,4,0)</f>
        <v>80806</v>
      </c>
      <c r="E9958" s="81">
        <v>22</v>
      </c>
    </row>
    <row r="9959" spans="1:5" x14ac:dyDescent="0.25">
      <c r="A9959" s="148">
        <v>44369</v>
      </c>
      <c r="B9959" s="149">
        <v>44369</v>
      </c>
      <c r="C9959" s="81" t="s">
        <v>1043</v>
      </c>
      <c r="D9959" s="82">
        <f>VLOOKUP(Pag_Inicio_Corr_mas_casos[[#This Row],[Corregimiento]],Hoja3!$A$2:$D$676,4,0)</f>
        <v>80811</v>
      </c>
      <c r="E9959" s="81">
        <v>18</v>
      </c>
    </row>
    <row r="9960" spans="1:5" x14ac:dyDescent="0.25">
      <c r="A9960" s="148">
        <v>44369</v>
      </c>
      <c r="B9960" s="149">
        <v>44369</v>
      </c>
      <c r="C9960" s="81" t="s">
        <v>1114</v>
      </c>
      <c r="D9960" s="82">
        <f>VLOOKUP(Pag_Inicio_Corr_mas_casos[[#This Row],[Corregimiento]],Hoja3!$A$2:$D$676,4,0)</f>
        <v>81001</v>
      </c>
      <c r="E9960" s="81">
        <v>18</v>
      </c>
    </row>
    <row r="9961" spans="1:5" x14ac:dyDescent="0.25">
      <c r="A9961" s="148">
        <v>44369</v>
      </c>
      <c r="B9961" s="149">
        <v>44369</v>
      </c>
      <c r="C9961" s="81" t="s">
        <v>1033</v>
      </c>
      <c r="D9961" s="82">
        <f>VLOOKUP(Pag_Inicio_Corr_mas_casos[[#This Row],[Corregimiento]],Hoja3!$A$2:$D$676,4,0)</f>
        <v>130717</v>
      </c>
      <c r="E9961" s="81">
        <v>17</v>
      </c>
    </row>
    <row r="9962" spans="1:5" x14ac:dyDescent="0.25">
      <c r="A9962" s="148">
        <v>44369</v>
      </c>
      <c r="B9962" s="149">
        <v>44369</v>
      </c>
      <c r="C9962" s="81" t="s">
        <v>1032</v>
      </c>
      <c r="D9962" s="82">
        <f>VLOOKUP(Pag_Inicio_Corr_mas_casos[[#This Row],[Corregimiento]],Hoja3!$A$2:$D$676,4,0)</f>
        <v>80810</v>
      </c>
      <c r="E9962" s="81">
        <v>17</v>
      </c>
    </row>
    <row r="9963" spans="1:5" x14ac:dyDescent="0.25">
      <c r="A9963" s="148">
        <v>44369</v>
      </c>
      <c r="B9963" s="149">
        <v>44369</v>
      </c>
      <c r="C9963" s="81" t="s">
        <v>1117</v>
      </c>
      <c r="D9963" s="82">
        <f>VLOOKUP(Pag_Inicio_Corr_mas_casos[[#This Row],[Corregimiento]],Hoja3!$A$2:$D$676,4,0)</f>
        <v>91001</v>
      </c>
      <c r="E9963" s="81">
        <v>17</v>
      </c>
    </row>
    <row r="9964" spans="1:5" x14ac:dyDescent="0.25">
      <c r="A9964" s="148">
        <v>44369</v>
      </c>
      <c r="B9964" s="149">
        <v>44369</v>
      </c>
      <c r="C9964" s="81" t="s">
        <v>1041</v>
      </c>
      <c r="D9964" s="82">
        <f>VLOOKUP(Pag_Inicio_Corr_mas_casos[[#This Row],[Corregimiento]],Hoja3!$A$2:$D$676,4,0)</f>
        <v>80814</v>
      </c>
      <c r="E9964" s="81">
        <v>17</v>
      </c>
    </row>
    <row r="9965" spans="1:5" x14ac:dyDescent="0.25">
      <c r="A9965" s="148">
        <v>44369</v>
      </c>
      <c r="B9965" s="149">
        <v>44369</v>
      </c>
      <c r="C9965" s="81" t="s">
        <v>1037</v>
      </c>
      <c r="D9965" s="82">
        <f>VLOOKUP(Pag_Inicio_Corr_mas_casos[[#This Row],[Corregimiento]],Hoja3!$A$2:$D$676,4,0)</f>
        <v>80807</v>
      </c>
      <c r="E9965" s="81">
        <v>16</v>
      </c>
    </row>
    <row r="9966" spans="1:5" x14ac:dyDescent="0.25">
      <c r="A9966" s="148">
        <v>44369</v>
      </c>
      <c r="B9966" s="149">
        <v>44369</v>
      </c>
      <c r="C9966" s="81" t="s">
        <v>1052</v>
      </c>
      <c r="D9966" s="82">
        <f>VLOOKUP(Pag_Inicio_Corr_mas_casos[[#This Row],[Corregimiento]],Hoja3!$A$2:$D$676,4,0)</f>
        <v>130716</v>
      </c>
      <c r="E9966" s="81">
        <v>15</v>
      </c>
    </row>
    <row r="9967" spans="1:5" x14ac:dyDescent="0.25">
      <c r="A9967" s="148">
        <v>44369</v>
      </c>
      <c r="B9967" s="149">
        <v>44369</v>
      </c>
      <c r="C9967" s="81" t="s">
        <v>1163</v>
      </c>
      <c r="D9967" s="82">
        <f>VLOOKUP(Pag_Inicio_Corr_mas_casos[[#This Row],[Corregimiento]],Hoja3!$A$2:$D$676,4,0)</f>
        <v>130101</v>
      </c>
      <c r="E9967" s="81">
        <v>15</v>
      </c>
    </row>
    <row r="9968" spans="1:5" x14ac:dyDescent="0.25">
      <c r="A9968" s="150">
        <v>44370</v>
      </c>
      <c r="B9968" s="151">
        <v>44370</v>
      </c>
      <c r="C9968" s="33" t="s">
        <v>1034</v>
      </c>
      <c r="D9968" s="34">
        <f>VLOOKUP(Pag_Inicio_Corr_mas_casos[[#This Row],[Corregimiento]],Hoja3!$A$2:$D$676,4,0)</f>
        <v>81009</v>
      </c>
      <c r="E9968" s="33">
        <v>48</v>
      </c>
    </row>
    <row r="9969" spans="1:5" x14ac:dyDescent="0.25">
      <c r="A9969" s="150">
        <v>44370</v>
      </c>
      <c r="B9969" s="151">
        <v>44370</v>
      </c>
      <c r="C9969" s="33" t="s">
        <v>1141</v>
      </c>
      <c r="D9969" s="34">
        <f>VLOOKUP(Pag_Inicio_Corr_mas_casos[[#This Row],[Corregimiento]],Hoja3!$A$2:$D$676,4,0)</f>
        <v>80812</v>
      </c>
      <c r="E9969" s="33">
        <v>35</v>
      </c>
    </row>
    <row r="9970" spans="1:5" x14ac:dyDescent="0.25">
      <c r="A9970" s="150">
        <v>44370</v>
      </c>
      <c r="B9970" s="151">
        <v>44370</v>
      </c>
      <c r="C9970" s="33" t="s">
        <v>1110</v>
      </c>
      <c r="D9970" s="34">
        <f>VLOOKUP(Pag_Inicio_Corr_mas_casos[[#This Row],[Corregimiento]],Hoja3!$A$2:$D$676,4,0)</f>
        <v>130702</v>
      </c>
      <c r="E9970" s="33">
        <v>30</v>
      </c>
    </row>
    <row r="9971" spans="1:5" x14ac:dyDescent="0.25">
      <c r="A9971" s="150">
        <v>44370</v>
      </c>
      <c r="B9971" s="151">
        <v>44370</v>
      </c>
      <c r="C9971" s="33" t="s">
        <v>1035</v>
      </c>
      <c r="D9971" s="34">
        <f>VLOOKUP(Pag_Inicio_Corr_mas_casos[[#This Row],[Corregimiento]],Hoja3!$A$2:$D$676,4,0)</f>
        <v>80806</v>
      </c>
      <c r="E9971" s="33">
        <v>29</v>
      </c>
    </row>
    <row r="9972" spans="1:5" x14ac:dyDescent="0.25">
      <c r="A9972" s="150">
        <v>44370</v>
      </c>
      <c r="B9972" s="151">
        <v>44370</v>
      </c>
      <c r="C9972" s="33" t="s">
        <v>1037</v>
      </c>
      <c r="D9972" s="34">
        <f>VLOOKUP(Pag_Inicio_Corr_mas_casos[[#This Row],[Corregimiento]],Hoja3!$A$2:$D$676,4,0)</f>
        <v>80807</v>
      </c>
      <c r="E9972" s="33">
        <v>27</v>
      </c>
    </row>
    <row r="9973" spans="1:5" x14ac:dyDescent="0.25">
      <c r="A9973" s="150">
        <v>44370</v>
      </c>
      <c r="B9973" s="151">
        <v>44370</v>
      </c>
      <c r="C9973" s="33" t="s">
        <v>1106</v>
      </c>
      <c r="D9973" s="34">
        <f>VLOOKUP(Pag_Inicio_Corr_mas_casos[[#This Row],[Corregimiento]],Hoja3!$A$2:$D$676,4,0)</f>
        <v>80809</v>
      </c>
      <c r="E9973" s="33">
        <v>26</v>
      </c>
    </row>
    <row r="9974" spans="1:5" x14ac:dyDescent="0.25">
      <c r="A9974" s="150">
        <v>44370</v>
      </c>
      <c r="B9974" s="151">
        <v>44370</v>
      </c>
      <c r="C9974" s="33" t="s">
        <v>1117</v>
      </c>
      <c r="D9974" s="34">
        <f>VLOOKUP(Pag_Inicio_Corr_mas_casos[[#This Row],[Corregimiento]],Hoja3!$A$2:$D$676,4,0)</f>
        <v>91001</v>
      </c>
      <c r="E9974" s="33">
        <v>25</v>
      </c>
    </row>
    <row r="9975" spans="1:5" x14ac:dyDescent="0.25">
      <c r="A9975" s="150">
        <v>44370</v>
      </c>
      <c r="B9975" s="151">
        <v>44370</v>
      </c>
      <c r="C9975" s="33" t="s">
        <v>1033</v>
      </c>
      <c r="D9975" s="34">
        <f>VLOOKUP(Pag_Inicio_Corr_mas_casos[[#This Row],[Corregimiento]],Hoja3!$A$2:$D$676,4,0)</f>
        <v>130717</v>
      </c>
      <c r="E9975" s="33">
        <v>23</v>
      </c>
    </row>
    <row r="9976" spans="1:5" x14ac:dyDescent="0.25">
      <c r="A9976" s="150">
        <v>44370</v>
      </c>
      <c r="B9976" s="151">
        <v>44370</v>
      </c>
      <c r="C9976" s="33" t="s">
        <v>1131</v>
      </c>
      <c r="D9976" s="34">
        <f>VLOOKUP(Pag_Inicio_Corr_mas_casos[[#This Row],[Corregimiento]],Hoja3!$A$2:$D$676,4,0)</f>
        <v>130106</v>
      </c>
      <c r="E9976" s="33">
        <v>22</v>
      </c>
    </row>
    <row r="9977" spans="1:5" x14ac:dyDescent="0.25">
      <c r="A9977" s="150">
        <v>44370</v>
      </c>
      <c r="B9977" s="151">
        <v>44370</v>
      </c>
      <c r="C9977" s="33" t="s">
        <v>1300</v>
      </c>
      <c r="D9977" s="34">
        <f>VLOOKUP(Pag_Inicio_Corr_mas_casos[[#This Row],[Corregimiento]],Hoja3!$A$2:$D$676,4,0)</f>
        <v>10207</v>
      </c>
      <c r="E9977" s="33">
        <v>22</v>
      </c>
    </row>
    <row r="9978" spans="1:5" x14ac:dyDescent="0.25">
      <c r="A9978" s="150">
        <v>44370</v>
      </c>
      <c r="B9978" s="151">
        <v>44370</v>
      </c>
      <c r="C9978" s="33" t="s">
        <v>1042</v>
      </c>
      <c r="D9978" s="34">
        <f>VLOOKUP(Pag_Inicio_Corr_mas_casos[[#This Row],[Corregimiento]],Hoja3!$A$2:$D$676,4,0)</f>
        <v>80826</v>
      </c>
      <c r="E9978" s="33">
        <v>22</v>
      </c>
    </row>
    <row r="9979" spans="1:5" x14ac:dyDescent="0.25">
      <c r="A9979" s="150">
        <v>44370</v>
      </c>
      <c r="B9979" s="151">
        <v>44370</v>
      </c>
      <c r="C9979" s="33" t="s">
        <v>1155</v>
      </c>
      <c r="D9979" s="34">
        <f>VLOOKUP(Pag_Inicio_Corr_mas_casos[[#This Row],[Corregimiento]],Hoja3!$A$2:$D$676,4,0)</f>
        <v>40601</v>
      </c>
      <c r="E9979" s="33">
        <v>20</v>
      </c>
    </row>
    <row r="9980" spans="1:5" x14ac:dyDescent="0.25">
      <c r="A9980" s="150">
        <v>44370</v>
      </c>
      <c r="B9980" s="151">
        <v>44370</v>
      </c>
      <c r="C9980" s="33" t="s">
        <v>1036</v>
      </c>
      <c r="D9980" s="34">
        <f>VLOOKUP(Pag_Inicio_Corr_mas_casos[[#This Row],[Corregimiento]],Hoja3!$A$2:$D$676,4,0)</f>
        <v>80823</v>
      </c>
      <c r="E9980" s="33">
        <v>20</v>
      </c>
    </row>
    <row r="9981" spans="1:5" x14ac:dyDescent="0.25">
      <c r="A9981" s="150">
        <v>44370</v>
      </c>
      <c r="B9981" s="151">
        <v>44370</v>
      </c>
      <c r="C9981" s="33" t="s">
        <v>1043</v>
      </c>
      <c r="D9981" s="34">
        <f>VLOOKUP(Pag_Inicio_Corr_mas_casos[[#This Row],[Corregimiento]],Hoja3!$A$2:$D$676,4,0)</f>
        <v>80811</v>
      </c>
      <c r="E9981" s="33">
        <v>18</v>
      </c>
    </row>
    <row r="9982" spans="1:5" x14ac:dyDescent="0.25">
      <c r="A9982" s="150">
        <v>44370</v>
      </c>
      <c r="B9982" s="151">
        <v>44370</v>
      </c>
      <c r="C9982" s="33" t="s">
        <v>1041</v>
      </c>
      <c r="D9982" s="34">
        <f>VLOOKUP(Pag_Inicio_Corr_mas_casos[[#This Row],[Corregimiento]],Hoja3!$A$2:$D$676,4,0)</f>
        <v>80814</v>
      </c>
      <c r="E9982" s="33">
        <v>16</v>
      </c>
    </row>
    <row r="9983" spans="1:5" x14ac:dyDescent="0.25">
      <c r="A9983" s="150">
        <v>44370</v>
      </c>
      <c r="B9983" s="151">
        <v>44370</v>
      </c>
      <c r="C9983" s="33" t="s">
        <v>867</v>
      </c>
      <c r="D9983" s="34">
        <f>VLOOKUP(Pag_Inicio_Corr_mas_casos[[#This Row],[Corregimiento]],Hoja3!$A$2:$D$676,4,0)</f>
        <v>80821</v>
      </c>
      <c r="E9983" s="33">
        <v>16</v>
      </c>
    </row>
    <row r="9984" spans="1:5" x14ac:dyDescent="0.25">
      <c r="A9984" s="150">
        <v>44370</v>
      </c>
      <c r="B9984" s="151">
        <v>44370</v>
      </c>
      <c r="C9984" s="33" t="s">
        <v>1048</v>
      </c>
      <c r="D9984" s="34">
        <f>VLOOKUP(Pag_Inicio_Corr_mas_casos[[#This Row],[Corregimiento]],Hoja3!$A$2:$D$676,4,0)</f>
        <v>80817</v>
      </c>
      <c r="E9984" s="33">
        <v>15</v>
      </c>
    </row>
    <row r="9985" spans="1:5" x14ac:dyDescent="0.25">
      <c r="A9985" s="150">
        <v>44370</v>
      </c>
      <c r="B9985" s="151">
        <v>44370</v>
      </c>
      <c r="C9985" s="33" t="s">
        <v>1054</v>
      </c>
      <c r="D9985" s="34">
        <f>VLOOKUP(Pag_Inicio_Corr_mas_casos[[#This Row],[Corregimiento]],Hoja3!$A$2:$D$676,4,0)</f>
        <v>130701</v>
      </c>
      <c r="E9985" s="33">
        <v>15</v>
      </c>
    </row>
    <row r="9986" spans="1:5" x14ac:dyDescent="0.25">
      <c r="A9986" s="150">
        <v>44370</v>
      </c>
      <c r="B9986" s="151">
        <v>44370</v>
      </c>
      <c r="C9986" s="33" t="s">
        <v>1149</v>
      </c>
      <c r="D9986" s="34">
        <f>VLOOKUP(Pag_Inicio_Corr_mas_casos[[#This Row],[Corregimiento]],Hoja3!$A$2:$D$676,4,0)</f>
        <v>130102</v>
      </c>
      <c r="E9986" s="33">
        <v>15</v>
      </c>
    </row>
    <row r="9987" spans="1:5" x14ac:dyDescent="0.25">
      <c r="A9987" s="150">
        <v>44370</v>
      </c>
      <c r="B9987" s="151">
        <v>44370</v>
      </c>
      <c r="C9987" s="33" t="s">
        <v>1107</v>
      </c>
      <c r="D9987" s="34">
        <f>VLOOKUP(Pag_Inicio_Corr_mas_casos[[#This Row],[Corregimiento]],Hoja3!$A$2:$D$676,4,0)</f>
        <v>80819</v>
      </c>
      <c r="E9987" s="33">
        <v>15</v>
      </c>
    </row>
    <row r="9988" spans="1:5" x14ac:dyDescent="0.25">
      <c r="A9988" s="152">
        <v>44371</v>
      </c>
      <c r="B9988" s="153">
        <v>44371</v>
      </c>
      <c r="C9988" s="36" t="s">
        <v>1107</v>
      </c>
      <c r="D9988" s="37">
        <f>VLOOKUP(Pag_Inicio_Corr_mas_casos[[#This Row],[Corregimiento]],Hoja3!$A$2:$D$676,4,0)</f>
        <v>80819</v>
      </c>
      <c r="E9988" s="36">
        <v>43</v>
      </c>
    </row>
    <row r="9989" spans="1:5" x14ac:dyDescent="0.25">
      <c r="A9989" s="152">
        <v>44371</v>
      </c>
      <c r="B9989" s="153">
        <v>44371</v>
      </c>
      <c r="C9989" s="36" t="s">
        <v>1106</v>
      </c>
      <c r="D9989" s="37">
        <f>VLOOKUP(Pag_Inicio_Corr_mas_casos[[#This Row],[Corregimiento]],Hoja3!$A$2:$D$676,4,0)</f>
        <v>80809</v>
      </c>
      <c r="E9989" s="36">
        <v>37</v>
      </c>
    </row>
    <row r="9990" spans="1:5" x14ac:dyDescent="0.25">
      <c r="A9990" s="152">
        <v>44371</v>
      </c>
      <c r="B9990" s="153">
        <v>44371</v>
      </c>
      <c r="C9990" s="36" t="s">
        <v>1149</v>
      </c>
      <c r="D9990" s="37">
        <f>VLOOKUP(Pag_Inicio_Corr_mas_casos[[#This Row],[Corregimiento]],Hoja3!$A$2:$D$676,4,0)</f>
        <v>130102</v>
      </c>
      <c r="E9990" s="36">
        <v>34</v>
      </c>
    </row>
    <row r="9991" spans="1:5" x14ac:dyDescent="0.25">
      <c r="A9991" s="152">
        <v>44371</v>
      </c>
      <c r="B9991" s="153">
        <v>44371</v>
      </c>
      <c r="C9991" s="36" t="s">
        <v>1035</v>
      </c>
      <c r="D9991" s="37">
        <f>VLOOKUP(Pag_Inicio_Corr_mas_casos[[#This Row],[Corregimiento]],Hoja3!$A$2:$D$676,4,0)</f>
        <v>80806</v>
      </c>
      <c r="E9991" s="36">
        <v>34</v>
      </c>
    </row>
    <row r="9992" spans="1:5" x14ac:dyDescent="0.25">
      <c r="A9992" s="152">
        <v>44371</v>
      </c>
      <c r="B9992" s="153">
        <v>44371</v>
      </c>
      <c r="C9992" s="36" t="s">
        <v>1034</v>
      </c>
      <c r="D9992" s="37">
        <f>VLOOKUP(Pag_Inicio_Corr_mas_casos[[#This Row],[Corregimiento]],Hoja3!$A$2:$D$676,4,0)</f>
        <v>81009</v>
      </c>
      <c r="E9992" s="36">
        <v>26</v>
      </c>
    </row>
    <row r="9993" spans="1:5" x14ac:dyDescent="0.25">
      <c r="A9993" s="152">
        <v>44371</v>
      </c>
      <c r="B9993" s="153">
        <v>44371</v>
      </c>
      <c r="C9993" s="36" t="s">
        <v>1037</v>
      </c>
      <c r="D9993" s="37">
        <f>VLOOKUP(Pag_Inicio_Corr_mas_casos[[#This Row],[Corregimiento]],Hoja3!$A$2:$D$676,4,0)</f>
        <v>80807</v>
      </c>
      <c r="E9993" s="36">
        <v>26</v>
      </c>
    </row>
    <row r="9994" spans="1:5" x14ac:dyDescent="0.25">
      <c r="A9994" s="152">
        <v>44371</v>
      </c>
      <c r="B9994" s="153">
        <v>44371</v>
      </c>
      <c r="C9994" s="36" t="s">
        <v>1141</v>
      </c>
      <c r="D9994" s="37">
        <f>VLOOKUP(Pag_Inicio_Corr_mas_casos[[#This Row],[Corregimiento]],Hoja3!$A$2:$D$676,4,0)</f>
        <v>80812</v>
      </c>
      <c r="E9994" s="36">
        <v>22</v>
      </c>
    </row>
    <row r="9995" spans="1:5" x14ac:dyDescent="0.25">
      <c r="A9995" s="152">
        <v>44371</v>
      </c>
      <c r="B9995" s="153">
        <v>44371</v>
      </c>
      <c r="C9995" s="36" t="s">
        <v>1163</v>
      </c>
      <c r="D9995" s="37">
        <f>VLOOKUP(Pag_Inicio_Corr_mas_casos[[#This Row],[Corregimiento]],Hoja3!$A$2:$D$676,4,0)</f>
        <v>130101</v>
      </c>
      <c r="E9995" s="36">
        <v>22</v>
      </c>
    </row>
    <row r="9996" spans="1:5" x14ac:dyDescent="0.25">
      <c r="A9996" s="152">
        <v>44371</v>
      </c>
      <c r="B9996" s="153">
        <v>44371</v>
      </c>
      <c r="C9996" s="36" t="s">
        <v>1131</v>
      </c>
      <c r="D9996" s="37">
        <f>VLOOKUP(Pag_Inicio_Corr_mas_casos[[#This Row],[Corregimiento]],Hoja3!$A$2:$D$676,4,0)</f>
        <v>130106</v>
      </c>
      <c r="E9996" s="36">
        <v>21</v>
      </c>
    </row>
    <row r="9997" spans="1:5" x14ac:dyDescent="0.25">
      <c r="A9997" s="152">
        <v>44371</v>
      </c>
      <c r="B9997" s="153">
        <v>44371</v>
      </c>
      <c r="C9997" s="36" t="s">
        <v>1087</v>
      </c>
      <c r="D9997" s="37">
        <f>VLOOKUP(Pag_Inicio_Corr_mas_casos[[#This Row],[Corregimiento]],Hoja3!$A$2:$D$676,4,0)</f>
        <v>80808</v>
      </c>
      <c r="E9997" s="36">
        <v>20</v>
      </c>
    </row>
    <row r="9998" spans="1:5" x14ac:dyDescent="0.25">
      <c r="A9998" s="152">
        <v>44371</v>
      </c>
      <c r="B9998" s="153">
        <v>44371</v>
      </c>
      <c r="C9998" s="36" t="s">
        <v>1418</v>
      </c>
      <c r="D9998" s="37">
        <f>VLOOKUP(Pag_Inicio_Corr_mas_casos[[#This Row],[Corregimiento]],Hoja3!$A$2:$D$676,4,0)</f>
        <v>81003</v>
      </c>
      <c r="E9998" s="36">
        <v>20</v>
      </c>
    </row>
    <row r="9999" spans="1:5" x14ac:dyDescent="0.25">
      <c r="A9999" s="152">
        <v>44371</v>
      </c>
      <c r="B9999" s="153">
        <v>44371</v>
      </c>
      <c r="C9999" s="36" t="s">
        <v>1042</v>
      </c>
      <c r="D9999" s="37">
        <f>VLOOKUP(Pag_Inicio_Corr_mas_casos[[#This Row],[Corregimiento]],Hoja3!$A$2:$D$676,4,0)</f>
        <v>80826</v>
      </c>
      <c r="E9999" s="36">
        <v>19</v>
      </c>
    </row>
    <row r="10000" spans="1:5" x14ac:dyDescent="0.25">
      <c r="A10000" s="152">
        <v>44371</v>
      </c>
      <c r="B10000" s="153">
        <v>44371</v>
      </c>
      <c r="C10000" s="36" t="s">
        <v>1114</v>
      </c>
      <c r="D10000" s="37">
        <f>VLOOKUP(Pag_Inicio_Corr_mas_casos[[#This Row],[Corregimiento]],Hoja3!$A$2:$D$676,4,0)</f>
        <v>81001</v>
      </c>
      <c r="E10000" s="36">
        <v>18</v>
      </c>
    </row>
    <row r="10001" spans="1:5" x14ac:dyDescent="0.25">
      <c r="A10001" s="152">
        <v>44371</v>
      </c>
      <c r="B10001" s="153">
        <v>44371</v>
      </c>
      <c r="C10001" s="36" t="s">
        <v>1062</v>
      </c>
      <c r="D10001" s="37">
        <f>VLOOKUP(Pag_Inicio_Corr_mas_casos[[#This Row],[Corregimiento]],Hoja3!$A$2:$D$676,4,0)</f>
        <v>30107</v>
      </c>
      <c r="E10001" s="36">
        <v>18</v>
      </c>
    </row>
    <row r="10002" spans="1:5" x14ac:dyDescent="0.25">
      <c r="A10002" s="152">
        <v>44371</v>
      </c>
      <c r="B10002" s="153">
        <v>44371</v>
      </c>
      <c r="C10002" s="36" t="s">
        <v>1056</v>
      </c>
      <c r="D10002" s="37">
        <f>VLOOKUP(Pag_Inicio_Corr_mas_casos[[#This Row],[Corregimiento]],Hoja3!$A$2:$D$676,4,0)</f>
        <v>20601</v>
      </c>
      <c r="E10002" s="36">
        <v>18</v>
      </c>
    </row>
    <row r="10003" spans="1:5" x14ac:dyDescent="0.25">
      <c r="A10003" s="152">
        <v>44371</v>
      </c>
      <c r="B10003" s="153">
        <v>44371</v>
      </c>
      <c r="C10003" s="36" t="s">
        <v>1100</v>
      </c>
      <c r="D10003" s="37">
        <f>VLOOKUP(Pag_Inicio_Corr_mas_casos[[#This Row],[Corregimiento]],Hoja3!$A$2:$D$676,4,0)</f>
        <v>60103</v>
      </c>
      <c r="E10003" s="36">
        <v>18</v>
      </c>
    </row>
    <row r="10004" spans="1:5" x14ac:dyDescent="0.25">
      <c r="A10004" s="152">
        <v>44371</v>
      </c>
      <c r="B10004" s="153">
        <v>44371</v>
      </c>
      <c r="C10004" s="36" t="s">
        <v>1036</v>
      </c>
      <c r="D10004" s="37">
        <f>VLOOKUP(Pag_Inicio_Corr_mas_casos[[#This Row],[Corregimiento]],Hoja3!$A$2:$D$676,4,0)</f>
        <v>80823</v>
      </c>
      <c r="E10004" s="36">
        <v>18</v>
      </c>
    </row>
    <row r="10005" spans="1:5" x14ac:dyDescent="0.25">
      <c r="A10005" s="152">
        <v>44371</v>
      </c>
      <c r="B10005" s="153">
        <v>44371</v>
      </c>
      <c r="C10005" s="36" t="s">
        <v>867</v>
      </c>
      <c r="D10005" s="37">
        <f>VLOOKUP(Pag_Inicio_Corr_mas_casos[[#This Row],[Corregimiento]],Hoja3!$A$2:$D$676,4,0)</f>
        <v>80821</v>
      </c>
      <c r="E10005" s="36">
        <v>16</v>
      </c>
    </row>
    <row r="10006" spans="1:5" x14ac:dyDescent="0.25">
      <c r="A10006" s="152">
        <v>44371</v>
      </c>
      <c r="B10006" s="153">
        <v>44371</v>
      </c>
      <c r="C10006" s="36" t="s">
        <v>1113</v>
      </c>
      <c r="D10006" s="37">
        <f>VLOOKUP(Pag_Inicio_Corr_mas_casos[[#This Row],[Corregimiento]],Hoja3!$A$2:$D$676,4,0)</f>
        <v>81008</v>
      </c>
      <c r="E10006" s="36">
        <v>15</v>
      </c>
    </row>
    <row r="10007" spans="1:5" x14ac:dyDescent="0.25">
      <c r="A10007" s="152">
        <v>44371</v>
      </c>
      <c r="B10007" s="153">
        <v>44371</v>
      </c>
      <c r="C10007" s="36" t="s">
        <v>1046</v>
      </c>
      <c r="D10007" s="37">
        <f>VLOOKUP(Pag_Inicio_Corr_mas_casos[[#This Row],[Corregimiento]],Hoja3!$A$2:$D$676,4,0)</f>
        <v>80813</v>
      </c>
      <c r="E10007" s="36">
        <v>14</v>
      </c>
    </row>
    <row r="10008" spans="1:5" x14ac:dyDescent="0.25">
      <c r="A10008" s="43">
        <v>44372</v>
      </c>
      <c r="B10008" s="41">
        <v>44372</v>
      </c>
      <c r="C10008" s="41" t="s">
        <v>786</v>
      </c>
      <c r="D10008" s="42">
        <f>VLOOKUP(Pag_Inicio_Corr_mas_casos[[#This Row],[Corregimiento]],Hoja3!$A$2:$D$676,4,0)</f>
        <v>80819</v>
      </c>
      <c r="E10008" s="41">
        <v>32</v>
      </c>
    </row>
    <row r="10009" spans="1:5" x14ac:dyDescent="0.25">
      <c r="A10009" s="43">
        <v>44372</v>
      </c>
      <c r="B10009" s="41">
        <v>44372</v>
      </c>
      <c r="C10009" s="41" t="s">
        <v>1106</v>
      </c>
      <c r="D10009" s="42">
        <f>VLOOKUP(Pag_Inicio_Corr_mas_casos[[#This Row],[Corregimiento]],Hoja3!$A$2:$D$676,4,0)</f>
        <v>80809</v>
      </c>
      <c r="E10009" s="41">
        <v>32</v>
      </c>
    </row>
    <row r="10010" spans="1:5" x14ac:dyDescent="0.25">
      <c r="A10010" s="43">
        <v>44372</v>
      </c>
      <c r="B10010" s="41">
        <v>44372</v>
      </c>
      <c r="C10010" s="41" t="s">
        <v>1117</v>
      </c>
      <c r="D10010" s="42">
        <f>VLOOKUP(Pag_Inicio_Corr_mas_casos[[#This Row],[Corregimiento]],Hoja3!$A$2:$D$676,4,0)</f>
        <v>91001</v>
      </c>
      <c r="E10010" s="41">
        <v>27</v>
      </c>
    </row>
    <row r="10011" spans="1:5" x14ac:dyDescent="0.25">
      <c r="A10011" s="43">
        <v>44372</v>
      </c>
      <c r="B10011" s="41">
        <v>44372</v>
      </c>
      <c r="C10011" s="41" t="s">
        <v>1131</v>
      </c>
      <c r="D10011" s="42">
        <f>VLOOKUP(Pag_Inicio_Corr_mas_casos[[#This Row],[Corregimiento]],Hoja3!$A$2:$D$676,4,0)</f>
        <v>130106</v>
      </c>
      <c r="E10011" s="41">
        <v>26</v>
      </c>
    </row>
    <row r="10012" spans="1:5" x14ac:dyDescent="0.25">
      <c r="A10012" s="43">
        <v>44372</v>
      </c>
      <c r="B10012" s="41">
        <v>44372</v>
      </c>
      <c r="C10012" s="41" t="s">
        <v>1133</v>
      </c>
      <c r="D10012" s="42">
        <f>VLOOKUP(Pag_Inicio_Corr_mas_casos[[#This Row],[Corregimiento]],Hoja3!$A$2:$D$676,4,0)</f>
        <v>130108</v>
      </c>
      <c r="E10012" s="41">
        <v>26</v>
      </c>
    </row>
    <row r="10013" spans="1:5" x14ac:dyDescent="0.25">
      <c r="A10013" s="43">
        <v>44372</v>
      </c>
      <c r="B10013" s="41">
        <v>44372</v>
      </c>
      <c r="C10013" s="41" t="s">
        <v>1041</v>
      </c>
      <c r="D10013" s="42">
        <f>VLOOKUP(Pag_Inicio_Corr_mas_casos[[#This Row],[Corregimiento]],Hoja3!$A$2:$D$676,4,0)</f>
        <v>80814</v>
      </c>
      <c r="E10013" s="41">
        <v>23</v>
      </c>
    </row>
    <row r="10014" spans="1:5" x14ac:dyDescent="0.25">
      <c r="A10014" s="43">
        <v>44372</v>
      </c>
      <c r="B10014" s="41">
        <v>44372</v>
      </c>
      <c r="C10014" s="41" t="s">
        <v>1149</v>
      </c>
      <c r="D10014" s="42">
        <f>VLOOKUP(Pag_Inicio_Corr_mas_casos[[#This Row],[Corregimiento]],Hoja3!$A$2:$D$676,4,0)</f>
        <v>130102</v>
      </c>
      <c r="E10014" s="41">
        <v>23</v>
      </c>
    </row>
    <row r="10015" spans="1:5" x14ac:dyDescent="0.25">
      <c r="A10015" s="43">
        <v>44372</v>
      </c>
      <c r="B10015" s="41">
        <v>44372</v>
      </c>
      <c r="C10015" s="41" t="s">
        <v>1048</v>
      </c>
      <c r="D10015" s="42">
        <f>VLOOKUP(Pag_Inicio_Corr_mas_casos[[#This Row],[Corregimiento]],Hoja3!$A$2:$D$676,4,0)</f>
        <v>80817</v>
      </c>
      <c r="E10015" s="41">
        <v>22</v>
      </c>
    </row>
    <row r="10016" spans="1:5" x14ac:dyDescent="0.25">
      <c r="A10016" s="43">
        <v>44372</v>
      </c>
      <c r="B10016" s="41">
        <v>44372</v>
      </c>
      <c r="C10016" s="41" t="s">
        <v>1094</v>
      </c>
      <c r="D10016" s="42">
        <f>VLOOKUP(Pag_Inicio_Corr_mas_casos[[#This Row],[Corregimiento]],Hoja3!$A$2:$D$676,4,0)</f>
        <v>60104</v>
      </c>
      <c r="E10016" s="41">
        <v>22</v>
      </c>
    </row>
    <row r="10017" spans="1:5" x14ac:dyDescent="0.25">
      <c r="A10017" s="43">
        <v>44372</v>
      </c>
      <c r="B10017" s="41">
        <v>44372</v>
      </c>
      <c r="C10017" s="41" t="s">
        <v>1034</v>
      </c>
      <c r="D10017" s="42">
        <f>VLOOKUP(Pag_Inicio_Corr_mas_casos[[#This Row],[Corregimiento]],Hoja3!$A$2:$D$676,4,0)</f>
        <v>81009</v>
      </c>
      <c r="E10017" s="41">
        <v>20</v>
      </c>
    </row>
    <row r="10018" spans="1:5" x14ac:dyDescent="0.25">
      <c r="A10018" s="43">
        <v>44372</v>
      </c>
      <c r="B10018" s="41">
        <v>44372</v>
      </c>
      <c r="C10018" s="41" t="s">
        <v>1163</v>
      </c>
      <c r="D10018" s="42">
        <f>VLOOKUP(Pag_Inicio_Corr_mas_casos[[#This Row],[Corregimiento]],Hoja3!$A$2:$D$676,4,0)</f>
        <v>130101</v>
      </c>
      <c r="E10018" s="41">
        <v>19</v>
      </c>
    </row>
    <row r="10019" spans="1:5" x14ac:dyDescent="0.25">
      <c r="A10019" s="43">
        <v>44372</v>
      </c>
      <c r="B10019" s="41">
        <v>44372</v>
      </c>
      <c r="C10019" s="41" t="s">
        <v>1110</v>
      </c>
      <c r="D10019" s="42">
        <f>VLOOKUP(Pag_Inicio_Corr_mas_casos[[#This Row],[Corregimiento]],Hoja3!$A$2:$D$676,4,0)</f>
        <v>130702</v>
      </c>
      <c r="E10019" s="41">
        <v>19</v>
      </c>
    </row>
    <row r="10020" spans="1:5" x14ac:dyDescent="0.25">
      <c r="A10020" s="43">
        <v>44372</v>
      </c>
      <c r="B10020" s="41">
        <v>44372</v>
      </c>
      <c r="C10020" s="41" t="s">
        <v>867</v>
      </c>
      <c r="D10020" s="42">
        <f>VLOOKUP(Pag_Inicio_Corr_mas_casos[[#This Row],[Corregimiento]],Hoja3!$A$2:$D$676,4,0)</f>
        <v>80821</v>
      </c>
      <c r="E10020" s="41">
        <v>17</v>
      </c>
    </row>
    <row r="10021" spans="1:5" x14ac:dyDescent="0.25">
      <c r="A10021" s="43">
        <v>44372</v>
      </c>
      <c r="B10021" s="41">
        <v>44372</v>
      </c>
      <c r="C10021" s="41" t="s">
        <v>1032</v>
      </c>
      <c r="D10021" s="42">
        <f>VLOOKUP(Pag_Inicio_Corr_mas_casos[[#This Row],[Corregimiento]],Hoja3!$A$2:$D$676,4,0)</f>
        <v>80810</v>
      </c>
      <c r="E10021" s="41">
        <v>17</v>
      </c>
    </row>
    <row r="10022" spans="1:5" x14ac:dyDescent="0.25">
      <c r="A10022" s="43">
        <v>44372</v>
      </c>
      <c r="B10022" s="41">
        <v>44372</v>
      </c>
      <c r="C10022" s="41" t="s">
        <v>820</v>
      </c>
      <c r="D10022" s="42">
        <f>VLOOKUP(Pag_Inicio_Corr_mas_casos[[#This Row],[Corregimiento]],Hoja3!$A$2:$D$676,4,0)</f>
        <v>30104</v>
      </c>
      <c r="E10022" s="41">
        <v>17</v>
      </c>
    </row>
    <row r="10023" spans="1:5" x14ac:dyDescent="0.25">
      <c r="A10023" s="43">
        <v>44372</v>
      </c>
      <c r="B10023" s="41">
        <v>44372</v>
      </c>
      <c r="C10023" s="41" t="s">
        <v>1035</v>
      </c>
      <c r="D10023" s="42">
        <f>VLOOKUP(Pag_Inicio_Corr_mas_casos[[#This Row],[Corregimiento]],Hoja3!$A$2:$D$676,4,0)</f>
        <v>80806</v>
      </c>
      <c r="E10023" s="41">
        <v>17</v>
      </c>
    </row>
    <row r="10024" spans="1:5" x14ac:dyDescent="0.25">
      <c r="A10024" s="43">
        <v>44372</v>
      </c>
      <c r="B10024" s="41">
        <v>44372</v>
      </c>
      <c r="C10024" s="41" t="s">
        <v>1100</v>
      </c>
      <c r="D10024" s="42">
        <f>VLOOKUP(Pag_Inicio_Corr_mas_casos[[#This Row],[Corregimiento]],Hoja3!$A$2:$D$676,4,0)</f>
        <v>60103</v>
      </c>
      <c r="E10024" s="41">
        <v>17</v>
      </c>
    </row>
    <row r="10025" spans="1:5" x14ac:dyDescent="0.25">
      <c r="A10025" s="43">
        <v>44372</v>
      </c>
      <c r="B10025" s="41">
        <v>44372</v>
      </c>
      <c r="C10025" s="41" t="s">
        <v>1052</v>
      </c>
      <c r="D10025" s="42">
        <f>VLOOKUP(Pag_Inicio_Corr_mas_casos[[#This Row],[Corregimiento]],Hoja3!$A$2:$D$676,4,0)</f>
        <v>130716</v>
      </c>
      <c r="E10025" s="41">
        <v>16</v>
      </c>
    </row>
    <row r="10026" spans="1:5" x14ac:dyDescent="0.25">
      <c r="A10026" s="43">
        <v>44372</v>
      </c>
      <c r="B10026" s="41">
        <v>44372</v>
      </c>
      <c r="C10026" s="41" t="s">
        <v>808</v>
      </c>
      <c r="D10026" s="42">
        <f>VLOOKUP(Pag_Inicio_Corr_mas_casos[[#This Row],[Corregimiento]],Hoja3!$A$2:$D$676,4,0)</f>
        <v>130708</v>
      </c>
      <c r="E10026" s="41">
        <v>16</v>
      </c>
    </row>
    <row r="10027" spans="1:5" x14ac:dyDescent="0.25">
      <c r="A10027" s="43">
        <v>44372</v>
      </c>
      <c r="B10027" s="41">
        <v>44372</v>
      </c>
      <c r="C10027" s="41" t="s">
        <v>1033</v>
      </c>
      <c r="D10027" s="42">
        <f>VLOOKUP(Pag_Inicio_Corr_mas_casos[[#This Row],[Corregimiento]],Hoja3!$A$2:$D$676,4,0)</f>
        <v>130717</v>
      </c>
      <c r="E10027" s="41">
        <v>15</v>
      </c>
    </row>
    <row r="10028" spans="1:5" x14ac:dyDescent="0.25">
      <c r="A10028" s="47">
        <v>44373</v>
      </c>
      <c r="B10028" s="48">
        <v>44373</v>
      </c>
      <c r="C10028" s="48" t="s">
        <v>1106</v>
      </c>
      <c r="D10028" s="49">
        <f>VLOOKUP(Pag_Inicio_Corr_mas_casos[[#This Row],[Corregimiento]],Hoja3!$A$2:$D$676,4,0)</f>
        <v>80809</v>
      </c>
      <c r="E10028" s="48">
        <v>32</v>
      </c>
    </row>
    <row r="10029" spans="1:5" x14ac:dyDescent="0.25">
      <c r="A10029" s="47">
        <v>44373</v>
      </c>
      <c r="B10029" s="48">
        <v>44373</v>
      </c>
      <c r="C10029" s="48" t="s">
        <v>1035</v>
      </c>
      <c r="D10029" s="49">
        <f>VLOOKUP(Pag_Inicio_Corr_mas_casos[[#This Row],[Corregimiento]],Hoja3!$A$2:$D$676,4,0)</f>
        <v>80806</v>
      </c>
      <c r="E10029" s="48">
        <v>27</v>
      </c>
    </row>
    <row r="10030" spans="1:5" x14ac:dyDescent="0.25">
      <c r="A10030" s="47">
        <v>44373</v>
      </c>
      <c r="B10030" s="48">
        <v>44373</v>
      </c>
      <c r="C10030" s="48" t="s">
        <v>1117</v>
      </c>
      <c r="D10030" s="49">
        <f>VLOOKUP(Pag_Inicio_Corr_mas_casos[[#This Row],[Corregimiento]],Hoja3!$A$2:$D$676,4,0)</f>
        <v>91001</v>
      </c>
      <c r="E10030" s="48">
        <v>26</v>
      </c>
    </row>
    <row r="10031" spans="1:5" x14ac:dyDescent="0.25">
      <c r="A10031" s="47">
        <v>44373</v>
      </c>
      <c r="B10031" s="48">
        <v>44373</v>
      </c>
      <c r="C10031" s="48" t="s">
        <v>1039</v>
      </c>
      <c r="D10031" s="49">
        <f>VLOOKUP(Pag_Inicio_Corr_mas_casos[[#This Row],[Corregimiento]],Hoja3!$A$2:$D$676,4,0)</f>
        <v>130708</v>
      </c>
      <c r="E10031" s="48">
        <v>24</v>
      </c>
    </row>
    <row r="10032" spans="1:5" x14ac:dyDescent="0.25">
      <c r="A10032" s="47">
        <v>44373</v>
      </c>
      <c r="B10032" s="48">
        <v>44373</v>
      </c>
      <c r="C10032" s="48" t="s">
        <v>1163</v>
      </c>
      <c r="D10032" s="49">
        <f>VLOOKUP(Pag_Inicio_Corr_mas_casos[[#This Row],[Corregimiento]],Hoja3!$A$2:$D$676,4,0)</f>
        <v>130101</v>
      </c>
      <c r="E10032" s="48">
        <v>21</v>
      </c>
    </row>
    <row r="10033" spans="1:5" x14ac:dyDescent="0.25">
      <c r="A10033" s="47">
        <v>44373</v>
      </c>
      <c r="B10033" s="48">
        <v>44373</v>
      </c>
      <c r="C10033" s="48" t="s">
        <v>1100</v>
      </c>
      <c r="D10033" s="49">
        <f>VLOOKUP(Pag_Inicio_Corr_mas_casos[[#This Row],[Corregimiento]],Hoja3!$A$2:$D$676,4,0)</f>
        <v>60103</v>
      </c>
      <c r="E10033" s="48">
        <v>20</v>
      </c>
    </row>
    <row r="10034" spans="1:5" x14ac:dyDescent="0.25">
      <c r="A10034" s="47">
        <v>44373</v>
      </c>
      <c r="B10034" s="48">
        <v>44373</v>
      </c>
      <c r="C10034" s="48" t="s">
        <v>1086</v>
      </c>
      <c r="D10034" s="49">
        <f>VLOOKUP(Pag_Inicio_Corr_mas_casos[[#This Row],[Corregimiento]],Hoja3!$A$2:$D$676,4,0)</f>
        <v>130706</v>
      </c>
      <c r="E10034" s="48">
        <v>18</v>
      </c>
    </row>
    <row r="10035" spans="1:5" x14ac:dyDescent="0.25">
      <c r="A10035" s="47">
        <v>44373</v>
      </c>
      <c r="B10035" s="48">
        <v>44373</v>
      </c>
      <c r="C10035" s="48" t="s">
        <v>1054</v>
      </c>
      <c r="D10035" s="49">
        <f>VLOOKUP(Pag_Inicio_Corr_mas_casos[[#This Row],[Corregimiento]],Hoja3!$A$2:$D$676,4,0)</f>
        <v>130701</v>
      </c>
      <c r="E10035" s="48">
        <v>17</v>
      </c>
    </row>
    <row r="10036" spans="1:5" x14ac:dyDescent="0.25">
      <c r="A10036" s="47">
        <v>44373</v>
      </c>
      <c r="B10036" s="48">
        <v>44373</v>
      </c>
      <c r="C10036" s="48" t="s">
        <v>1141</v>
      </c>
      <c r="D10036" s="49">
        <f>VLOOKUP(Pag_Inicio_Corr_mas_casos[[#This Row],[Corregimiento]],Hoja3!$A$2:$D$676,4,0)</f>
        <v>80812</v>
      </c>
      <c r="E10036" s="48">
        <v>17</v>
      </c>
    </row>
    <row r="10037" spans="1:5" x14ac:dyDescent="0.25">
      <c r="A10037" s="47">
        <v>44373</v>
      </c>
      <c r="B10037" s="48">
        <v>44373</v>
      </c>
      <c r="C10037" s="48" t="s">
        <v>867</v>
      </c>
      <c r="D10037" s="49">
        <f>VLOOKUP(Pag_Inicio_Corr_mas_casos[[#This Row],[Corregimiento]],Hoja3!$A$2:$D$676,4,0)</f>
        <v>80821</v>
      </c>
      <c r="E10037" s="48">
        <v>16</v>
      </c>
    </row>
    <row r="10038" spans="1:5" x14ac:dyDescent="0.25">
      <c r="A10038" s="47">
        <v>44373</v>
      </c>
      <c r="B10038" s="48">
        <v>44373</v>
      </c>
      <c r="C10038" s="48" t="s">
        <v>1042</v>
      </c>
      <c r="D10038" s="49">
        <f>VLOOKUP(Pag_Inicio_Corr_mas_casos[[#This Row],[Corregimiento]],Hoja3!$A$2:$D$676,4,0)</f>
        <v>80826</v>
      </c>
      <c r="E10038" s="48">
        <v>16</v>
      </c>
    </row>
    <row r="10039" spans="1:5" x14ac:dyDescent="0.25">
      <c r="A10039" s="47">
        <v>44373</v>
      </c>
      <c r="B10039" s="48">
        <v>44373</v>
      </c>
      <c r="C10039" s="48" t="s">
        <v>1155</v>
      </c>
      <c r="D10039" s="49">
        <f>VLOOKUP(Pag_Inicio_Corr_mas_casos[[#This Row],[Corregimiento]],Hoja3!$A$2:$D$676,4,0)</f>
        <v>40601</v>
      </c>
      <c r="E10039" s="48">
        <v>16</v>
      </c>
    </row>
    <row r="10040" spans="1:5" x14ac:dyDescent="0.25">
      <c r="A10040" s="47">
        <v>44373</v>
      </c>
      <c r="B10040" s="48">
        <v>44373</v>
      </c>
      <c r="C10040" s="48" t="s">
        <v>1036</v>
      </c>
      <c r="D10040" s="49">
        <f>VLOOKUP(Pag_Inicio_Corr_mas_casos[[#This Row],[Corregimiento]],Hoja3!$A$2:$D$676,4,0)</f>
        <v>80823</v>
      </c>
      <c r="E10040" s="48">
        <v>16</v>
      </c>
    </row>
    <row r="10041" spans="1:5" x14ac:dyDescent="0.25">
      <c r="A10041" s="47">
        <v>44373</v>
      </c>
      <c r="B10041" s="48">
        <v>44373</v>
      </c>
      <c r="C10041" s="48" t="s">
        <v>1056</v>
      </c>
      <c r="D10041" s="49">
        <f>VLOOKUP(Pag_Inicio_Corr_mas_casos[[#This Row],[Corregimiento]],Hoja3!$A$2:$D$676,4,0)</f>
        <v>20601</v>
      </c>
      <c r="E10041" s="48">
        <v>14</v>
      </c>
    </row>
    <row r="10042" spans="1:5" x14ac:dyDescent="0.25">
      <c r="A10042" s="47">
        <v>44373</v>
      </c>
      <c r="B10042" s="48">
        <v>44373</v>
      </c>
      <c r="C10042" s="48" t="s">
        <v>1094</v>
      </c>
      <c r="D10042" s="49">
        <f>VLOOKUP(Pag_Inicio_Corr_mas_casos[[#This Row],[Corregimiento]],Hoja3!$A$2:$D$676,4,0)</f>
        <v>60104</v>
      </c>
      <c r="E10042" s="48">
        <v>14</v>
      </c>
    </row>
    <row r="10043" spans="1:5" x14ac:dyDescent="0.25">
      <c r="A10043" s="47">
        <v>44373</v>
      </c>
      <c r="B10043" s="48">
        <v>44373</v>
      </c>
      <c r="C10043" s="48" t="s">
        <v>1034</v>
      </c>
      <c r="D10043" s="49">
        <f>VLOOKUP(Pag_Inicio_Corr_mas_casos[[#This Row],[Corregimiento]],Hoja3!$A$2:$D$676,4,0)</f>
        <v>81009</v>
      </c>
      <c r="E10043" s="48">
        <v>14</v>
      </c>
    </row>
    <row r="10044" spans="1:5" x14ac:dyDescent="0.25">
      <c r="A10044" s="47">
        <v>44373</v>
      </c>
      <c r="B10044" s="48">
        <v>44373</v>
      </c>
      <c r="C10044" s="48" t="s">
        <v>1197</v>
      </c>
      <c r="D10044" s="49">
        <f>VLOOKUP(Pag_Inicio_Corr_mas_casos[[#This Row],[Corregimiento]],Hoja3!$A$2:$D$676,4,0)</f>
        <v>60601</v>
      </c>
      <c r="E10044" s="48">
        <v>14</v>
      </c>
    </row>
    <row r="10045" spans="1:5" x14ac:dyDescent="0.25">
      <c r="A10045" s="47">
        <v>44373</v>
      </c>
      <c r="B10045" s="48">
        <v>44373</v>
      </c>
      <c r="C10045" s="48" t="s">
        <v>1037</v>
      </c>
      <c r="D10045" s="49">
        <f>VLOOKUP(Pag_Inicio_Corr_mas_casos[[#This Row],[Corregimiento]],Hoja3!$A$2:$D$676,4,0)</f>
        <v>80807</v>
      </c>
      <c r="E10045" s="48">
        <v>14</v>
      </c>
    </row>
    <row r="10046" spans="1:5" x14ac:dyDescent="0.25">
      <c r="A10046" s="47">
        <v>44373</v>
      </c>
      <c r="B10046" s="48">
        <v>44373</v>
      </c>
      <c r="C10046" s="48" t="s">
        <v>1047</v>
      </c>
      <c r="D10046" s="49">
        <f>VLOOKUP(Pag_Inicio_Corr_mas_casos[[#This Row],[Corregimiento]],Hoja3!$A$2:$D$676,4,0)</f>
        <v>80820</v>
      </c>
      <c r="E10046" s="48">
        <v>14</v>
      </c>
    </row>
    <row r="10047" spans="1:5" x14ac:dyDescent="0.25">
      <c r="A10047" s="47">
        <v>44373</v>
      </c>
      <c r="B10047" s="48">
        <v>44373</v>
      </c>
      <c r="C10047" s="48" t="s">
        <v>1052</v>
      </c>
      <c r="D10047" s="49">
        <f>VLOOKUP(Pag_Inicio_Corr_mas_casos[[#This Row],[Corregimiento]],Hoja3!$A$2:$D$676,4,0)</f>
        <v>130716</v>
      </c>
      <c r="E10047" s="48">
        <v>13</v>
      </c>
    </row>
    <row r="10048" spans="1:5" x14ac:dyDescent="0.25">
      <c r="A10048" s="50">
        <v>44374</v>
      </c>
      <c r="B10048" s="51">
        <v>44374</v>
      </c>
      <c r="C10048" s="51" t="s">
        <v>1034</v>
      </c>
      <c r="D10048" s="52">
        <f>VLOOKUP(Pag_Inicio_Corr_mas_casos[[#This Row],[Corregimiento]],Hoja3!$A$2:$D$676,4,0)</f>
        <v>81009</v>
      </c>
      <c r="E10048" s="51">
        <v>25</v>
      </c>
    </row>
    <row r="10049" spans="1:5" x14ac:dyDescent="0.25">
      <c r="A10049" s="50">
        <v>44374</v>
      </c>
      <c r="B10049" s="51">
        <v>44374</v>
      </c>
      <c r="C10049" s="51" t="s">
        <v>1040</v>
      </c>
      <c r="D10049" s="52">
        <f>VLOOKUP(Pag_Inicio_Corr_mas_casos[[#This Row],[Corregimiento]],Hoja3!$A$2:$D$676,4,0)</f>
        <v>81007</v>
      </c>
      <c r="E10049" s="51">
        <v>23</v>
      </c>
    </row>
    <row r="10050" spans="1:5" x14ac:dyDescent="0.25">
      <c r="A10050" s="50">
        <v>44374</v>
      </c>
      <c r="B10050" s="51">
        <v>44374</v>
      </c>
      <c r="C10050" s="51" t="s">
        <v>1149</v>
      </c>
      <c r="D10050" s="52">
        <f>VLOOKUP(Pag_Inicio_Corr_mas_casos[[#This Row],[Corregimiento]],Hoja3!$A$2:$D$676,4,0)</f>
        <v>130102</v>
      </c>
      <c r="E10050" s="51">
        <v>20</v>
      </c>
    </row>
    <row r="10051" spans="1:5" x14ac:dyDescent="0.25">
      <c r="A10051" s="50">
        <v>44374</v>
      </c>
      <c r="B10051" s="51">
        <v>44374</v>
      </c>
      <c r="C10051" s="51" t="s">
        <v>1032</v>
      </c>
      <c r="D10051" s="52">
        <f>VLOOKUP(Pag_Inicio_Corr_mas_casos[[#This Row],[Corregimiento]],Hoja3!$A$2:$D$676,4,0)</f>
        <v>80810</v>
      </c>
      <c r="E10051" s="51">
        <v>19</v>
      </c>
    </row>
    <row r="10052" spans="1:5" x14ac:dyDescent="0.25">
      <c r="A10052" s="50">
        <v>44374</v>
      </c>
      <c r="B10052" s="51">
        <v>44374</v>
      </c>
      <c r="C10052" s="51" t="s">
        <v>1106</v>
      </c>
      <c r="D10052" s="52">
        <f>VLOOKUP(Pag_Inicio_Corr_mas_casos[[#This Row],[Corregimiento]],Hoja3!$A$2:$D$676,4,0)</f>
        <v>80809</v>
      </c>
      <c r="E10052" s="51">
        <v>19</v>
      </c>
    </row>
    <row r="10053" spans="1:5" x14ac:dyDescent="0.25">
      <c r="A10053" s="50">
        <v>44374</v>
      </c>
      <c r="B10053" s="51">
        <v>44374</v>
      </c>
      <c r="C10053" s="51" t="s">
        <v>1155</v>
      </c>
      <c r="D10053" s="52">
        <f>VLOOKUP(Pag_Inicio_Corr_mas_casos[[#This Row],[Corregimiento]],Hoja3!$A$2:$D$676,4,0)</f>
        <v>40601</v>
      </c>
      <c r="E10053" s="51">
        <v>18</v>
      </c>
    </row>
    <row r="10054" spans="1:5" x14ac:dyDescent="0.25">
      <c r="A10054" s="50">
        <v>44374</v>
      </c>
      <c r="B10054" s="51">
        <v>44374</v>
      </c>
      <c r="C10054" s="51" t="s">
        <v>1035</v>
      </c>
      <c r="D10054" s="52">
        <f>VLOOKUP(Pag_Inicio_Corr_mas_casos[[#This Row],[Corregimiento]],Hoja3!$A$2:$D$676,4,0)</f>
        <v>80806</v>
      </c>
      <c r="E10054" s="51">
        <v>16</v>
      </c>
    </row>
    <row r="10055" spans="1:5" x14ac:dyDescent="0.25">
      <c r="A10055" s="50">
        <v>44374</v>
      </c>
      <c r="B10055" s="51">
        <v>44374</v>
      </c>
      <c r="C10055" s="51" t="s">
        <v>1100</v>
      </c>
      <c r="D10055" s="52">
        <f>VLOOKUP(Pag_Inicio_Corr_mas_casos[[#This Row],[Corregimiento]],Hoja3!$A$2:$D$676,4,0)</f>
        <v>60103</v>
      </c>
      <c r="E10055" s="51">
        <v>14</v>
      </c>
    </row>
    <row r="10056" spans="1:5" x14ac:dyDescent="0.25">
      <c r="A10056" s="50">
        <v>44374</v>
      </c>
      <c r="B10056" s="51">
        <v>44374</v>
      </c>
      <c r="C10056" s="51" t="s">
        <v>1045</v>
      </c>
      <c r="D10056" s="52">
        <f>VLOOKUP(Pag_Inicio_Corr_mas_casos[[#This Row],[Corregimiento]],Hoja3!$A$2:$D$676,4,0)</f>
        <v>130107</v>
      </c>
      <c r="E10056" s="51">
        <v>13</v>
      </c>
    </row>
    <row r="10057" spans="1:5" x14ac:dyDescent="0.25">
      <c r="A10057" s="50">
        <v>44374</v>
      </c>
      <c r="B10057" s="51">
        <v>44374</v>
      </c>
      <c r="C10057" s="51" t="s">
        <v>1122</v>
      </c>
      <c r="D10057" s="52">
        <f>VLOOKUP(Pag_Inicio_Corr_mas_casos[[#This Row],[Corregimiento]],Hoja3!$A$2:$D$676,4,0)</f>
        <v>30103</v>
      </c>
      <c r="E10057" s="51">
        <v>13</v>
      </c>
    </row>
    <row r="10058" spans="1:5" x14ac:dyDescent="0.25">
      <c r="A10058" s="50">
        <v>44374</v>
      </c>
      <c r="B10058" s="51">
        <v>44374</v>
      </c>
      <c r="C10058" s="51" t="s">
        <v>1418</v>
      </c>
      <c r="D10058" s="52">
        <f>VLOOKUP(Pag_Inicio_Corr_mas_casos[[#This Row],[Corregimiento]],Hoja3!$A$2:$D$676,4,0)</f>
        <v>81003</v>
      </c>
      <c r="E10058" s="51">
        <v>13</v>
      </c>
    </row>
    <row r="10059" spans="1:5" x14ac:dyDescent="0.25">
      <c r="A10059" s="50">
        <v>44374</v>
      </c>
      <c r="B10059" s="51">
        <v>44374</v>
      </c>
      <c r="C10059" s="51" t="s">
        <v>1107</v>
      </c>
      <c r="D10059" s="52">
        <f>VLOOKUP(Pag_Inicio_Corr_mas_casos[[#This Row],[Corregimiento]],Hoja3!$A$2:$D$676,4,0)</f>
        <v>80819</v>
      </c>
      <c r="E10059" s="51">
        <v>12</v>
      </c>
    </row>
    <row r="10060" spans="1:5" x14ac:dyDescent="0.25">
      <c r="A10060" s="50">
        <v>44374</v>
      </c>
      <c r="B10060" s="51">
        <v>44374</v>
      </c>
      <c r="C10060" s="51" t="s">
        <v>1114</v>
      </c>
      <c r="D10060" s="52">
        <f>VLOOKUP(Pag_Inicio_Corr_mas_casos[[#This Row],[Corregimiento]],Hoja3!$A$2:$D$676,4,0)</f>
        <v>81001</v>
      </c>
      <c r="E10060" s="51">
        <v>12</v>
      </c>
    </row>
    <row r="10061" spans="1:5" x14ac:dyDescent="0.25">
      <c r="A10061" s="50">
        <v>44374</v>
      </c>
      <c r="B10061" s="51">
        <v>44374</v>
      </c>
      <c r="C10061" s="51" t="s">
        <v>1163</v>
      </c>
      <c r="D10061" s="52">
        <f>VLOOKUP(Pag_Inicio_Corr_mas_casos[[#This Row],[Corregimiento]],Hoja3!$A$2:$D$676,4,0)</f>
        <v>130101</v>
      </c>
      <c r="E10061" s="51">
        <v>11</v>
      </c>
    </row>
    <row r="10062" spans="1:5" x14ac:dyDescent="0.25">
      <c r="A10062" s="50">
        <v>44374</v>
      </c>
      <c r="B10062" s="51">
        <v>44374</v>
      </c>
      <c r="C10062" s="51" t="s">
        <v>1128</v>
      </c>
      <c r="D10062" s="52">
        <f>VLOOKUP(Pag_Inicio_Corr_mas_casos[[#This Row],[Corregimiento]],Hoja3!$A$2:$D$676,4,0)</f>
        <v>91008</v>
      </c>
      <c r="E10062" s="51">
        <v>11</v>
      </c>
    </row>
    <row r="10063" spans="1:5" x14ac:dyDescent="0.25">
      <c r="A10063" s="50">
        <v>44374</v>
      </c>
      <c r="B10063" s="51">
        <v>44374</v>
      </c>
      <c r="C10063" s="51" t="s">
        <v>1124</v>
      </c>
      <c r="D10063" s="52">
        <f>VLOOKUP(Pag_Inicio_Corr_mas_casos[[#This Row],[Corregimiento]],Hoja3!$A$2:$D$676,4,0)</f>
        <v>20609</v>
      </c>
      <c r="E10063" s="51">
        <v>11</v>
      </c>
    </row>
    <row r="10064" spans="1:5" x14ac:dyDescent="0.25">
      <c r="A10064" s="50">
        <v>44374</v>
      </c>
      <c r="B10064" s="51">
        <v>44374</v>
      </c>
      <c r="C10064" s="51" t="s">
        <v>1127</v>
      </c>
      <c r="D10064" s="52">
        <f>VLOOKUP(Pag_Inicio_Corr_mas_casos[[#This Row],[Corregimiento]],Hoja3!$A$2:$D$676,4,0)</f>
        <v>30104</v>
      </c>
      <c r="E10064" s="51">
        <v>10</v>
      </c>
    </row>
    <row r="10065" spans="1:5" x14ac:dyDescent="0.25">
      <c r="A10065" s="50">
        <v>44374</v>
      </c>
      <c r="B10065" s="51">
        <v>44374</v>
      </c>
      <c r="C10065" s="51" t="s">
        <v>1052</v>
      </c>
      <c r="D10065" s="52">
        <f>VLOOKUP(Pag_Inicio_Corr_mas_casos[[#This Row],[Corregimiento]],Hoja3!$A$2:$D$676,4,0)</f>
        <v>130716</v>
      </c>
      <c r="E10065" s="51">
        <v>10</v>
      </c>
    </row>
    <row r="10066" spans="1:5" x14ac:dyDescent="0.25">
      <c r="A10066" s="50">
        <v>44374</v>
      </c>
      <c r="B10066" s="51">
        <v>44374</v>
      </c>
      <c r="C10066" s="51" t="s">
        <v>1094</v>
      </c>
      <c r="D10066" s="52">
        <f>VLOOKUP(Pag_Inicio_Corr_mas_casos[[#This Row],[Corregimiento]],Hoja3!$A$2:$D$676,4,0)</f>
        <v>60104</v>
      </c>
      <c r="E10066" s="51">
        <v>10</v>
      </c>
    </row>
    <row r="10067" spans="1:5" x14ac:dyDescent="0.25">
      <c r="A10067" s="50">
        <v>44374</v>
      </c>
      <c r="B10067" s="51">
        <v>44374</v>
      </c>
      <c r="C10067" s="51" t="s">
        <v>1037</v>
      </c>
      <c r="D10067" s="52">
        <f>VLOOKUP(Pag_Inicio_Corr_mas_casos[[#This Row],[Corregimiento]],Hoja3!$A$2:$D$676,4,0)</f>
        <v>80807</v>
      </c>
      <c r="E10067" s="51">
        <v>10</v>
      </c>
    </row>
    <row r="10068" spans="1:5" x14ac:dyDescent="0.25">
      <c r="A10068" s="32">
        <v>44375</v>
      </c>
      <c r="B10068" s="33">
        <v>44375</v>
      </c>
      <c r="C10068" s="33" t="s">
        <v>1149</v>
      </c>
      <c r="D10068" s="34">
        <f>VLOOKUP(Pag_Inicio_Corr_mas_casos[[#This Row],[Corregimiento]],Hoja3!$A$2:$D$676,4,0)</f>
        <v>130102</v>
      </c>
      <c r="E10068" s="33">
        <v>23</v>
      </c>
    </row>
    <row r="10069" spans="1:5" x14ac:dyDescent="0.25">
      <c r="A10069" s="32">
        <v>44375</v>
      </c>
      <c r="B10069" s="33">
        <v>44375</v>
      </c>
      <c r="C10069" s="33" t="s">
        <v>867</v>
      </c>
      <c r="D10069" s="34">
        <f>VLOOKUP(Pag_Inicio_Corr_mas_casos[[#This Row],[Corregimiento]],Hoja3!$A$2:$D$676,4,0)</f>
        <v>80821</v>
      </c>
      <c r="E10069" s="33">
        <v>19</v>
      </c>
    </row>
    <row r="10070" spans="1:5" x14ac:dyDescent="0.25">
      <c r="A10070" s="32">
        <v>44375</v>
      </c>
      <c r="B10070" s="33">
        <v>44375</v>
      </c>
      <c r="C10070" s="33" t="s">
        <v>1205</v>
      </c>
      <c r="D10070" s="34">
        <f>VLOOKUP(Pag_Inicio_Corr_mas_casos[[#This Row],[Corregimiento]],Hoja3!$A$2:$D$676,4,0)</f>
        <v>91009</v>
      </c>
      <c r="E10070" s="33">
        <v>18</v>
      </c>
    </row>
    <row r="10071" spans="1:5" x14ac:dyDescent="0.25">
      <c r="A10071" s="32">
        <v>44375</v>
      </c>
      <c r="B10071" s="33">
        <v>44375</v>
      </c>
      <c r="C10071" s="33" t="s">
        <v>1117</v>
      </c>
      <c r="D10071" s="34">
        <f>VLOOKUP(Pag_Inicio_Corr_mas_casos[[#This Row],[Corregimiento]],Hoja3!$A$2:$D$676,4,0)</f>
        <v>91001</v>
      </c>
      <c r="E10071" s="33">
        <v>13</v>
      </c>
    </row>
    <row r="10072" spans="1:5" x14ac:dyDescent="0.25">
      <c r="A10072" s="32">
        <v>44375</v>
      </c>
      <c r="B10072" s="33">
        <v>44375</v>
      </c>
      <c r="C10072" s="33" t="s">
        <v>1048</v>
      </c>
      <c r="D10072" s="34">
        <f>VLOOKUP(Pag_Inicio_Corr_mas_casos[[#This Row],[Corregimiento]],Hoja3!$A$2:$D$676,4,0)</f>
        <v>80817</v>
      </c>
      <c r="E10072" s="33">
        <v>12</v>
      </c>
    </row>
    <row r="10073" spans="1:5" x14ac:dyDescent="0.25">
      <c r="A10073" s="32">
        <v>44375</v>
      </c>
      <c r="B10073" s="33">
        <v>44375</v>
      </c>
      <c r="C10073" s="33" t="s">
        <v>1300</v>
      </c>
      <c r="D10073" s="34">
        <f>VLOOKUP(Pag_Inicio_Corr_mas_casos[[#This Row],[Corregimiento]],Hoja3!$A$2:$D$676,4,0)</f>
        <v>10207</v>
      </c>
      <c r="E10073" s="33">
        <v>12</v>
      </c>
    </row>
    <row r="10074" spans="1:5" x14ac:dyDescent="0.25">
      <c r="A10074" s="32">
        <v>44375</v>
      </c>
      <c r="B10074" s="33">
        <v>44375</v>
      </c>
      <c r="C10074" s="33" t="s">
        <v>1141</v>
      </c>
      <c r="D10074" s="34">
        <f>VLOOKUP(Pag_Inicio_Corr_mas_casos[[#This Row],[Corregimiento]],Hoja3!$A$2:$D$676,4,0)</f>
        <v>80812</v>
      </c>
      <c r="E10074" s="33">
        <v>12</v>
      </c>
    </row>
    <row r="10075" spans="1:5" x14ac:dyDescent="0.25">
      <c r="A10075" s="32">
        <v>44375</v>
      </c>
      <c r="B10075" s="33">
        <v>44375</v>
      </c>
      <c r="C10075" s="33" t="s">
        <v>1036</v>
      </c>
      <c r="D10075" s="34">
        <f>VLOOKUP(Pag_Inicio_Corr_mas_casos[[#This Row],[Corregimiento]],Hoja3!$A$2:$D$676,4,0)</f>
        <v>80823</v>
      </c>
      <c r="E10075" s="33">
        <v>12</v>
      </c>
    </row>
    <row r="10076" spans="1:5" x14ac:dyDescent="0.25">
      <c r="A10076" s="32">
        <v>44375</v>
      </c>
      <c r="B10076" s="33">
        <v>44375</v>
      </c>
      <c r="C10076" s="33" t="s">
        <v>1110</v>
      </c>
      <c r="D10076" s="34">
        <f>VLOOKUP(Pag_Inicio_Corr_mas_casos[[#This Row],[Corregimiento]],Hoja3!$A$2:$D$676,4,0)</f>
        <v>130702</v>
      </c>
      <c r="E10076" s="33">
        <v>11</v>
      </c>
    </row>
    <row r="10077" spans="1:5" x14ac:dyDescent="0.25">
      <c r="A10077" s="32">
        <v>44375</v>
      </c>
      <c r="B10077" s="33">
        <v>44375</v>
      </c>
      <c r="C10077" s="33" t="s">
        <v>1056</v>
      </c>
      <c r="D10077" s="34">
        <f>VLOOKUP(Pag_Inicio_Corr_mas_casos[[#This Row],[Corregimiento]],Hoja3!$A$2:$D$676,4,0)</f>
        <v>20601</v>
      </c>
      <c r="E10077" s="33">
        <v>11</v>
      </c>
    </row>
    <row r="10078" spans="1:5" x14ac:dyDescent="0.25">
      <c r="A10078" s="32">
        <v>44375</v>
      </c>
      <c r="B10078" s="33">
        <v>44375</v>
      </c>
      <c r="C10078" s="33" t="s">
        <v>1049</v>
      </c>
      <c r="D10078" s="34">
        <f>VLOOKUP(Pag_Inicio_Corr_mas_casos[[#This Row],[Corregimiento]],Hoja3!$A$2:$D$676,4,0)</f>
        <v>80822</v>
      </c>
      <c r="E10078" s="33">
        <v>10</v>
      </c>
    </row>
    <row r="10079" spans="1:5" x14ac:dyDescent="0.25">
      <c r="A10079" s="32">
        <v>44375</v>
      </c>
      <c r="B10079" s="33">
        <v>44375</v>
      </c>
      <c r="C10079" s="33" t="s">
        <v>1106</v>
      </c>
      <c r="D10079" s="34">
        <f>VLOOKUP(Pag_Inicio_Corr_mas_casos[[#This Row],[Corregimiento]],Hoja3!$A$2:$D$676,4,0)</f>
        <v>80809</v>
      </c>
      <c r="E10079" s="33">
        <v>10</v>
      </c>
    </row>
    <row r="10080" spans="1:5" x14ac:dyDescent="0.25">
      <c r="A10080" s="32">
        <v>44375</v>
      </c>
      <c r="B10080" s="33">
        <v>44375</v>
      </c>
      <c r="C10080" s="33" t="s">
        <v>1035</v>
      </c>
      <c r="D10080" s="34">
        <f>VLOOKUP(Pag_Inicio_Corr_mas_casos[[#This Row],[Corregimiento]],Hoja3!$A$2:$D$676,4,0)</f>
        <v>80806</v>
      </c>
      <c r="E10080" s="33">
        <v>9</v>
      </c>
    </row>
    <row r="10081" spans="1:5" x14ac:dyDescent="0.25">
      <c r="A10081" s="32">
        <v>44375</v>
      </c>
      <c r="B10081" s="33">
        <v>44375</v>
      </c>
      <c r="C10081" s="33" t="s">
        <v>1418</v>
      </c>
      <c r="D10081" s="34">
        <f>VLOOKUP(Pag_Inicio_Corr_mas_casos[[#This Row],[Corregimiento]],Hoja3!$A$2:$D$676,4,0)</f>
        <v>81003</v>
      </c>
      <c r="E10081" s="33">
        <v>9</v>
      </c>
    </row>
    <row r="10082" spans="1:5" x14ac:dyDescent="0.25">
      <c r="A10082" s="32">
        <v>44375</v>
      </c>
      <c r="B10082" s="33">
        <v>44375</v>
      </c>
      <c r="C10082" s="33" t="s">
        <v>1138</v>
      </c>
      <c r="D10082" s="34">
        <f>VLOOKUP(Pag_Inicio_Corr_mas_casos[[#This Row],[Corregimiento]],Hoja3!$A$2:$D$676,4,0)</f>
        <v>20602</v>
      </c>
      <c r="E10082" s="33">
        <v>9</v>
      </c>
    </row>
    <row r="10083" spans="1:5" x14ac:dyDescent="0.25">
      <c r="A10083" s="32">
        <v>44375</v>
      </c>
      <c r="B10083" s="33">
        <v>44375</v>
      </c>
      <c r="C10083" s="33" t="s">
        <v>1041</v>
      </c>
      <c r="D10083" s="34">
        <f>VLOOKUP(Pag_Inicio_Corr_mas_casos[[#This Row],[Corregimiento]],Hoja3!$A$2:$D$676,4,0)</f>
        <v>80814</v>
      </c>
      <c r="E10083" s="33">
        <v>9</v>
      </c>
    </row>
    <row r="10084" spans="1:5" x14ac:dyDescent="0.25">
      <c r="A10084" s="32">
        <v>44375</v>
      </c>
      <c r="B10084" s="33">
        <v>44375</v>
      </c>
      <c r="C10084" s="33" t="s">
        <v>1214</v>
      </c>
      <c r="D10084" s="34">
        <f>VLOOKUP(Pag_Inicio_Corr_mas_casos[[#This Row],[Corregimiento]],Hoja3!$A$2:$D$676,4,0)</f>
        <v>90105</v>
      </c>
      <c r="E10084" s="33">
        <v>9</v>
      </c>
    </row>
    <row r="10085" spans="1:5" x14ac:dyDescent="0.25">
      <c r="A10085" s="32">
        <v>44375</v>
      </c>
      <c r="B10085" s="33">
        <v>44375</v>
      </c>
      <c r="C10085" s="33" t="s">
        <v>1102</v>
      </c>
      <c r="D10085" s="34">
        <f>VLOOKUP(Pag_Inicio_Corr_mas_casos[[#This Row],[Corregimiento]],Hoja3!$A$2:$D$676,4,0)</f>
        <v>40612</v>
      </c>
      <c r="E10085" s="33">
        <v>9</v>
      </c>
    </row>
    <row r="10086" spans="1:5" x14ac:dyDescent="0.25">
      <c r="A10086" s="32">
        <v>44375</v>
      </c>
      <c r="B10086" s="33">
        <v>44375</v>
      </c>
      <c r="C10086" s="33" t="s">
        <v>1042</v>
      </c>
      <c r="D10086" s="34">
        <f>VLOOKUP(Pag_Inicio_Corr_mas_casos[[#This Row],[Corregimiento]],Hoja3!$A$2:$D$676,4,0)</f>
        <v>80826</v>
      </c>
      <c r="E10086" s="33">
        <v>9</v>
      </c>
    </row>
    <row r="10087" spans="1:5" x14ac:dyDescent="0.25">
      <c r="A10087" s="32">
        <v>44375</v>
      </c>
      <c r="B10087" s="33">
        <v>44375</v>
      </c>
      <c r="C10087" s="33" t="s">
        <v>1131</v>
      </c>
      <c r="D10087" s="34">
        <f>VLOOKUP(Pag_Inicio_Corr_mas_casos[[#This Row],[Corregimiento]],Hoja3!$A$2:$D$676,4,0)</f>
        <v>130106</v>
      </c>
      <c r="E10087" s="33">
        <v>9</v>
      </c>
    </row>
    <row r="10088" spans="1:5" x14ac:dyDescent="0.25">
      <c r="A10088" s="35">
        <v>44376</v>
      </c>
      <c r="B10088" s="36">
        <v>44376</v>
      </c>
      <c r="C10088" s="36" t="s">
        <v>1110</v>
      </c>
      <c r="D10088" s="37">
        <f>VLOOKUP(Pag_Inicio_Corr_mas_casos[[#This Row],[Corregimiento]],Hoja3!$A$2:$D$676,4,0)</f>
        <v>130702</v>
      </c>
      <c r="E10088" s="36">
        <v>39</v>
      </c>
    </row>
    <row r="10089" spans="1:5" x14ac:dyDescent="0.25">
      <c r="A10089" s="35">
        <v>44376</v>
      </c>
      <c r="B10089" s="36">
        <v>44376</v>
      </c>
      <c r="C10089" s="36" t="s">
        <v>1106</v>
      </c>
      <c r="D10089" s="37">
        <f>VLOOKUP(Pag_Inicio_Corr_mas_casos[[#This Row],[Corregimiento]],Hoja3!$A$2:$D$676,4,0)</f>
        <v>80809</v>
      </c>
      <c r="E10089" s="36">
        <v>34</v>
      </c>
    </row>
    <row r="10090" spans="1:5" x14ac:dyDescent="0.25">
      <c r="A10090" s="35">
        <v>44376</v>
      </c>
      <c r="B10090" s="36">
        <v>44376</v>
      </c>
      <c r="C10090" s="36" t="s">
        <v>1037</v>
      </c>
      <c r="D10090" s="37">
        <f>VLOOKUP(Pag_Inicio_Corr_mas_casos[[#This Row],[Corregimiento]],Hoja3!$A$2:$D$676,4,0)</f>
        <v>80807</v>
      </c>
      <c r="E10090" s="36">
        <v>29</v>
      </c>
    </row>
    <row r="10091" spans="1:5" x14ac:dyDescent="0.25">
      <c r="A10091" s="35">
        <v>44376</v>
      </c>
      <c r="B10091" s="36">
        <v>44376</v>
      </c>
      <c r="C10091" s="36" t="s">
        <v>1100</v>
      </c>
      <c r="D10091" s="37">
        <f>VLOOKUP(Pag_Inicio_Corr_mas_casos[[#This Row],[Corregimiento]],Hoja3!$A$2:$D$676,4,0)</f>
        <v>60103</v>
      </c>
      <c r="E10091" s="36">
        <v>27</v>
      </c>
    </row>
    <row r="10092" spans="1:5" x14ac:dyDescent="0.25">
      <c r="A10092" s="35">
        <v>44376</v>
      </c>
      <c r="B10092" s="36">
        <v>44376</v>
      </c>
      <c r="C10092" s="36" t="s">
        <v>1141</v>
      </c>
      <c r="D10092" s="37">
        <f>VLOOKUP(Pag_Inicio_Corr_mas_casos[[#This Row],[Corregimiento]],Hoja3!$A$2:$D$676,4,0)</f>
        <v>80812</v>
      </c>
      <c r="E10092" s="36">
        <v>27</v>
      </c>
    </row>
    <row r="10093" spans="1:5" x14ac:dyDescent="0.25">
      <c r="A10093" s="35">
        <v>44376</v>
      </c>
      <c r="B10093" s="36">
        <v>44376</v>
      </c>
      <c r="C10093" s="36" t="s">
        <v>1054</v>
      </c>
      <c r="D10093" s="37">
        <f>VLOOKUP(Pag_Inicio_Corr_mas_casos[[#This Row],[Corregimiento]],Hoja3!$A$2:$D$676,4,0)</f>
        <v>130701</v>
      </c>
      <c r="E10093" s="36">
        <v>26</v>
      </c>
    </row>
    <row r="10094" spans="1:5" x14ac:dyDescent="0.25">
      <c r="A10094" s="35">
        <v>44376</v>
      </c>
      <c r="B10094" s="36">
        <v>44376</v>
      </c>
      <c r="C10094" s="36" t="s">
        <v>1107</v>
      </c>
      <c r="D10094" s="37">
        <f>VLOOKUP(Pag_Inicio_Corr_mas_casos[[#This Row],[Corregimiento]],Hoja3!$A$2:$D$676,4,0)</f>
        <v>80819</v>
      </c>
      <c r="E10094" s="36">
        <v>25</v>
      </c>
    </row>
    <row r="10095" spans="1:5" x14ac:dyDescent="0.25">
      <c r="A10095" s="35">
        <v>44376</v>
      </c>
      <c r="B10095" s="36">
        <v>44376</v>
      </c>
      <c r="C10095" s="36" t="s">
        <v>1036</v>
      </c>
      <c r="D10095" s="37">
        <f>VLOOKUP(Pag_Inicio_Corr_mas_casos[[#This Row],[Corregimiento]],Hoja3!$A$2:$D$676,4,0)</f>
        <v>80823</v>
      </c>
      <c r="E10095" s="36">
        <v>23</v>
      </c>
    </row>
    <row r="10096" spans="1:5" x14ac:dyDescent="0.25">
      <c r="A10096" s="35">
        <v>44376</v>
      </c>
      <c r="B10096" s="36">
        <v>44376</v>
      </c>
      <c r="C10096" s="36" t="s">
        <v>1052</v>
      </c>
      <c r="D10096" s="37">
        <f>VLOOKUP(Pag_Inicio_Corr_mas_casos[[#This Row],[Corregimiento]],Hoja3!$A$2:$D$676,4,0)</f>
        <v>130716</v>
      </c>
      <c r="E10096" s="36">
        <v>21</v>
      </c>
    </row>
    <row r="10097" spans="1:5" x14ac:dyDescent="0.25">
      <c r="A10097" s="35">
        <v>44376</v>
      </c>
      <c r="B10097" s="36">
        <v>44376</v>
      </c>
      <c r="C10097" s="36" t="s">
        <v>1155</v>
      </c>
      <c r="D10097" s="37">
        <f>VLOOKUP(Pag_Inicio_Corr_mas_casos[[#This Row],[Corregimiento]],Hoja3!$A$2:$D$676,4,0)</f>
        <v>40601</v>
      </c>
      <c r="E10097" s="36">
        <v>21</v>
      </c>
    </row>
    <row r="10098" spans="1:5" x14ac:dyDescent="0.25">
      <c r="A10098" s="35">
        <v>44376</v>
      </c>
      <c r="B10098" s="36">
        <v>44376</v>
      </c>
      <c r="C10098" s="36" t="s">
        <v>1033</v>
      </c>
      <c r="D10098" s="37">
        <f>VLOOKUP(Pag_Inicio_Corr_mas_casos[[#This Row],[Corregimiento]],Hoja3!$A$2:$D$676,4,0)</f>
        <v>130717</v>
      </c>
      <c r="E10098" s="36">
        <v>20</v>
      </c>
    </row>
    <row r="10099" spans="1:5" x14ac:dyDescent="0.25">
      <c r="A10099" s="35">
        <v>44376</v>
      </c>
      <c r="B10099" s="36">
        <v>44376</v>
      </c>
      <c r="C10099" s="36" t="s">
        <v>1048</v>
      </c>
      <c r="D10099" s="37">
        <f>VLOOKUP(Pag_Inicio_Corr_mas_casos[[#This Row],[Corregimiento]],Hoja3!$A$2:$D$676,4,0)</f>
        <v>80817</v>
      </c>
      <c r="E10099" s="36">
        <v>20</v>
      </c>
    </row>
    <row r="10100" spans="1:5" x14ac:dyDescent="0.25">
      <c r="A10100" s="35">
        <v>44376</v>
      </c>
      <c r="B10100" s="36">
        <v>44376</v>
      </c>
      <c r="C10100" s="36" t="s">
        <v>1101</v>
      </c>
      <c r="D10100" s="37">
        <f>VLOOKUP(Pag_Inicio_Corr_mas_casos[[#This Row],[Corregimiento]],Hoja3!$A$2:$D$676,4,0)</f>
        <v>60101</v>
      </c>
      <c r="E10100" s="36">
        <v>18</v>
      </c>
    </row>
    <row r="10101" spans="1:5" x14ac:dyDescent="0.25">
      <c r="A10101" s="35">
        <v>44376</v>
      </c>
      <c r="B10101" s="36">
        <v>44376</v>
      </c>
      <c r="C10101" s="36" t="s">
        <v>1419</v>
      </c>
      <c r="D10101" s="37">
        <f>VLOOKUP(Pag_Inicio_Corr_mas_casos[[#This Row],[Corregimiento]],Hoja3!$A$2:$D$676,4,0)</f>
        <v>20208</v>
      </c>
      <c r="E10101" s="36">
        <v>18</v>
      </c>
    </row>
    <row r="10102" spans="1:5" x14ac:dyDescent="0.25">
      <c r="A10102" s="35">
        <v>44376</v>
      </c>
      <c r="B10102" s="36">
        <v>44376</v>
      </c>
      <c r="C10102" s="36" t="s">
        <v>1094</v>
      </c>
      <c r="D10102" s="37">
        <f>VLOOKUP(Pag_Inicio_Corr_mas_casos[[#This Row],[Corregimiento]],Hoja3!$A$2:$D$676,4,0)</f>
        <v>60104</v>
      </c>
      <c r="E10102" s="36">
        <v>18</v>
      </c>
    </row>
    <row r="10103" spans="1:5" x14ac:dyDescent="0.25">
      <c r="A10103" s="35">
        <v>44376</v>
      </c>
      <c r="B10103" s="36">
        <v>44376</v>
      </c>
      <c r="C10103" s="36" t="s">
        <v>1149</v>
      </c>
      <c r="D10103" s="37">
        <f>VLOOKUP(Pag_Inicio_Corr_mas_casos[[#This Row],[Corregimiento]],Hoja3!$A$2:$D$676,4,0)</f>
        <v>130102</v>
      </c>
      <c r="E10103" s="36">
        <v>17</v>
      </c>
    </row>
    <row r="10104" spans="1:5" x14ac:dyDescent="0.25">
      <c r="A10104" s="35">
        <v>44376</v>
      </c>
      <c r="B10104" s="36">
        <v>44376</v>
      </c>
      <c r="C10104" s="36" t="s">
        <v>1035</v>
      </c>
      <c r="D10104" s="37">
        <f>VLOOKUP(Pag_Inicio_Corr_mas_casos[[#This Row],[Corregimiento]],Hoja3!$A$2:$D$676,4,0)</f>
        <v>80806</v>
      </c>
      <c r="E10104" s="36">
        <v>17</v>
      </c>
    </row>
    <row r="10105" spans="1:5" x14ac:dyDescent="0.25">
      <c r="A10105" s="35">
        <v>44376</v>
      </c>
      <c r="B10105" s="36">
        <v>44376</v>
      </c>
      <c r="C10105" s="36" t="s">
        <v>1163</v>
      </c>
      <c r="D10105" s="37">
        <f>VLOOKUP(Pag_Inicio_Corr_mas_casos[[#This Row],[Corregimiento]],Hoja3!$A$2:$D$676,4,0)</f>
        <v>130101</v>
      </c>
      <c r="E10105" s="36">
        <v>17</v>
      </c>
    </row>
    <row r="10106" spans="1:5" x14ac:dyDescent="0.25">
      <c r="A10106" s="35">
        <v>44376</v>
      </c>
      <c r="B10106" s="36">
        <v>44376</v>
      </c>
      <c r="C10106" s="36" t="s">
        <v>1117</v>
      </c>
      <c r="D10106" s="37">
        <f>VLOOKUP(Pag_Inicio_Corr_mas_casos[[#This Row],[Corregimiento]],Hoja3!$A$2:$D$676,4,0)</f>
        <v>91001</v>
      </c>
      <c r="E10106" s="36">
        <v>17</v>
      </c>
    </row>
    <row r="10107" spans="1:5" x14ac:dyDescent="0.25">
      <c r="A10107" s="35">
        <v>44376</v>
      </c>
      <c r="B10107" s="36">
        <v>44376</v>
      </c>
      <c r="C10107" s="36" t="s">
        <v>1039</v>
      </c>
      <c r="D10107" s="37">
        <f>VLOOKUP(Pag_Inicio_Corr_mas_casos[[#This Row],[Corregimiento]],Hoja3!$A$2:$D$676,4,0)</f>
        <v>130708</v>
      </c>
      <c r="E10107" s="36">
        <v>17</v>
      </c>
    </row>
    <row r="10108" spans="1:5" x14ac:dyDescent="0.25">
      <c r="A10108" s="43">
        <v>44377</v>
      </c>
      <c r="B10108" s="41">
        <v>44377</v>
      </c>
      <c r="C10108" s="41" t="s">
        <v>1048</v>
      </c>
      <c r="D10108" s="42">
        <f>VLOOKUP(Pag_Inicio_Corr_mas_casos[[#This Row],[Corregimiento]],Hoja3!$A$2:$D$676,4,0)</f>
        <v>80817</v>
      </c>
      <c r="E10108" s="41">
        <v>48</v>
      </c>
    </row>
    <row r="10109" spans="1:5" x14ac:dyDescent="0.25">
      <c r="A10109" s="43">
        <v>44377</v>
      </c>
      <c r="B10109" s="41">
        <v>44377</v>
      </c>
      <c r="C10109" s="41" t="s">
        <v>1110</v>
      </c>
      <c r="D10109" s="42">
        <f>VLOOKUP(Pag_Inicio_Corr_mas_casos[[#This Row],[Corregimiento]],Hoja3!$A$2:$D$676,4,0)</f>
        <v>130702</v>
      </c>
      <c r="E10109" s="41">
        <v>33</v>
      </c>
    </row>
    <row r="10110" spans="1:5" x14ac:dyDescent="0.25">
      <c r="A10110" s="43">
        <v>44377</v>
      </c>
      <c r="B10110" s="41">
        <v>44377</v>
      </c>
      <c r="C10110" s="41" t="s">
        <v>1107</v>
      </c>
      <c r="D10110" s="42">
        <f>VLOOKUP(Pag_Inicio_Corr_mas_casos[[#This Row],[Corregimiento]],Hoja3!$A$2:$D$676,4,0)</f>
        <v>80819</v>
      </c>
      <c r="E10110" s="41">
        <v>29</v>
      </c>
    </row>
    <row r="10111" spans="1:5" x14ac:dyDescent="0.25">
      <c r="A10111" s="43">
        <v>44377</v>
      </c>
      <c r="B10111" s="41">
        <v>44377</v>
      </c>
      <c r="C10111" s="41" t="s">
        <v>1100</v>
      </c>
      <c r="D10111" s="42">
        <f>VLOOKUP(Pag_Inicio_Corr_mas_casos[[#This Row],[Corregimiento]],Hoja3!$A$2:$D$676,4,0)</f>
        <v>60103</v>
      </c>
      <c r="E10111" s="41">
        <v>28</v>
      </c>
    </row>
    <row r="10112" spans="1:5" x14ac:dyDescent="0.25">
      <c r="A10112" s="43">
        <v>44377</v>
      </c>
      <c r="B10112" s="41">
        <v>44377</v>
      </c>
      <c r="C10112" s="41" t="s">
        <v>1141</v>
      </c>
      <c r="D10112" s="42">
        <f>VLOOKUP(Pag_Inicio_Corr_mas_casos[[#This Row],[Corregimiento]],Hoja3!$A$2:$D$676,4,0)</f>
        <v>80812</v>
      </c>
      <c r="E10112" s="41">
        <v>28</v>
      </c>
    </row>
    <row r="10113" spans="1:5" x14ac:dyDescent="0.25">
      <c r="A10113" s="43">
        <v>44377</v>
      </c>
      <c r="B10113" s="41">
        <v>44377</v>
      </c>
      <c r="C10113" s="41" t="s">
        <v>1032</v>
      </c>
      <c r="D10113" s="42">
        <f>VLOOKUP(Pag_Inicio_Corr_mas_casos[[#This Row],[Corregimiento]],Hoja3!$A$2:$D$676,4,0)</f>
        <v>80810</v>
      </c>
      <c r="E10113" s="41">
        <v>27</v>
      </c>
    </row>
    <row r="10114" spans="1:5" x14ac:dyDescent="0.25">
      <c r="A10114" s="43">
        <v>44377</v>
      </c>
      <c r="B10114" s="41">
        <v>44377</v>
      </c>
      <c r="C10114" s="41" t="s">
        <v>1035</v>
      </c>
      <c r="D10114" s="42">
        <f>VLOOKUP(Pag_Inicio_Corr_mas_casos[[#This Row],[Corregimiento]],Hoja3!$A$2:$D$676,4,0)</f>
        <v>80806</v>
      </c>
      <c r="E10114" s="41">
        <v>24</v>
      </c>
    </row>
    <row r="10115" spans="1:5" x14ac:dyDescent="0.25">
      <c r="A10115" s="43">
        <v>44377</v>
      </c>
      <c r="B10115" s="41">
        <v>44377</v>
      </c>
      <c r="C10115" s="41" t="s">
        <v>867</v>
      </c>
      <c r="D10115" s="42">
        <f>VLOOKUP(Pag_Inicio_Corr_mas_casos[[#This Row],[Corregimiento]],Hoja3!$A$2:$D$676,4,0)</f>
        <v>80821</v>
      </c>
      <c r="E10115" s="41">
        <v>24</v>
      </c>
    </row>
    <row r="10116" spans="1:5" x14ac:dyDescent="0.25">
      <c r="A10116" s="43">
        <v>44377</v>
      </c>
      <c r="B10116" s="41">
        <v>44377</v>
      </c>
      <c r="C10116" s="41" t="s">
        <v>1131</v>
      </c>
      <c r="D10116" s="42">
        <f>VLOOKUP(Pag_Inicio_Corr_mas_casos[[#This Row],[Corregimiento]],Hoja3!$A$2:$D$676,4,0)</f>
        <v>130106</v>
      </c>
      <c r="E10116" s="41">
        <v>23</v>
      </c>
    </row>
    <row r="10117" spans="1:5" x14ac:dyDescent="0.25">
      <c r="A10117" s="43">
        <v>44377</v>
      </c>
      <c r="B10117" s="41">
        <v>44377</v>
      </c>
      <c r="C10117" s="41" t="s">
        <v>1155</v>
      </c>
      <c r="D10117" s="42">
        <f>VLOOKUP(Pag_Inicio_Corr_mas_casos[[#This Row],[Corregimiento]],Hoja3!$A$2:$D$676,4,0)</f>
        <v>40601</v>
      </c>
      <c r="E10117" s="41">
        <v>22</v>
      </c>
    </row>
    <row r="10118" spans="1:5" x14ac:dyDescent="0.25">
      <c r="A10118" s="43">
        <v>44377</v>
      </c>
      <c r="B10118" s="41">
        <v>44377</v>
      </c>
      <c r="C10118" s="41" t="s">
        <v>1039</v>
      </c>
      <c r="D10118" s="42">
        <f>VLOOKUP(Pag_Inicio_Corr_mas_casos[[#This Row],[Corregimiento]],Hoja3!$A$2:$D$676,4,0)</f>
        <v>130708</v>
      </c>
      <c r="E10118" s="41">
        <v>20</v>
      </c>
    </row>
    <row r="10119" spans="1:5" x14ac:dyDescent="0.25">
      <c r="A10119" s="43">
        <v>44377</v>
      </c>
      <c r="B10119" s="41">
        <v>44377</v>
      </c>
      <c r="C10119" s="41" t="s">
        <v>1054</v>
      </c>
      <c r="D10119" s="42">
        <f>VLOOKUP(Pag_Inicio_Corr_mas_casos[[#This Row],[Corregimiento]],Hoja3!$A$2:$D$676,4,0)</f>
        <v>130701</v>
      </c>
      <c r="E10119" s="41">
        <v>19</v>
      </c>
    </row>
    <row r="10120" spans="1:5" x14ac:dyDescent="0.25">
      <c r="A10120" s="43">
        <v>44377</v>
      </c>
      <c r="B10120" s="41">
        <v>44377</v>
      </c>
      <c r="C10120" s="41" t="s">
        <v>1163</v>
      </c>
      <c r="D10120" s="42">
        <f>VLOOKUP(Pag_Inicio_Corr_mas_casos[[#This Row],[Corregimiento]],Hoja3!$A$2:$D$676,4,0)</f>
        <v>130101</v>
      </c>
      <c r="E10120" s="41">
        <v>19</v>
      </c>
    </row>
    <row r="10121" spans="1:5" x14ac:dyDescent="0.25">
      <c r="A10121" s="43">
        <v>44377</v>
      </c>
      <c r="B10121" s="41">
        <v>44377</v>
      </c>
      <c r="C10121" s="41" t="s">
        <v>1300</v>
      </c>
      <c r="D10121" s="42">
        <f>VLOOKUP(Pag_Inicio_Corr_mas_casos[[#This Row],[Corregimiento]],Hoja3!$A$2:$D$676,4,0)</f>
        <v>10207</v>
      </c>
      <c r="E10121" s="41">
        <v>19</v>
      </c>
    </row>
    <row r="10122" spans="1:5" x14ac:dyDescent="0.25">
      <c r="A10122" s="43">
        <v>44377</v>
      </c>
      <c r="B10122" s="41">
        <v>44377</v>
      </c>
      <c r="C10122" s="41" t="s">
        <v>1106</v>
      </c>
      <c r="D10122" s="42">
        <f>VLOOKUP(Pag_Inicio_Corr_mas_casos[[#This Row],[Corregimiento]],Hoja3!$A$2:$D$676,4,0)</f>
        <v>80809</v>
      </c>
      <c r="E10122" s="41">
        <v>18</v>
      </c>
    </row>
    <row r="10123" spans="1:5" x14ac:dyDescent="0.25">
      <c r="A10123" s="43">
        <v>44377</v>
      </c>
      <c r="B10123" s="41">
        <v>44377</v>
      </c>
      <c r="C10123" s="41" t="s">
        <v>1062</v>
      </c>
      <c r="D10123" s="42">
        <f>VLOOKUP(Pag_Inicio_Corr_mas_casos[[#This Row],[Corregimiento]],Hoja3!$A$2:$D$676,4,0)</f>
        <v>30107</v>
      </c>
      <c r="E10123" s="41">
        <v>17</v>
      </c>
    </row>
    <row r="10124" spans="1:5" x14ac:dyDescent="0.25">
      <c r="A10124" s="43">
        <v>44377</v>
      </c>
      <c r="B10124" s="41">
        <v>44377</v>
      </c>
      <c r="C10124" s="41" t="s">
        <v>1034</v>
      </c>
      <c r="D10124" s="42">
        <f>VLOOKUP(Pag_Inicio_Corr_mas_casos[[#This Row],[Corregimiento]],Hoja3!$A$2:$D$676,4,0)</f>
        <v>81009</v>
      </c>
      <c r="E10124" s="41">
        <v>17</v>
      </c>
    </row>
    <row r="10125" spans="1:5" x14ac:dyDescent="0.25">
      <c r="A10125" s="43">
        <v>44377</v>
      </c>
      <c r="B10125" s="41">
        <v>44377</v>
      </c>
      <c r="C10125" s="41" t="s">
        <v>1041</v>
      </c>
      <c r="D10125" s="42">
        <f>VLOOKUP(Pag_Inicio_Corr_mas_casos[[#This Row],[Corregimiento]],Hoja3!$A$2:$D$676,4,0)</f>
        <v>80814</v>
      </c>
      <c r="E10125" s="41">
        <v>17</v>
      </c>
    </row>
    <row r="10126" spans="1:5" x14ac:dyDescent="0.25">
      <c r="A10126" s="43">
        <v>44377</v>
      </c>
      <c r="B10126" s="41">
        <v>44377</v>
      </c>
      <c r="C10126" s="41" t="s">
        <v>1042</v>
      </c>
      <c r="D10126" s="42">
        <f>VLOOKUP(Pag_Inicio_Corr_mas_casos[[#This Row],[Corregimiento]],Hoja3!$A$2:$D$676,4,0)</f>
        <v>80826</v>
      </c>
      <c r="E10126" s="41">
        <v>17</v>
      </c>
    </row>
    <row r="10127" spans="1:5" x14ac:dyDescent="0.25">
      <c r="A10127" s="43">
        <v>44377</v>
      </c>
      <c r="B10127" s="41">
        <v>44377</v>
      </c>
      <c r="C10127" s="41" t="s">
        <v>1127</v>
      </c>
      <c r="D10127" s="42">
        <f>VLOOKUP(Pag_Inicio_Corr_mas_casos[[#This Row],[Corregimiento]],Hoja3!$A$2:$D$676,4,0)</f>
        <v>30104</v>
      </c>
      <c r="E10127" s="41">
        <v>17</v>
      </c>
    </row>
    <row r="10128" spans="1:5" x14ac:dyDescent="0.25">
      <c r="A10128" s="105">
        <v>44378</v>
      </c>
      <c r="B10128" s="106">
        <v>44378</v>
      </c>
      <c r="C10128" s="106" t="s">
        <v>1149</v>
      </c>
      <c r="D10128" s="107">
        <f>VLOOKUP(Pag_Inicio_Corr_mas_casos[[#This Row],[Corregimiento]],Hoja3!$A$2:$D$676,4,0)</f>
        <v>130102</v>
      </c>
      <c r="E10128" s="106">
        <v>39</v>
      </c>
    </row>
    <row r="10129" spans="1:5" x14ac:dyDescent="0.25">
      <c r="A10129" s="105">
        <v>44378</v>
      </c>
      <c r="B10129" s="106">
        <v>44378</v>
      </c>
      <c r="C10129" s="106" t="s">
        <v>1032</v>
      </c>
      <c r="D10129" s="107">
        <f>VLOOKUP(Pag_Inicio_Corr_mas_casos[[#This Row],[Corregimiento]],Hoja3!$A$2:$D$676,4,0)</f>
        <v>80810</v>
      </c>
      <c r="E10129" s="106">
        <v>27</v>
      </c>
    </row>
    <row r="10130" spans="1:5" x14ac:dyDescent="0.25">
      <c r="A10130" s="105">
        <v>44378</v>
      </c>
      <c r="B10130" s="106">
        <v>44378</v>
      </c>
      <c r="C10130" s="106" t="s">
        <v>1086</v>
      </c>
      <c r="D10130" s="107">
        <f>VLOOKUP(Pag_Inicio_Corr_mas_casos[[#This Row],[Corregimiento]],Hoja3!$A$2:$D$676,4,0)</f>
        <v>130706</v>
      </c>
      <c r="E10130" s="106">
        <v>25</v>
      </c>
    </row>
    <row r="10131" spans="1:5" x14ac:dyDescent="0.25">
      <c r="A10131" s="105">
        <v>44378</v>
      </c>
      <c r="B10131" s="106">
        <v>44378</v>
      </c>
      <c r="C10131" s="106" t="s">
        <v>1039</v>
      </c>
      <c r="D10131" s="107">
        <f>VLOOKUP(Pag_Inicio_Corr_mas_casos[[#This Row],[Corregimiento]],Hoja3!$A$2:$D$676,4,0)</f>
        <v>130708</v>
      </c>
      <c r="E10131" s="106">
        <v>24</v>
      </c>
    </row>
    <row r="10132" spans="1:5" x14ac:dyDescent="0.25">
      <c r="A10132" s="105">
        <v>44378</v>
      </c>
      <c r="B10132" s="106">
        <v>44378</v>
      </c>
      <c r="C10132" s="106" t="s">
        <v>1034</v>
      </c>
      <c r="D10132" s="107">
        <f>VLOOKUP(Pag_Inicio_Corr_mas_casos[[#This Row],[Corregimiento]],Hoja3!$A$2:$D$676,4,0)</f>
        <v>81009</v>
      </c>
      <c r="E10132" s="106">
        <v>23</v>
      </c>
    </row>
    <row r="10133" spans="1:5" x14ac:dyDescent="0.25">
      <c r="A10133" s="105">
        <v>44378</v>
      </c>
      <c r="B10133" s="106">
        <v>44378</v>
      </c>
      <c r="C10133" s="106" t="s">
        <v>1107</v>
      </c>
      <c r="D10133" s="107">
        <f>VLOOKUP(Pag_Inicio_Corr_mas_casos[[#This Row],[Corregimiento]],Hoja3!$A$2:$D$676,4,0)</f>
        <v>80819</v>
      </c>
      <c r="E10133" s="106">
        <v>23</v>
      </c>
    </row>
    <row r="10134" spans="1:5" x14ac:dyDescent="0.25">
      <c r="A10134" s="105">
        <v>44378</v>
      </c>
      <c r="B10134" s="106">
        <v>44378</v>
      </c>
      <c r="C10134" s="106" t="s">
        <v>1114</v>
      </c>
      <c r="D10134" s="107">
        <f>VLOOKUP(Pag_Inicio_Corr_mas_casos[[#This Row],[Corregimiento]],Hoja3!$A$2:$D$676,4,0)</f>
        <v>81001</v>
      </c>
      <c r="E10134" s="106">
        <v>22</v>
      </c>
    </row>
    <row r="10135" spans="1:5" x14ac:dyDescent="0.25">
      <c r="A10135" s="105">
        <v>44378</v>
      </c>
      <c r="B10135" s="106">
        <v>44378</v>
      </c>
      <c r="C10135" s="106" t="s">
        <v>1045</v>
      </c>
      <c r="D10135" s="107">
        <f>VLOOKUP(Pag_Inicio_Corr_mas_casos[[#This Row],[Corregimiento]],Hoja3!$A$2:$D$676,4,0)</f>
        <v>130107</v>
      </c>
      <c r="E10135" s="106">
        <v>22</v>
      </c>
    </row>
    <row r="10136" spans="1:5" x14ac:dyDescent="0.25">
      <c r="A10136" s="105">
        <v>44378</v>
      </c>
      <c r="B10136" s="106">
        <v>44378</v>
      </c>
      <c r="C10136" s="106" t="s">
        <v>1054</v>
      </c>
      <c r="D10136" s="107">
        <f>VLOOKUP(Pag_Inicio_Corr_mas_casos[[#This Row],[Corregimiento]],Hoja3!$A$2:$D$676,4,0)</f>
        <v>130701</v>
      </c>
      <c r="E10136" s="106">
        <v>22</v>
      </c>
    </row>
    <row r="10137" spans="1:5" x14ac:dyDescent="0.25">
      <c r="A10137" s="105">
        <v>44378</v>
      </c>
      <c r="B10137" s="106">
        <v>44378</v>
      </c>
      <c r="C10137" s="106" t="s">
        <v>1122</v>
      </c>
      <c r="D10137" s="107">
        <f>VLOOKUP(Pag_Inicio_Corr_mas_casos[[#This Row],[Corregimiento]],Hoja3!$A$2:$D$676,4,0)</f>
        <v>30103</v>
      </c>
      <c r="E10137" s="106">
        <v>22</v>
      </c>
    </row>
    <row r="10138" spans="1:5" x14ac:dyDescent="0.25">
      <c r="A10138" s="105">
        <v>44378</v>
      </c>
      <c r="B10138" s="106">
        <v>44378</v>
      </c>
      <c r="C10138" s="106" t="s">
        <v>867</v>
      </c>
      <c r="D10138" s="107">
        <f>VLOOKUP(Pag_Inicio_Corr_mas_casos[[#This Row],[Corregimiento]],Hoja3!$A$2:$D$676,4,0)</f>
        <v>80821</v>
      </c>
      <c r="E10138" s="106">
        <v>22</v>
      </c>
    </row>
    <row r="10139" spans="1:5" x14ac:dyDescent="0.25">
      <c r="A10139" s="105">
        <v>44378</v>
      </c>
      <c r="B10139" s="106">
        <v>44378</v>
      </c>
      <c r="C10139" s="106" t="s">
        <v>1110</v>
      </c>
      <c r="D10139" s="107">
        <f>VLOOKUP(Pag_Inicio_Corr_mas_casos[[#This Row],[Corregimiento]],Hoja3!$A$2:$D$676,4,0)</f>
        <v>130702</v>
      </c>
      <c r="E10139" s="106">
        <v>20</v>
      </c>
    </row>
    <row r="10140" spans="1:5" x14ac:dyDescent="0.25">
      <c r="A10140" s="105">
        <v>44378</v>
      </c>
      <c r="B10140" s="106">
        <v>44378</v>
      </c>
      <c r="C10140" s="106" t="s">
        <v>1049</v>
      </c>
      <c r="D10140" s="107">
        <f>VLOOKUP(Pag_Inicio_Corr_mas_casos[[#This Row],[Corregimiento]],Hoja3!$A$2:$D$676,4,0)</f>
        <v>80822</v>
      </c>
      <c r="E10140" s="106">
        <v>20</v>
      </c>
    </row>
    <row r="10141" spans="1:5" x14ac:dyDescent="0.25">
      <c r="A10141" s="105">
        <v>44378</v>
      </c>
      <c r="B10141" s="106">
        <v>44378</v>
      </c>
      <c r="C10141" s="106" t="s">
        <v>1106</v>
      </c>
      <c r="D10141" s="107">
        <f>VLOOKUP(Pag_Inicio_Corr_mas_casos[[#This Row],[Corregimiento]],Hoja3!$A$2:$D$676,4,0)</f>
        <v>80809</v>
      </c>
      <c r="E10141" s="106">
        <v>19</v>
      </c>
    </row>
    <row r="10142" spans="1:5" x14ac:dyDescent="0.25">
      <c r="A10142" s="105">
        <v>44378</v>
      </c>
      <c r="B10142" s="106">
        <v>44378</v>
      </c>
      <c r="C10142" s="106" t="s">
        <v>1329</v>
      </c>
      <c r="D10142" s="107">
        <f>VLOOKUP(Pag_Inicio_Corr_mas_casos[[#This Row],[Corregimiento]],Hoja3!$A$2:$D$676,4,0)</f>
        <v>60202</v>
      </c>
      <c r="E10142" s="106">
        <v>18</v>
      </c>
    </row>
    <row r="10143" spans="1:5" x14ac:dyDescent="0.25">
      <c r="A10143" s="105">
        <v>44378</v>
      </c>
      <c r="B10143" s="106">
        <v>44378</v>
      </c>
      <c r="C10143" s="106" t="s">
        <v>1051</v>
      </c>
      <c r="D10143" s="107">
        <f>VLOOKUP(Pag_Inicio_Corr_mas_casos[[#This Row],[Corregimiento]],Hoja3!$A$2:$D$676,4,0)</f>
        <v>80815</v>
      </c>
      <c r="E10143" s="106">
        <v>18</v>
      </c>
    </row>
    <row r="10144" spans="1:5" x14ac:dyDescent="0.25">
      <c r="A10144" s="105">
        <v>44378</v>
      </c>
      <c r="B10144" s="106">
        <v>44378</v>
      </c>
      <c r="C10144" s="106" t="s">
        <v>1035</v>
      </c>
      <c r="D10144" s="107">
        <f>VLOOKUP(Pag_Inicio_Corr_mas_casos[[#This Row],[Corregimiento]],Hoja3!$A$2:$D$676,4,0)</f>
        <v>80806</v>
      </c>
      <c r="E10144" s="106">
        <v>18</v>
      </c>
    </row>
    <row r="10145" spans="1:5" x14ac:dyDescent="0.25">
      <c r="A10145" s="105">
        <v>44378</v>
      </c>
      <c r="B10145" s="106">
        <v>44378</v>
      </c>
      <c r="C10145" s="106" t="s">
        <v>1300</v>
      </c>
      <c r="D10145" s="107">
        <f>VLOOKUP(Pag_Inicio_Corr_mas_casos[[#This Row],[Corregimiento]],Hoja3!$A$2:$D$676,4,0)</f>
        <v>10207</v>
      </c>
      <c r="E10145" s="106">
        <v>17</v>
      </c>
    </row>
    <row r="10146" spans="1:5" x14ac:dyDescent="0.25">
      <c r="A10146" s="105">
        <v>44378</v>
      </c>
      <c r="B10146" s="106">
        <v>44378</v>
      </c>
      <c r="C10146" s="106" t="s">
        <v>1052</v>
      </c>
      <c r="D10146" s="107">
        <f>VLOOKUP(Pag_Inicio_Corr_mas_casos[[#This Row],[Corregimiento]],Hoja3!$A$2:$D$676,4,0)</f>
        <v>130716</v>
      </c>
      <c r="E10146" s="106">
        <v>16</v>
      </c>
    </row>
    <row r="10147" spans="1:5" x14ac:dyDescent="0.25">
      <c r="A10147" s="105">
        <v>44378</v>
      </c>
      <c r="B10147" s="106">
        <v>44378</v>
      </c>
      <c r="C10147" s="106" t="s">
        <v>1041</v>
      </c>
      <c r="D10147" s="107">
        <f>VLOOKUP(Pag_Inicio_Corr_mas_casos[[#This Row],[Corregimiento]],Hoja3!$A$2:$D$676,4,0)</f>
        <v>80814</v>
      </c>
      <c r="E10147" s="106">
        <v>16</v>
      </c>
    </row>
    <row r="10148" spans="1:5" x14ac:dyDescent="0.25">
      <c r="A10148" s="80">
        <v>44379</v>
      </c>
      <c r="B10148" s="81">
        <v>44379</v>
      </c>
      <c r="C10148" s="81" t="s">
        <v>1248</v>
      </c>
      <c r="D10148" s="82">
        <f>VLOOKUP(Pag_Inicio_Corr_mas_casos[[#This Row],[Corregimiento]],Hoja3!$A$2:$D$676,4,0)</f>
        <v>20601</v>
      </c>
      <c r="E10148" s="81">
        <v>39</v>
      </c>
    </row>
    <row r="10149" spans="1:5" x14ac:dyDescent="0.25">
      <c r="A10149" s="80">
        <v>44379</v>
      </c>
      <c r="B10149" s="81">
        <v>44379</v>
      </c>
      <c r="C10149" s="81" t="s">
        <v>808</v>
      </c>
      <c r="D10149" s="82">
        <f>VLOOKUP(Pag_Inicio_Corr_mas_casos[[#This Row],[Corregimiento]],Hoja3!$A$2:$D$676,4,0)</f>
        <v>130708</v>
      </c>
      <c r="E10149" s="81">
        <v>22</v>
      </c>
    </row>
    <row r="10150" spans="1:5" x14ac:dyDescent="0.25">
      <c r="A10150" s="80">
        <v>44379</v>
      </c>
      <c r="B10150" s="81">
        <v>44379</v>
      </c>
      <c r="C10150" s="81" t="s">
        <v>1107</v>
      </c>
      <c r="D10150" s="82">
        <f>VLOOKUP(Pag_Inicio_Corr_mas_casos[[#This Row],[Corregimiento]],Hoja3!$A$2:$D$676,4,0)</f>
        <v>80819</v>
      </c>
      <c r="E10150" s="81">
        <v>21</v>
      </c>
    </row>
    <row r="10151" spans="1:5" x14ac:dyDescent="0.25">
      <c r="A10151" s="80">
        <v>44379</v>
      </c>
      <c r="B10151" s="81">
        <v>44379</v>
      </c>
      <c r="C10151" s="81" t="s">
        <v>1110</v>
      </c>
      <c r="D10151" s="82">
        <f>VLOOKUP(Pag_Inicio_Corr_mas_casos[[#This Row],[Corregimiento]],Hoja3!$A$2:$D$676,4,0)</f>
        <v>130702</v>
      </c>
      <c r="E10151" s="81">
        <v>21</v>
      </c>
    </row>
    <row r="10152" spans="1:5" x14ac:dyDescent="0.25">
      <c r="A10152" s="80">
        <v>44379</v>
      </c>
      <c r="B10152" s="81">
        <v>44379</v>
      </c>
      <c r="C10152" s="81" t="s">
        <v>1049</v>
      </c>
      <c r="D10152" s="82">
        <f>VLOOKUP(Pag_Inicio_Corr_mas_casos[[#This Row],[Corregimiento]],Hoja3!$A$2:$D$676,4,0)</f>
        <v>80822</v>
      </c>
      <c r="E10152" s="81">
        <v>20</v>
      </c>
    </row>
    <row r="10153" spans="1:5" x14ac:dyDescent="0.25">
      <c r="A10153" s="80">
        <v>44379</v>
      </c>
      <c r="B10153" s="81">
        <v>44379</v>
      </c>
      <c r="C10153" s="81" t="s">
        <v>1045</v>
      </c>
      <c r="D10153" s="82">
        <f>VLOOKUP(Pag_Inicio_Corr_mas_casos[[#This Row],[Corregimiento]],Hoja3!$A$2:$D$676,4,0)</f>
        <v>130107</v>
      </c>
      <c r="E10153" s="81">
        <v>19</v>
      </c>
    </row>
    <row r="10154" spans="1:5" x14ac:dyDescent="0.25">
      <c r="A10154" s="80">
        <v>44379</v>
      </c>
      <c r="B10154" s="81">
        <v>44379</v>
      </c>
      <c r="C10154" s="81" t="s">
        <v>1106</v>
      </c>
      <c r="D10154" s="82">
        <f>VLOOKUP(Pag_Inicio_Corr_mas_casos[[#This Row],[Corregimiento]],Hoja3!$A$2:$D$676,4,0)</f>
        <v>80809</v>
      </c>
      <c r="E10154" s="81">
        <v>18</v>
      </c>
    </row>
    <row r="10155" spans="1:5" x14ac:dyDescent="0.25">
      <c r="A10155" s="80">
        <v>44379</v>
      </c>
      <c r="B10155" s="81">
        <v>44379</v>
      </c>
      <c r="C10155" s="81" t="s">
        <v>867</v>
      </c>
      <c r="D10155" s="82">
        <f>VLOOKUP(Pag_Inicio_Corr_mas_casos[[#This Row],[Corregimiento]],Hoja3!$A$2:$D$676,4,0)</f>
        <v>80821</v>
      </c>
      <c r="E10155" s="81">
        <v>18</v>
      </c>
    </row>
    <row r="10156" spans="1:5" x14ac:dyDescent="0.25">
      <c r="A10156" s="80">
        <v>44379</v>
      </c>
      <c r="B10156" s="81">
        <v>44379</v>
      </c>
      <c r="C10156" s="81" t="s">
        <v>1054</v>
      </c>
      <c r="D10156" s="82">
        <f>VLOOKUP(Pag_Inicio_Corr_mas_casos[[#This Row],[Corregimiento]],Hoja3!$A$2:$D$676,4,0)</f>
        <v>130701</v>
      </c>
      <c r="E10156" s="81">
        <v>18</v>
      </c>
    </row>
    <row r="10157" spans="1:5" x14ac:dyDescent="0.25">
      <c r="A10157" s="80">
        <v>44379</v>
      </c>
      <c r="B10157" s="81">
        <v>44379</v>
      </c>
      <c r="C10157" s="81" t="s">
        <v>1048</v>
      </c>
      <c r="D10157" s="82">
        <f>VLOOKUP(Pag_Inicio_Corr_mas_casos[[#This Row],[Corregimiento]],Hoja3!$A$2:$D$676,4,0)</f>
        <v>80817</v>
      </c>
      <c r="E10157" s="81">
        <v>17</v>
      </c>
    </row>
    <row r="10158" spans="1:5" x14ac:dyDescent="0.25">
      <c r="A10158" s="80">
        <v>44379</v>
      </c>
      <c r="B10158" s="81">
        <v>44379</v>
      </c>
      <c r="C10158" s="81" t="s">
        <v>1035</v>
      </c>
      <c r="D10158" s="82">
        <f>VLOOKUP(Pag_Inicio_Corr_mas_casos[[#This Row],[Corregimiento]],Hoja3!$A$2:$D$676,4,0)</f>
        <v>80806</v>
      </c>
      <c r="E10158" s="81">
        <v>17</v>
      </c>
    </row>
    <row r="10159" spans="1:5" x14ac:dyDescent="0.25">
      <c r="A10159" s="80">
        <v>44379</v>
      </c>
      <c r="B10159" s="81">
        <v>44379</v>
      </c>
      <c r="C10159" s="81" t="s">
        <v>1117</v>
      </c>
      <c r="D10159" s="82">
        <f>VLOOKUP(Pag_Inicio_Corr_mas_casos[[#This Row],[Corregimiento]],Hoja3!$A$2:$D$676,4,0)</f>
        <v>91001</v>
      </c>
      <c r="E10159" s="81">
        <v>17</v>
      </c>
    </row>
    <row r="10160" spans="1:5" x14ac:dyDescent="0.25">
      <c r="A10160" s="80">
        <v>44379</v>
      </c>
      <c r="B10160" s="81">
        <v>44379</v>
      </c>
      <c r="C10160" s="81" t="s">
        <v>1034</v>
      </c>
      <c r="D10160" s="82">
        <f>VLOOKUP(Pag_Inicio_Corr_mas_casos[[#This Row],[Corregimiento]],Hoja3!$A$2:$D$676,4,0)</f>
        <v>81009</v>
      </c>
      <c r="E10160" s="81">
        <v>16</v>
      </c>
    </row>
    <row r="10161" spans="1:5" x14ac:dyDescent="0.25">
      <c r="A10161" s="80">
        <v>44379</v>
      </c>
      <c r="B10161" s="81">
        <v>44379</v>
      </c>
      <c r="C10161" s="81" t="s">
        <v>1141</v>
      </c>
      <c r="D10161" s="82">
        <f>VLOOKUP(Pag_Inicio_Corr_mas_casos[[#This Row],[Corregimiento]],Hoja3!$A$2:$D$676,4,0)</f>
        <v>80812</v>
      </c>
      <c r="E10161" s="81">
        <v>15</v>
      </c>
    </row>
    <row r="10162" spans="1:5" x14ac:dyDescent="0.25">
      <c r="A10162" s="80">
        <v>44379</v>
      </c>
      <c r="B10162" s="81">
        <v>44379</v>
      </c>
      <c r="C10162" s="81" t="s">
        <v>1052</v>
      </c>
      <c r="D10162" s="82">
        <f>VLOOKUP(Pag_Inicio_Corr_mas_casos[[#This Row],[Corregimiento]],Hoja3!$A$2:$D$676,4,0)</f>
        <v>130716</v>
      </c>
      <c r="E10162" s="81">
        <v>14</v>
      </c>
    </row>
    <row r="10163" spans="1:5" x14ac:dyDescent="0.25">
      <c r="A10163" s="80">
        <v>44379</v>
      </c>
      <c r="B10163" s="81">
        <v>44379</v>
      </c>
      <c r="C10163" s="81" t="s">
        <v>1100</v>
      </c>
      <c r="D10163" s="82">
        <f>VLOOKUP(Pag_Inicio_Corr_mas_casos[[#This Row],[Corregimiento]],Hoja3!$A$2:$D$676,4,0)</f>
        <v>60103</v>
      </c>
      <c r="E10163" s="81">
        <v>14</v>
      </c>
    </row>
    <row r="10164" spans="1:5" x14ac:dyDescent="0.25">
      <c r="A10164" s="80">
        <v>44379</v>
      </c>
      <c r="B10164" s="81">
        <v>44379</v>
      </c>
      <c r="C10164" s="81" t="s">
        <v>1300</v>
      </c>
      <c r="D10164" s="82">
        <f>VLOOKUP(Pag_Inicio_Corr_mas_casos[[#This Row],[Corregimiento]],Hoja3!$A$2:$D$676,4,0)</f>
        <v>10207</v>
      </c>
      <c r="E10164" s="81">
        <v>14</v>
      </c>
    </row>
    <row r="10165" spans="1:5" x14ac:dyDescent="0.25">
      <c r="A10165" s="80">
        <v>44379</v>
      </c>
      <c r="B10165" s="81">
        <v>44379</v>
      </c>
      <c r="C10165" s="81" t="s">
        <v>1037</v>
      </c>
      <c r="D10165" s="82">
        <f>VLOOKUP(Pag_Inicio_Corr_mas_casos[[#This Row],[Corregimiento]],Hoja3!$A$2:$D$676,4,0)</f>
        <v>80807</v>
      </c>
      <c r="E10165" s="81">
        <v>14</v>
      </c>
    </row>
    <row r="10166" spans="1:5" x14ac:dyDescent="0.25">
      <c r="A10166" s="80">
        <v>44379</v>
      </c>
      <c r="B10166" s="81">
        <v>44379</v>
      </c>
      <c r="C10166" s="81" t="s">
        <v>1163</v>
      </c>
      <c r="D10166" s="82">
        <f>VLOOKUP(Pag_Inicio_Corr_mas_casos[[#This Row],[Corregimiento]],Hoja3!$A$2:$D$676,4,0)</f>
        <v>130101</v>
      </c>
      <c r="E10166" s="81">
        <v>14</v>
      </c>
    </row>
    <row r="10167" spans="1:5" x14ac:dyDescent="0.25">
      <c r="A10167" s="80">
        <v>44379</v>
      </c>
      <c r="B10167" s="81">
        <v>44379</v>
      </c>
      <c r="C10167" s="81" t="s">
        <v>1149</v>
      </c>
      <c r="D10167" s="82">
        <f>VLOOKUP(Pag_Inicio_Corr_mas_casos[[#This Row],[Corregimiento]],Hoja3!$A$2:$D$676,4,0)</f>
        <v>130102</v>
      </c>
      <c r="E10167" s="81">
        <v>14</v>
      </c>
    </row>
    <row r="10168" spans="1:5" x14ac:dyDescent="0.25">
      <c r="A10168" s="32">
        <v>44380</v>
      </c>
      <c r="B10168" s="33">
        <v>44380</v>
      </c>
      <c r="C10168" s="33" t="s">
        <v>1149</v>
      </c>
      <c r="D10168" s="34">
        <f>VLOOKUP(Pag_Inicio_Corr_mas_casos[[#This Row],[Corregimiento]],Hoja3!$A$2:$D$676,4,0)</f>
        <v>130102</v>
      </c>
      <c r="E10168" s="33">
        <v>41</v>
      </c>
    </row>
    <row r="10169" spans="1:5" x14ac:dyDescent="0.25">
      <c r="A10169" s="32">
        <v>44380</v>
      </c>
      <c r="B10169" s="33">
        <v>44380</v>
      </c>
      <c r="C10169" s="33" t="s">
        <v>1131</v>
      </c>
      <c r="D10169" s="34">
        <f>VLOOKUP(Pag_Inicio_Corr_mas_casos[[#This Row],[Corregimiento]],Hoja3!$A$2:$D$676,4,0)</f>
        <v>130106</v>
      </c>
      <c r="E10169" s="33">
        <v>36</v>
      </c>
    </row>
    <row r="10170" spans="1:5" x14ac:dyDescent="0.25">
      <c r="A10170" s="32">
        <v>44380</v>
      </c>
      <c r="B10170" s="33">
        <v>44380</v>
      </c>
      <c r="C10170" s="33" t="s">
        <v>1110</v>
      </c>
      <c r="D10170" s="34">
        <f>VLOOKUP(Pag_Inicio_Corr_mas_casos[[#This Row],[Corregimiento]],Hoja3!$A$2:$D$676,4,0)</f>
        <v>130702</v>
      </c>
      <c r="E10170" s="33">
        <v>33</v>
      </c>
    </row>
    <row r="10171" spans="1:5" x14ac:dyDescent="0.25">
      <c r="A10171" s="32">
        <v>44380</v>
      </c>
      <c r="B10171" s="33">
        <v>44380</v>
      </c>
      <c r="C10171" s="33" t="s">
        <v>1068</v>
      </c>
      <c r="D10171" s="34">
        <f>VLOOKUP(Pag_Inicio_Corr_mas_casos[[#This Row],[Corregimiento]],Hoja3!$A$2:$D$676,4,0)</f>
        <v>20606</v>
      </c>
      <c r="E10171" s="33">
        <v>26</v>
      </c>
    </row>
    <row r="10172" spans="1:5" x14ac:dyDescent="0.25">
      <c r="A10172" s="32">
        <v>44380</v>
      </c>
      <c r="B10172" s="33">
        <v>44380</v>
      </c>
      <c r="C10172" s="33" t="s">
        <v>1107</v>
      </c>
      <c r="D10172" s="34">
        <f>VLOOKUP(Pag_Inicio_Corr_mas_casos[[#This Row],[Corregimiento]],Hoja3!$A$2:$D$676,4,0)</f>
        <v>80819</v>
      </c>
      <c r="E10172" s="33">
        <v>26</v>
      </c>
    </row>
    <row r="10173" spans="1:5" x14ac:dyDescent="0.25">
      <c r="A10173" s="32">
        <v>44380</v>
      </c>
      <c r="B10173" s="33">
        <v>44380</v>
      </c>
      <c r="C10173" s="33" t="s">
        <v>1033</v>
      </c>
      <c r="D10173" s="34">
        <f>VLOOKUP(Pag_Inicio_Corr_mas_casos[[#This Row],[Corregimiento]],Hoja3!$A$2:$D$676,4,0)</f>
        <v>130717</v>
      </c>
      <c r="E10173" s="33">
        <v>23</v>
      </c>
    </row>
    <row r="10174" spans="1:5" x14ac:dyDescent="0.25">
      <c r="A10174" s="32">
        <v>44380</v>
      </c>
      <c r="B10174" s="33">
        <v>44380</v>
      </c>
      <c r="C10174" s="33" t="s">
        <v>1329</v>
      </c>
      <c r="D10174" s="34">
        <f>VLOOKUP(Pag_Inicio_Corr_mas_casos[[#This Row],[Corregimiento]],Hoja3!$A$2:$D$676,4,0)</f>
        <v>60202</v>
      </c>
      <c r="E10174" s="33">
        <v>23</v>
      </c>
    </row>
    <row r="10175" spans="1:5" x14ac:dyDescent="0.25">
      <c r="A10175" s="32">
        <v>44380</v>
      </c>
      <c r="B10175" s="33">
        <v>44380</v>
      </c>
      <c r="C10175" s="33" t="s">
        <v>1100</v>
      </c>
      <c r="D10175" s="34">
        <f>VLOOKUP(Pag_Inicio_Corr_mas_casos[[#This Row],[Corregimiento]],Hoja3!$A$2:$D$676,4,0)</f>
        <v>60103</v>
      </c>
      <c r="E10175" s="33">
        <v>22</v>
      </c>
    </row>
    <row r="10176" spans="1:5" x14ac:dyDescent="0.25">
      <c r="A10176" s="32">
        <v>44380</v>
      </c>
      <c r="B10176" s="33">
        <v>44380</v>
      </c>
      <c r="C10176" s="33" t="s">
        <v>1163</v>
      </c>
      <c r="D10176" s="34">
        <f>VLOOKUP(Pag_Inicio_Corr_mas_casos[[#This Row],[Corregimiento]],Hoja3!$A$2:$D$676,4,0)</f>
        <v>130101</v>
      </c>
      <c r="E10176" s="33">
        <v>22</v>
      </c>
    </row>
    <row r="10177" spans="1:5" x14ac:dyDescent="0.25">
      <c r="A10177" s="32">
        <v>44380</v>
      </c>
      <c r="B10177" s="33">
        <v>44380</v>
      </c>
      <c r="C10177" s="33" t="s">
        <v>1035</v>
      </c>
      <c r="D10177" s="34">
        <f>VLOOKUP(Pag_Inicio_Corr_mas_casos[[#This Row],[Corregimiento]],Hoja3!$A$2:$D$676,4,0)</f>
        <v>80806</v>
      </c>
      <c r="E10177" s="33">
        <v>21</v>
      </c>
    </row>
    <row r="10178" spans="1:5" x14ac:dyDescent="0.25">
      <c r="A10178" s="32">
        <v>44380</v>
      </c>
      <c r="B10178" s="33">
        <v>44380</v>
      </c>
      <c r="C10178" s="33" t="s">
        <v>1141</v>
      </c>
      <c r="D10178" s="34">
        <f>VLOOKUP(Pag_Inicio_Corr_mas_casos[[#This Row],[Corregimiento]],Hoja3!$A$2:$D$676,4,0)</f>
        <v>80812</v>
      </c>
      <c r="E10178" s="33">
        <v>21</v>
      </c>
    </row>
    <row r="10179" spans="1:5" x14ac:dyDescent="0.25">
      <c r="A10179" s="32">
        <v>44380</v>
      </c>
      <c r="B10179" s="33">
        <v>44380</v>
      </c>
      <c r="C10179" s="33" t="s">
        <v>1039</v>
      </c>
      <c r="D10179" s="34">
        <f>VLOOKUP(Pag_Inicio_Corr_mas_casos[[#This Row],[Corregimiento]],Hoja3!$A$2:$D$676,4,0)</f>
        <v>130708</v>
      </c>
      <c r="E10179" s="33">
        <v>20</v>
      </c>
    </row>
    <row r="10180" spans="1:5" x14ac:dyDescent="0.25">
      <c r="A10180" s="32">
        <v>44380</v>
      </c>
      <c r="B10180" s="33">
        <v>44380</v>
      </c>
      <c r="C10180" s="33" t="s">
        <v>1166</v>
      </c>
      <c r="D10180" s="34">
        <f>VLOOKUP(Pag_Inicio_Corr_mas_casos[[#This Row],[Corregimiento]],Hoja3!$A$2:$D$676,4,0)</f>
        <v>130718</v>
      </c>
      <c r="E10180" s="33">
        <v>20</v>
      </c>
    </row>
    <row r="10181" spans="1:5" x14ac:dyDescent="0.25">
      <c r="A10181" s="32">
        <v>44380</v>
      </c>
      <c r="B10181" s="33">
        <v>44380</v>
      </c>
      <c r="C10181" s="33" t="s">
        <v>1106</v>
      </c>
      <c r="D10181" s="34">
        <f>VLOOKUP(Pag_Inicio_Corr_mas_casos[[#This Row],[Corregimiento]],Hoja3!$A$2:$D$676,4,0)</f>
        <v>80809</v>
      </c>
      <c r="E10181" s="33">
        <v>19</v>
      </c>
    </row>
    <row r="10182" spans="1:5" x14ac:dyDescent="0.25">
      <c r="A10182" s="32">
        <v>44380</v>
      </c>
      <c r="B10182" s="33">
        <v>44380</v>
      </c>
      <c r="C10182" s="33" t="s">
        <v>1045</v>
      </c>
      <c r="D10182" s="34">
        <f>VLOOKUP(Pag_Inicio_Corr_mas_casos[[#This Row],[Corregimiento]],Hoja3!$A$2:$D$676,4,0)</f>
        <v>130107</v>
      </c>
      <c r="E10182" s="33">
        <v>19</v>
      </c>
    </row>
    <row r="10183" spans="1:5" x14ac:dyDescent="0.25">
      <c r="A10183" s="32">
        <v>44380</v>
      </c>
      <c r="B10183" s="33">
        <v>44380</v>
      </c>
      <c r="C10183" s="33" t="s">
        <v>1052</v>
      </c>
      <c r="D10183" s="34">
        <f>VLOOKUP(Pag_Inicio_Corr_mas_casos[[#This Row],[Corregimiento]],Hoja3!$A$2:$D$676,4,0)</f>
        <v>130716</v>
      </c>
      <c r="E10183" s="33">
        <v>19</v>
      </c>
    </row>
    <row r="10184" spans="1:5" x14ac:dyDescent="0.25">
      <c r="A10184" s="32">
        <v>44380</v>
      </c>
      <c r="B10184" s="33">
        <v>44380</v>
      </c>
      <c r="C10184" s="33" t="s">
        <v>1054</v>
      </c>
      <c r="D10184" s="34">
        <f>VLOOKUP(Pag_Inicio_Corr_mas_casos[[#This Row],[Corregimiento]],Hoja3!$A$2:$D$676,4,0)</f>
        <v>130701</v>
      </c>
      <c r="E10184" s="33">
        <v>19</v>
      </c>
    </row>
    <row r="10185" spans="1:5" x14ac:dyDescent="0.25">
      <c r="A10185" s="32">
        <v>44380</v>
      </c>
      <c r="B10185" s="33">
        <v>44380</v>
      </c>
      <c r="C10185" s="33" t="s">
        <v>1133</v>
      </c>
      <c r="D10185" s="34">
        <f>VLOOKUP(Pag_Inicio_Corr_mas_casos[[#This Row],[Corregimiento]],Hoja3!$A$2:$D$676,4,0)</f>
        <v>130108</v>
      </c>
      <c r="E10185" s="33">
        <v>18</v>
      </c>
    </row>
    <row r="10186" spans="1:5" x14ac:dyDescent="0.25">
      <c r="A10186" s="32">
        <v>44380</v>
      </c>
      <c r="B10186" s="33">
        <v>44380</v>
      </c>
      <c r="C10186" s="33" t="s">
        <v>1032</v>
      </c>
      <c r="D10186" s="34">
        <f>VLOOKUP(Pag_Inicio_Corr_mas_casos[[#This Row],[Corregimiento]],Hoja3!$A$2:$D$676,4,0)</f>
        <v>80810</v>
      </c>
      <c r="E10186" s="33">
        <v>18</v>
      </c>
    </row>
    <row r="10187" spans="1:5" x14ac:dyDescent="0.25">
      <c r="A10187" s="32">
        <v>44380</v>
      </c>
      <c r="B10187" s="33">
        <v>44380</v>
      </c>
      <c r="C10187" s="33" t="s">
        <v>1048</v>
      </c>
      <c r="D10187" s="34">
        <f>VLOOKUP(Pag_Inicio_Corr_mas_casos[[#This Row],[Corregimiento]],Hoja3!$A$2:$D$676,4,0)</f>
        <v>80817</v>
      </c>
      <c r="E10187" s="33">
        <v>18</v>
      </c>
    </row>
    <row r="10188" spans="1:5" x14ac:dyDescent="0.25">
      <c r="A10188" s="35">
        <v>44381</v>
      </c>
      <c r="B10188" s="36">
        <v>44381</v>
      </c>
      <c r="C10188" s="36" t="s">
        <v>1149</v>
      </c>
      <c r="D10188" s="37">
        <f>VLOOKUP(Pag_Inicio_Corr_mas_casos[[#This Row],[Corregimiento]],Hoja3!$A$2:$D$676,4,0)</f>
        <v>130102</v>
      </c>
      <c r="E10188" s="36">
        <v>23</v>
      </c>
    </row>
    <row r="10189" spans="1:5" x14ac:dyDescent="0.25">
      <c r="A10189" s="35">
        <v>44381</v>
      </c>
      <c r="B10189" s="36">
        <v>44381</v>
      </c>
      <c r="C10189" s="36" t="s">
        <v>1163</v>
      </c>
      <c r="D10189" s="37">
        <f>VLOOKUP(Pag_Inicio_Corr_mas_casos[[#This Row],[Corregimiento]],Hoja3!$A$2:$D$676,4,0)</f>
        <v>130101</v>
      </c>
      <c r="E10189" s="36">
        <v>21</v>
      </c>
    </row>
    <row r="10190" spans="1:5" x14ac:dyDescent="0.25">
      <c r="A10190" s="35">
        <v>44381</v>
      </c>
      <c r="B10190" s="36">
        <v>44381</v>
      </c>
      <c r="C10190" s="36" t="s">
        <v>1052</v>
      </c>
      <c r="D10190" s="37">
        <f>VLOOKUP(Pag_Inicio_Corr_mas_casos[[#This Row],[Corregimiento]],Hoja3!$A$2:$D$676,4,0)</f>
        <v>130716</v>
      </c>
      <c r="E10190" s="36">
        <v>19</v>
      </c>
    </row>
    <row r="10191" spans="1:5" x14ac:dyDescent="0.25">
      <c r="A10191" s="35">
        <v>44381</v>
      </c>
      <c r="B10191" s="36">
        <v>44381</v>
      </c>
      <c r="C10191" s="36" t="s">
        <v>1106</v>
      </c>
      <c r="D10191" s="37">
        <f>VLOOKUP(Pag_Inicio_Corr_mas_casos[[#This Row],[Corregimiento]],Hoja3!$A$2:$D$676,4,0)</f>
        <v>80809</v>
      </c>
      <c r="E10191" s="36">
        <v>18</v>
      </c>
    </row>
    <row r="10192" spans="1:5" x14ac:dyDescent="0.25">
      <c r="A10192" s="35">
        <v>44381</v>
      </c>
      <c r="B10192" s="36">
        <v>44381</v>
      </c>
      <c r="C10192" s="36" t="s">
        <v>1107</v>
      </c>
      <c r="D10192" s="37">
        <f>VLOOKUP(Pag_Inicio_Corr_mas_casos[[#This Row],[Corregimiento]],Hoja3!$A$2:$D$676,4,0)</f>
        <v>80819</v>
      </c>
      <c r="E10192" s="36">
        <v>18</v>
      </c>
    </row>
    <row r="10193" spans="1:5" x14ac:dyDescent="0.25">
      <c r="A10193" s="35">
        <v>44381</v>
      </c>
      <c r="B10193" s="36">
        <v>44381</v>
      </c>
      <c r="C10193" s="36" t="s">
        <v>1141</v>
      </c>
      <c r="D10193" s="37">
        <f>VLOOKUP(Pag_Inicio_Corr_mas_casos[[#This Row],[Corregimiento]],Hoja3!$A$2:$D$676,4,0)</f>
        <v>80812</v>
      </c>
      <c r="E10193" s="36">
        <v>18</v>
      </c>
    </row>
    <row r="10194" spans="1:5" x14ac:dyDescent="0.25">
      <c r="A10194" s="35">
        <v>44381</v>
      </c>
      <c r="B10194" s="36">
        <v>44381</v>
      </c>
      <c r="C10194" s="36" t="s">
        <v>1110</v>
      </c>
      <c r="D10194" s="37">
        <f>VLOOKUP(Pag_Inicio_Corr_mas_casos[[#This Row],[Corregimiento]],Hoja3!$A$2:$D$676,4,0)</f>
        <v>130702</v>
      </c>
      <c r="E10194" s="36">
        <v>17</v>
      </c>
    </row>
    <row r="10195" spans="1:5" x14ac:dyDescent="0.25">
      <c r="A10195" s="35">
        <v>44381</v>
      </c>
      <c r="B10195" s="36">
        <v>44381</v>
      </c>
      <c r="C10195" s="36" t="s">
        <v>1032</v>
      </c>
      <c r="D10195" s="37">
        <f>VLOOKUP(Pag_Inicio_Corr_mas_casos[[#This Row],[Corregimiento]],Hoja3!$A$2:$D$676,4,0)</f>
        <v>80810</v>
      </c>
      <c r="E10195" s="36">
        <v>15</v>
      </c>
    </row>
    <row r="10196" spans="1:5" x14ac:dyDescent="0.25">
      <c r="A10196" s="35">
        <v>44381</v>
      </c>
      <c r="B10196" s="36">
        <v>44381</v>
      </c>
      <c r="C10196" s="36" t="s">
        <v>1036</v>
      </c>
      <c r="D10196" s="37">
        <f>VLOOKUP(Pag_Inicio_Corr_mas_casos[[#This Row],[Corregimiento]],Hoja3!$A$2:$D$676,4,0)</f>
        <v>80823</v>
      </c>
      <c r="E10196" s="36">
        <v>14</v>
      </c>
    </row>
    <row r="10197" spans="1:5" x14ac:dyDescent="0.25">
      <c r="A10197" s="35">
        <v>44381</v>
      </c>
      <c r="B10197" s="36">
        <v>44381</v>
      </c>
      <c r="C10197" s="36" t="s">
        <v>1048</v>
      </c>
      <c r="D10197" s="37">
        <f>VLOOKUP(Pag_Inicio_Corr_mas_casos[[#This Row],[Corregimiento]],Hoja3!$A$2:$D$676,4,0)</f>
        <v>80817</v>
      </c>
      <c r="E10197" s="36">
        <v>14</v>
      </c>
    </row>
    <row r="10198" spans="1:5" x14ac:dyDescent="0.25">
      <c r="A10198" s="35">
        <v>44381</v>
      </c>
      <c r="B10198" s="36">
        <v>44381</v>
      </c>
      <c r="C10198" s="36" t="s">
        <v>1329</v>
      </c>
      <c r="D10198" s="37">
        <f>VLOOKUP(Pag_Inicio_Corr_mas_casos[[#This Row],[Corregimiento]],Hoja3!$A$2:$D$676,4,0)</f>
        <v>60202</v>
      </c>
      <c r="E10198" s="36">
        <v>14</v>
      </c>
    </row>
    <row r="10199" spans="1:5" x14ac:dyDescent="0.25">
      <c r="A10199" s="35">
        <v>44381</v>
      </c>
      <c r="B10199" s="36">
        <v>44381</v>
      </c>
      <c r="C10199" s="36" t="s">
        <v>1039</v>
      </c>
      <c r="D10199" s="37">
        <f>VLOOKUP(Pag_Inicio_Corr_mas_casos[[#This Row],[Corregimiento]],Hoja3!$A$2:$D$676,4,0)</f>
        <v>130708</v>
      </c>
      <c r="E10199" s="36">
        <v>14</v>
      </c>
    </row>
    <row r="10200" spans="1:5" x14ac:dyDescent="0.25">
      <c r="A10200" s="35">
        <v>44381</v>
      </c>
      <c r="B10200" s="36">
        <v>44381</v>
      </c>
      <c r="C10200" s="36" t="s">
        <v>1042</v>
      </c>
      <c r="D10200" s="37">
        <f>VLOOKUP(Pag_Inicio_Corr_mas_casos[[#This Row],[Corregimiento]],Hoja3!$A$2:$D$676,4,0)</f>
        <v>80826</v>
      </c>
      <c r="E10200" s="36">
        <v>13</v>
      </c>
    </row>
    <row r="10201" spans="1:5" x14ac:dyDescent="0.25">
      <c r="A10201" s="35">
        <v>44381</v>
      </c>
      <c r="B10201" s="36">
        <v>44381</v>
      </c>
      <c r="C10201" s="36" t="s">
        <v>1034</v>
      </c>
      <c r="D10201" s="37">
        <f>VLOOKUP(Pag_Inicio_Corr_mas_casos[[#This Row],[Corregimiento]],Hoja3!$A$2:$D$676,4,0)</f>
        <v>81009</v>
      </c>
      <c r="E10201" s="36">
        <v>13</v>
      </c>
    </row>
    <row r="10202" spans="1:5" x14ac:dyDescent="0.25">
      <c r="A10202" s="35">
        <v>44381</v>
      </c>
      <c r="B10202" s="36">
        <v>44381</v>
      </c>
      <c r="C10202" s="36" t="s">
        <v>1033</v>
      </c>
      <c r="D10202" s="37">
        <f>VLOOKUP(Pag_Inicio_Corr_mas_casos[[#This Row],[Corregimiento]],Hoja3!$A$2:$D$676,4,0)</f>
        <v>130717</v>
      </c>
      <c r="E10202" s="36">
        <v>13</v>
      </c>
    </row>
    <row r="10203" spans="1:5" x14ac:dyDescent="0.25">
      <c r="A10203" s="35">
        <v>44381</v>
      </c>
      <c r="B10203" s="36">
        <v>44381</v>
      </c>
      <c r="C10203" s="36" t="s">
        <v>867</v>
      </c>
      <c r="D10203" s="37">
        <f>VLOOKUP(Pag_Inicio_Corr_mas_casos[[#This Row],[Corregimiento]],Hoja3!$A$2:$D$676,4,0)</f>
        <v>80821</v>
      </c>
      <c r="E10203" s="36">
        <v>13</v>
      </c>
    </row>
    <row r="10204" spans="1:5" x14ac:dyDescent="0.25">
      <c r="A10204" s="35">
        <v>44381</v>
      </c>
      <c r="B10204" s="36">
        <v>44381</v>
      </c>
      <c r="C10204" s="36" t="s">
        <v>1100</v>
      </c>
      <c r="D10204" s="37">
        <f>VLOOKUP(Pag_Inicio_Corr_mas_casos[[#This Row],[Corregimiento]],Hoja3!$A$2:$D$676,4,0)</f>
        <v>60103</v>
      </c>
      <c r="E10204" s="36">
        <v>13</v>
      </c>
    </row>
    <row r="10205" spans="1:5" x14ac:dyDescent="0.25">
      <c r="A10205" s="35">
        <v>44381</v>
      </c>
      <c r="B10205" s="36">
        <v>44381</v>
      </c>
      <c r="C10205" s="36" t="s">
        <v>1105</v>
      </c>
      <c r="D10205" s="37">
        <f>VLOOKUP(Pag_Inicio_Corr_mas_casos[[#This Row],[Corregimiento]],Hoja3!$A$2:$D$676,4,0)</f>
        <v>130312</v>
      </c>
      <c r="E10205" s="36">
        <v>13</v>
      </c>
    </row>
    <row r="10206" spans="1:5" x14ac:dyDescent="0.25">
      <c r="A10206" s="35">
        <v>44381</v>
      </c>
      <c r="B10206" s="36">
        <v>44381</v>
      </c>
      <c r="C10206" s="36" t="s">
        <v>1300</v>
      </c>
      <c r="D10206" s="37">
        <f>VLOOKUP(Pag_Inicio_Corr_mas_casos[[#This Row],[Corregimiento]],Hoja3!$A$2:$D$676,4,0)</f>
        <v>10207</v>
      </c>
      <c r="E10206" s="36">
        <v>12</v>
      </c>
    </row>
    <row r="10207" spans="1:5" x14ac:dyDescent="0.25">
      <c r="A10207" s="35">
        <v>44381</v>
      </c>
      <c r="B10207" s="36">
        <v>44381</v>
      </c>
      <c r="C10207" s="36" t="s">
        <v>1356</v>
      </c>
      <c r="D10207" s="37">
        <f>VLOOKUP(Pag_Inicio_Corr_mas_casos[[#This Row],[Corregimiento]],Hoja3!$A$2:$D$676,4,0)</f>
        <v>90305</v>
      </c>
      <c r="E10207" s="36">
        <v>12</v>
      </c>
    </row>
    <row r="10208" spans="1:5" x14ac:dyDescent="0.25">
      <c r="A10208" s="59">
        <v>44382</v>
      </c>
      <c r="B10208" s="60">
        <v>44382</v>
      </c>
      <c r="C10208" s="60" t="s">
        <v>1056</v>
      </c>
      <c r="D10208" s="61">
        <f>VLOOKUP(Pag_Inicio_Corr_mas_casos[[#This Row],[Corregimiento]],Hoja3!$A$2:$D$676,4,0)</f>
        <v>20601</v>
      </c>
      <c r="E10208" s="60">
        <v>19</v>
      </c>
    </row>
    <row r="10209" spans="1:5" x14ac:dyDescent="0.25">
      <c r="A10209" s="59">
        <v>44382</v>
      </c>
      <c r="B10209" s="60">
        <v>44382</v>
      </c>
      <c r="C10209" s="60" t="s">
        <v>1149</v>
      </c>
      <c r="D10209" s="61">
        <f>VLOOKUP(Pag_Inicio_Corr_mas_casos[[#This Row],[Corregimiento]],Hoja3!$A$2:$D$676,4,0)</f>
        <v>130102</v>
      </c>
      <c r="E10209" s="60">
        <v>19</v>
      </c>
    </row>
    <row r="10210" spans="1:5" x14ac:dyDescent="0.25">
      <c r="A10210" s="59">
        <v>44382</v>
      </c>
      <c r="B10210" s="60">
        <v>44382</v>
      </c>
      <c r="C10210" s="60" t="s">
        <v>1068</v>
      </c>
      <c r="D10210" s="61">
        <f>VLOOKUP(Pag_Inicio_Corr_mas_casos[[#This Row],[Corregimiento]],Hoja3!$A$2:$D$676,4,0)</f>
        <v>20606</v>
      </c>
      <c r="E10210" s="60">
        <v>14</v>
      </c>
    </row>
    <row r="10211" spans="1:5" x14ac:dyDescent="0.25">
      <c r="A10211" s="59">
        <v>44382</v>
      </c>
      <c r="B10211" s="60">
        <v>44382</v>
      </c>
      <c r="C10211" s="60" t="s">
        <v>1106</v>
      </c>
      <c r="D10211" s="61">
        <f>VLOOKUP(Pag_Inicio_Corr_mas_casos[[#This Row],[Corregimiento]],Hoja3!$A$2:$D$676,4,0)</f>
        <v>80809</v>
      </c>
      <c r="E10211" s="60">
        <v>13</v>
      </c>
    </row>
    <row r="10212" spans="1:5" x14ac:dyDescent="0.25">
      <c r="A10212" s="59">
        <v>44382</v>
      </c>
      <c r="B10212" s="60">
        <v>44382</v>
      </c>
      <c r="C10212" s="60" t="s">
        <v>1420</v>
      </c>
      <c r="D10212" s="61">
        <f>VLOOKUP(Pag_Inicio_Corr_mas_casos[[#This Row],[Corregimiento]],Hoja3!$A$2:$D$676,4,0)</f>
        <v>130907</v>
      </c>
      <c r="E10212" s="60">
        <v>13</v>
      </c>
    </row>
    <row r="10213" spans="1:5" x14ac:dyDescent="0.25">
      <c r="A10213" s="59">
        <v>44382</v>
      </c>
      <c r="B10213" s="60">
        <v>44382</v>
      </c>
      <c r="C10213" s="60" t="s">
        <v>1110</v>
      </c>
      <c r="D10213" s="61">
        <f>VLOOKUP(Pag_Inicio_Corr_mas_casos[[#This Row],[Corregimiento]],Hoja3!$A$2:$D$676,4,0)</f>
        <v>130702</v>
      </c>
      <c r="E10213" s="60">
        <v>12</v>
      </c>
    </row>
    <row r="10214" spans="1:5" x14ac:dyDescent="0.25">
      <c r="A10214" s="59">
        <v>44382</v>
      </c>
      <c r="B10214" s="60">
        <v>44382</v>
      </c>
      <c r="C10214" s="60" t="s">
        <v>1165</v>
      </c>
      <c r="D10214" s="61">
        <f>VLOOKUP(Pag_Inicio_Corr_mas_casos[[#This Row],[Corregimiento]],Hoja3!$A$2:$D$676,4,0)</f>
        <v>91011</v>
      </c>
      <c r="E10214" s="60">
        <v>12</v>
      </c>
    </row>
    <row r="10215" spans="1:5" x14ac:dyDescent="0.25">
      <c r="A10215" s="59">
        <v>44382</v>
      </c>
      <c r="B10215" s="60">
        <v>44382</v>
      </c>
      <c r="C10215" s="60" t="s">
        <v>1155</v>
      </c>
      <c r="D10215" s="61">
        <f>VLOOKUP(Pag_Inicio_Corr_mas_casos[[#This Row],[Corregimiento]],Hoja3!$A$2:$D$676,4,0)</f>
        <v>40601</v>
      </c>
      <c r="E10215" s="60">
        <v>12</v>
      </c>
    </row>
    <row r="10216" spans="1:5" x14ac:dyDescent="0.25">
      <c r="A10216" s="59">
        <v>44382</v>
      </c>
      <c r="B10216" s="60">
        <v>44382</v>
      </c>
      <c r="C10216" s="60" t="s">
        <v>1122</v>
      </c>
      <c r="D10216" s="61">
        <f>VLOOKUP(Pag_Inicio_Corr_mas_casos[[#This Row],[Corregimiento]],Hoja3!$A$2:$D$676,4,0)</f>
        <v>30103</v>
      </c>
      <c r="E10216" s="60">
        <v>11</v>
      </c>
    </row>
    <row r="10217" spans="1:5" x14ac:dyDescent="0.25">
      <c r="A10217" s="59">
        <v>44382</v>
      </c>
      <c r="B10217" s="60">
        <v>44382</v>
      </c>
      <c r="C10217" s="60" t="s">
        <v>1126</v>
      </c>
      <c r="D10217" s="61">
        <f>VLOOKUP(Pag_Inicio_Corr_mas_casos[[#This Row],[Corregimiento]],Hoja3!$A$2:$D$676,4,0)</f>
        <v>60102</v>
      </c>
      <c r="E10217" s="60">
        <v>10</v>
      </c>
    </row>
    <row r="10218" spans="1:5" x14ac:dyDescent="0.25">
      <c r="A10218" s="59">
        <v>44382</v>
      </c>
      <c r="B10218" s="60">
        <v>44382</v>
      </c>
      <c r="C10218" s="60" t="s">
        <v>1054</v>
      </c>
      <c r="D10218" s="61">
        <f>VLOOKUP(Pag_Inicio_Corr_mas_casos[[#This Row],[Corregimiento]],Hoja3!$A$2:$D$676,4,0)</f>
        <v>130701</v>
      </c>
      <c r="E10218" s="60">
        <v>10</v>
      </c>
    </row>
    <row r="10219" spans="1:5" x14ac:dyDescent="0.25">
      <c r="A10219" s="59">
        <v>44382</v>
      </c>
      <c r="B10219" s="60">
        <v>44382</v>
      </c>
      <c r="C10219" s="60" t="s">
        <v>1038</v>
      </c>
      <c r="D10219" s="61">
        <f>VLOOKUP(Pag_Inicio_Corr_mas_casos[[#This Row],[Corregimiento]],Hoja3!$A$2:$D$676,4,0)</f>
        <v>80816</v>
      </c>
      <c r="E10219" s="60">
        <v>9</v>
      </c>
    </row>
    <row r="10220" spans="1:5" x14ac:dyDescent="0.25">
      <c r="A10220" s="59">
        <v>44382</v>
      </c>
      <c r="B10220" s="60">
        <v>44382</v>
      </c>
      <c r="C10220" s="60" t="s">
        <v>1131</v>
      </c>
      <c r="D10220" s="61">
        <f>VLOOKUP(Pag_Inicio_Corr_mas_casos[[#This Row],[Corregimiento]],Hoja3!$A$2:$D$676,4,0)</f>
        <v>130106</v>
      </c>
      <c r="E10220" s="60">
        <v>9</v>
      </c>
    </row>
    <row r="10221" spans="1:5" x14ac:dyDescent="0.25">
      <c r="A10221" s="59">
        <v>44382</v>
      </c>
      <c r="B10221" s="60">
        <v>44382</v>
      </c>
      <c r="C10221" s="60" t="s">
        <v>867</v>
      </c>
      <c r="D10221" s="61">
        <f>VLOOKUP(Pag_Inicio_Corr_mas_casos[[#This Row],[Corregimiento]],Hoja3!$A$2:$D$676,4,0)</f>
        <v>80821</v>
      </c>
      <c r="E10221" s="60">
        <v>8</v>
      </c>
    </row>
    <row r="10222" spans="1:5" x14ac:dyDescent="0.25">
      <c r="A10222" s="59">
        <v>44382</v>
      </c>
      <c r="B10222" s="60">
        <v>44382</v>
      </c>
      <c r="C10222" s="60" t="s">
        <v>1065</v>
      </c>
      <c r="D10222" s="61">
        <f>VLOOKUP(Pag_Inicio_Corr_mas_casos[[#This Row],[Corregimiento]],Hoja3!$A$2:$D$676,4,0)</f>
        <v>40606</v>
      </c>
      <c r="E10222" s="60">
        <v>8</v>
      </c>
    </row>
    <row r="10223" spans="1:5" x14ac:dyDescent="0.25">
      <c r="A10223" s="59">
        <v>44382</v>
      </c>
      <c r="B10223" s="60">
        <v>44382</v>
      </c>
      <c r="C10223" s="60" t="s">
        <v>1051</v>
      </c>
      <c r="D10223" s="61">
        <f>VLOOKUP(Pag_Inicio_Corr_mas_casos[[#This Row],[Corregimiento]],Hoja3!$A$2:$D$676,4,0)</f>
        <v>80815</v>
      </c>
      <c r="E10223" s="60">
        <v>8</v>
      </c>
    </row>
    <row r="10224" spans="1:5" x14ac:dyDescent="0.25">
      <c r="A10224" s="59">
        <v>44382</v>
      </c>
      <c r="B10224" s="60">
        <v>44382</v>
      </c>
      <c r="C10224" s="60" t="s">
        <v>1107</v>
      </c>
      <c r="D10224" s="61">
        <f>VLOOKUP(Pag_Inicio_Corr_mas_casos[[#This Row],[Corregimiento]],Hoja3!$A$2:$D$676,4,0)</f>
        <v>80819</v>
      </c>
      <c r="E10224" s="60">
        <v>8</v>
      </c>
    </row>
    <row r="10225" spans="1:5" x14ac:dyDescent="0.25">
      <c r="A10225" s="59">
        <v>44382</v>
      </c>
      <c r="B10225" s="60">
        <v>44382</v>
      </c>
      <c r="C10225" s="60" t="s">
        <v>1051</v>
      </c>
      <c r="D10225" s="61">
        <f>VLOOKUP(Pag_Inicio_Corr_mas_casos[[#This Row],[Corregimiento]],Hoja3!$A$2:$D$676,4,0)</f>
        <v>80815</v>
      </c>
      <c r="E10225" s="60">
        <v>8</v>
      </c>
    </row>
    <row r="10226" spans="1:5" x14ac:dyDescent="0.25">
      <c r="A10226" s="59">
        <v>44382</v>
      </c>
      <c r="B10226" s="60">
        <v>44382</v>
      </c>
      <c r="C10226" s="60" t="s">
        <v>1163</v>
      </c>
      <c r="D10226" s="61">
        <f>VLOOKUP(Pag_Inicio_Corr_mas_casos[[#This Row],[Corregimiento]],Hoja3!$A$2:$D$676,4,0)</f>
        <v>130101</v>
      </c>
      <c r="E10226" s="60">
        <v>8</v>
      </c>
    </row>
    <row r="10227" spans="1:5" x14ac:dyDescent="0.25">
      <c r="A10227" s="59">
        <v>44382</v>
      </c>
      <c r="B10227" s="60">
        <v>44382</v>
      </c>
      <c r="C10227" s="60" t="s">
        <v>1045</v>
      </c>
      <c r="D10227" s="61">
        <f>VLOOKUP(Pag_Inicio_Corr_mas_casos[[#This Row],[Corregimiento]],Hoja3!$A$2:$D$676,4,0)</f>
        <v>130107</v>
      </c>
      <c r="E10227" s="60">
        <v>8</v>
      </c>
    </row>
    <row r="10228" spans="1:5" x14ac:dyDescent="0.25">
      <c r="A10228" s="38">
        <v>44383</v>
      </c>
      <c r="B10228" s="39">
        <v>44383</v>
      </c>
      <c r="C10228" s="39" t="s">
        <v>1106</v>
      </c>
      <c r="D10228" s="40">
        <f>VLOOKUP(Pag_Inicio_Corr_mas_casos[[#This Row],[Corregimiento]],Hoja3!$A$2:$D$676,4,0)</f>
        <v>80809</v>
      </c>
      <c r="E10228" s="39">
        <v>32</v>
      </c>
    </row>
    <row r="10229" spans="1:5" x14ac:dyDescent="0.25">
      <c r="A10229" s="38">
        <v>44383</v>
      </c>
      <c r="B10229" s="39">
        <v>44383</v>
      </c>
      <c r="C10229" s="39" t="s">
        <v>1035</v>
      </c>
      <c r="D10229" s="40">
        <f>VLOOKUP(Pag_Inicio_Corr_mas_casos[[#This Row],[Corregimiento]],Hoja3!$A$2:$D$676,4,0)</f>
        <v>80806</v>
      </c>
      <c r="E10229" s="39">
        <v>28</v>
      </c>
    </row>
    <row r="10230" spans="1:5" x14ac:dyDescent="0.25">
      <c r="A10230" s="38">
        <v>44383</v>
      </c>
      <c r="B10230" s="39">
        <v>44383</v>
      </c>
      <c r="C10230" s="39" t="s">
        <v>1107</v>
      </c>
      <c r="D10230" s="40">
        <f>VLOOKUP(Pag_Inicio_Corr_mas_casos[[#This Row],[Corregimiento]],Hoja3!$A$2:$D$676,4,0)</f>
        <v>80819</v>
      </c>
      <c r="E10230" s="39">
        <v>28</v>
      </c>
    </row>
    <row r="10231" spans="1:5" x14ac:dyDescent="0.25">
      <c r="A10231" s="38">
        <v>44383</v>
      </c>
      <c r="B10231" s="39">
        <v>44383</v>
      </c>
      <c r="C10231" s="39" t="s">
        <v>1110</v>
      </c>
      <c r="D10231" s="40">
        <f>VLOOKUP(Pag_Inicio_Corr_mas_casos[[#This Row],[Corregimiento]],Hoja3!$A$2:$D$676,4,0)</f>
        <v>130702</v>
      </c>
      <c r="E10231" s="39">
        <v>25</v>
      </c>
    </row>
    <row r="10232" spans="1:5" x14ac:dyDescent="0.25">
      <c r="A10232" s="38">
        <v>44383</v>
      </c>
      <c r="B10232" s="39">
        <v>44383</v>
      </c>
      <c r="C10232" s="39" t="s">
        <v>1162</v>
      </c>
      <c r="D10232" s="40">
        <f>VLOOKUP(Pag_Inicio_Corr_mas_casos[[#This Row],[Corregimiento]],Hoja3!$A$2:$D$676,4,0)</f>
        <v>20201</v>
      </c>
      <c r="E10232" s="39">
        <v>24</v>
      </c>
    </row>
    <row r="10233" spans="1:5" x14ac:dyDescent="0.25">
      <c r="A10233" s="38">
        <v>44383</v>
      </c>
      <c r="B10233" s="39">
        <v>44383</v>
      </c>
      <c r="C10233" s="39" t="s">
        <v>1131</v>
      </c>
      <c r="D10233" s="40">
        <f>VLOOKUP(Pag_Inicio_Corr_mas_casos[[#This Row],[Corregimiento]],Hoja3!$A$2:$D$676,4,0)</f>
        <v>130106</v>
      </c>
      <c r="E10233" s="39">
        <v>24</v>
      </c>
    </row>
    <row r="10234" spans="1:5" x14ac:dyDescent="0.25">
      <c r="A10234" s="38">
        <v>44383</v>
      </c>
      <c r="B10234" s="39">
        <v>44383</v>
      </c>
      <c r="C10234" s="39" t="s">
        <v>1163</v>
      </c>
      <c r="D10234" s="40">
        <f>VLOOKUP(Pag_Inicio_Corr_mas_casos[[#This Row],[Corregimiento]],Hoja3!$A$2:$D$676,4,0)</f>
        <v>130101</v>
      </c>
      <c r="E10234" s="39">
        <v>23</v>
      </c>
    </row>
    <row r="10235" spans="1:5" x14ac:dyDescent="0.25">
      <c r="A10235" s="38">
        <v>44383</v>
      </c>
      <c r="B10235" s="39">
        <v>44383</v>
      </c>
      <c r="C10235" s="39" t="s">
        <v>867</v>
      </c>
      <c r="D10235" s="40">
        <f>VLOOKUP(Pag_Inicio_Corr_mas_casos[[#This Row],[Corregimiento]],Hoja3!$A$2:$D$676,4,0)</f>
        <v>80821</v>
      </c>
      <c r="E10235" s="39">
        <v>23</v>
      </c>
    </row>
    <row r="10236" spans="1:5" x14ac:dyDescent="0.25">
      <c r="A10236" s="38">
        <v>44383</v>
      </c>
      <c r="B10236" s="39">
        <v>44383</v>
      </c>
      <c r="C10236" s="39" t="s">
        <v>1100</v>
      </c>
      <c r="D10236" s="40">
        <f>VLOOKUP(Pag_Inicio_Corr_mas_casos[[#This Row],[Corregimiento]],Hoja3!$A$2:$D$676,4,0)</f>
        <v>60103</v>
      </c>
      <c r="E10236" s="39">
        <v>22</v>
      </c>
    </row>
    <row r="10237" spans="1:5" x14ac:dyDescent="0.25">
      <c r="A10237" s="38">
        <v>44383</v>
      </c>
      <c r="B10237" s="39">
        <v>44383</v>
      </c>
      <c r="C10237" s="39" t="s">
        <v>1117</v>
      </c>
      <c r="D10237" s="40">
        <f>VLOOKUP(Pag_Inicio_Corr_mas_casos[[#This Row],[Corregimiento]],Hoja3!$A$2:$D$676,4,0)</f>
        <v>91001</v>
      </c>
      <c r="E10237" s="39">
        <v>22</v>
      </c>
    </row>
    <row r="10238" spans="1:5" x14ac:dyDescent="0.25">
      <c r="A10238" s="38">
        <v>44383</v>
      </c>
      <c r="B10238" s="39">
        <v>44383</v>
      </c>
      <c r="C10238" s="39" t="s">
        <v>1039</v>
      </c>
      <c r="D10238" s="40">
        <f>VLOOKUP(Pag_Inicio_Corr_mas_casos[[#This Row],[Corregimiento]],Hoja3!$A$2:$D$676,4,0)</f>
        <v>130708</v>
      </c>
      <c r="E10238" s="39">
        <v>22</v>
      </c>
    </row>
    <row r="10239" spans="1:5" x14ac:dyDescent="0.25">
      <c r="A10239" s="38">
        <v>44383</v>
      </c>
      <c r="B10239" s="39">
        <v>44383</v>
      </c>
      <c r="C10239" s="39" t="s">
        <v>1054</v>
      </c>
      <c r="D10239" s="40">
        <f>VLOOKUP(Pag_Inicio_Corr_mas_casos[[#This Row],[Corregimiento]],Hoja3!$A$2:$D$676,4,0)</f>
        <v>130701</v>
      </c>
      <c r="E10239" s="39">
        <v>22</v>
      </c>
    </row>
    <row r="10240" spans="1:5" x14ac:dyDescent="0.25">
      <c r="A10240" s="38">
        <v>44383</v>
      </c>
      <c r="B10240" s="39">
        <v>44383</v>
      </c>
      <c r="C10240" s="39" t="s">
        <v>1042</v>
      </c>
      <c r="D10240" s="40">
        <f>VLOOKUP(Pag_Inicio_Corr_mas_casos[[#This Row],[Corregimiento]],Hoja3!$A$2:$D$676,4,0)</f>
        <v>80826</v>
      </c>
      <c r="E10240" s="39">
        <v>21</v>
      </c>
    </row>
    <row r="10241" spans="1:5" x14ac:dyDescent="0.25">
      <c r="A10241" s="38">
        <v>44383</v>
      </c>
      <c r="B10241" s="39">
        <v>44383</v>
      </c>
      <c r="C10241" s="39" t="s">
        <v>1034</v>
      </c>
      <c r="D10241" s="40">
        <f>VLOOKUP(Pag_Inicio_Corr_mas_casos[[#This Row],[Corregimiento]],Hoja3!$A$2:$D$676,4,0)</f>
        <v>81009</v>
      </c>
      <c r="E10241" s="39">
        <v>21</v>
      </c>
    </row>
    <row r="10242" spans="1:5" x14ac:dyDescent="0.25">
      <c r="A10242" s="38">
        <v>44383</v>
      </c>
      <c r="B10242" s="39">
        <v>44383</v>
      </c>
      <c r="C10242" s="39" t="s">
        <v>1048</v>
      </c>
      <c r="D10242" s="40">
        <f>VLOOKUP(Pag_Inicio_Corr_mas_casos[[#This Row],[Corregimiento]],Hoja3!$A$2:$D$676,4,0)</f>
        <v>80817</v>
      </c>
      <c r="E10242" s="39">
        <v>21</v>
      </c>
    </row>
    <row r="10243" spans="1:5" x14ac:dyDescent="0.25">
      <c r="A10243" s="38">
        <v>44383</v>
      </c>
      <c r="B10243" s="39">
        <v>44383</v>
      </c>
      <c r="C10243" s="39" t="s">
        <v>1300</v>
      </c>
      <c r="D10243" s="40">
        <f>VLOOKUP(Pag_Inicio_Corr_mas_casos[[#This Row],[Corregimiento]],Hoja3!$A$2:$D$676,4,0)</f>
        <v>10207</v>
      </c>
      <c r="E10243" s="39">
        <v>21</v>
      </c>
    </row>
    <row r="10244" spans="1:5" x14ac:dyDescent="0.25">
      <c r="A10244" s="38">
        <v>44383</v>
      </c>
      <c r="B10244" s="39">
        <v>44383</v>
      </c>
      <c r="C10244" s="39" t="s">
        <v>1052</v>
      </c>
      <c r="D10244" s="40">
        <f>VLOOKUP(Pag_Inicio_Corr_mas_casos[[#This Row],[Corregimiento]],Hoja3!$A$2:$D$676,4,0)</f>
        <v>130716</v>
      </c>
      <c r="E10244" s="39">
        <v>20</v>
      </c>
    </row>
    <row r="10245" spans="1:5" x14ac:dyDescent="0.25">
      <c r="A10245" s="38">
        <v>44383</v>
      </c>
      <c r="B10245" s="39">
        <v>44383</v>
      </c>
      <c r="C10245" s="39" t="s">
        <v>1149</v>
      </c>
      <c r="D10245" s="40">
        <f>VLOOKUP(Pag_Inicio_Corr_mas_casos[[#This Row],[Corregimiento]],Hoja3!$A$2:$D$676,4,0)</f>
        <v>130102</v>
      </c>
      <c r="E10245" s="39">
        <v>20</v>
      </c>
    </row>
    <row r="10246" spans="1:5" x14ac:dyDescent="0.25">
      <c r="A10246" s="38">
        <v>44383</v>
      </c>
      <c r="B10246" s="39">
        <v>44383</v>
      </c>
      <c r="C10246" s="39" t="s">
        <v>1056</v>
      </c>
      <c r="D10246" s="40">
        <f>VLOOKUP(Pag_Inicio_Corr_mas_casos[[#This Row],[Corregimiento]],Hoja3!$A$2:$D$676,4,0)</f>
        <v>20601</v>
      </c>
      <c r="E10246" s="39">
        <v>19</v>
      </c>
    </row>
    <row r="10247" spans="1:5" x14ac:dyDescent="0.25">
      <c r="A10247" s="38">
        <v>44383</v>
      </c>
      <c r="B10247" s="39">
        <v>44383</v>
      </c>
      <c r="C10247" s="39" t="s">
        <v>1033</v>
      </c>
      <c r="D10247" s="40">
        <f>VLOOKUP(Pag_Inicio_Corr_mas_casos[[#This Row],[Corregimiento]],Hoja3!$A$2:$D$676,4,0)</f>
        <v>130717</v>
      </c>
      <c r="E10247" s="39">
        <v>19</v>
      </c>
    </row>
    <row r="10248" spans="1:5" x14ac:dyDescent="0.25">
      <c r="A10248" s="80">
        <v>44384</v>
      </c>
      <c r="B10248" s="81">
        <v>44384</v>
      </c>
      <c r="C10248" s="81" t="s">
        <v>1149</v>
      </c>
      <c r="D10248" s="82">
        <f>VLOOKUP(Pag_Inicio_Corr_mas_casos[[#This Row],[Corregimiento]],Hoja3!$A$2:$D$676,4,0)</f>
        <v>130102</v>
      </c>
      <c r="E10248" s="81">
        <v>36</v>
      </c>
    </row>
    <row r="10249" spans="1:5" x14ac:dyDescent="0.25">
      <c r="A10249" s="80">
        <v>44384</v>
      </c>
      <c r="B10249" s="81">
        <v>44384</v>
      </c>
      <c r="C10249" s="81" t="s">
        <v>1163</v>
      </c>
      <c r="D10249" s="82">
        <f>VLOOKUP(Pag_Inicio_Corr_mas_casos[[#This Row],[Corregimiento]],Hoja3!$A$2:$D$676,4,0)</f>
        <v>130101</v>
      </c>
      <c r="E10249" s="81">
        <v>31</v>
      </c>
    </row>
    <row r="10250" spans="1:5" x14ac:dyDescent="0.25">
      <c r="A10250" s="80">
        <v>44384</v>
      </c>
      <c r="B10250" s="81">
        <v>44384</v>
      </c>
      <c r="C10250" s="81" t="s">
        <v>1110</v>
      </c>
      <c r="D10250" s="82">
        <f>VLOOKUP(Pag_Inicio_Corr_mas_casos[[#This Row],[Corregimiento]],Hoja3!$A$2:$D$676,4,0)</f>
        <v>130702</v>
      </c>
      <c r="E10250" s="81">
        <v>28</v>
      </c>
    </row>
    <row r="10251" spans="1:5" x14ac:dyDescent="0.25">
      <c r="A10251" s="80">
        <v>44384</v>
      </c>
      <c r="B10251" s="81">
        <v>44384</v>
      </c>
      <c r="C10251" s="81" t="s">
        <v>1045</v>
      </c>
      <c r="D10251" s="82">
        <f>VLOOKUP(Pag_Inicio_Corr_mas_casos[[#This Row],[Corregimiento]],Hoja3!$A$2:$D$676,4,0)</f>
        <v>130107</v>
      </c>
      <c r="E10251" s="81">
        <v>27</v>
      </c>
    </row>
    <row r="10252" spans="1:5" x14ac:dyDescent="0.25">
      <c r="A10252" s="80">
        <v>44384</v>
      </c>
      <c r="B10252" s="81">
        <v>44384</v>
      </c>
      <c r="C10252" s="81" t="s">
        <v>1107</v>
      </c>
      <c r="D10252" s="82">
        <f>VLOOKUP(Pag_Inicio_Corr_mas_casos[[#This Row],[Corregimiento]],Hoja3!$A$2:$D$676,4,0)</f>
        <v>80819</v>
      </c>
      <c r="E10252" s="81">
        <v>26</v>
      </c>
    </row>
    <row r="10253" spans="1:5" x14ac:dyDescent="0.25">
      <c r="A10253" s="80">
        <v>44384</v>
      </c>
      <c r="B10253" s="81">
        <v>44384</v>
      </c>
      <c r="C10253" s="81" t="s">
        <v>1033</v>
      </c>
      <c r="D10253" s="82">
        <f>VLOOKUP(Pag_Inicio_Corr_mas_casos[[#This Row],[Corregimiento]],Hoja3!$A$2:$D$676,4,0)</f>
        <v>130717</v>
      </c>
      <c r="E10253" s="81">
        <v>26</v>
      </c>
    </row>
    <row r="10254" spans="1:5" x14ac:dyDescent="0.25">
      <c r="A10254" s="80">
        <v>44384</v>
      </c>
      <c r="B10254" s="81">
        <v>44384</v>
      </c>
      <c r="C10254" s="81" t="s">
        <v>1421</v>
      </c>
      <c r="D10254" s="82">
        <f>VLOOKUP(Pag_Inicio_Corr_mas_casos[[#This Row],[Corregimiento]],Hoja3!$A$2:$D$676,4,0)</f>
        <v>90801</v>
      </c>
      <c r="E10254" s="81">
        <v>25</v>
      </c>
    </row>
    <row r="10255" spans="1:5" x14ac:dyDescent="0.25">
      <c r="A10255" s="80">
        <v>44384</v>
      </c>
      <c r="B10255" s="81">
        <v>44384</v>
      </c>
      <c r="C10255" s="81" t="s">
        <v>1141</v>
      </c>
      <c r="D10255" s="82">
        <f>VLOOKUP(Pag_Inicio_Corr_mas_casos[[#This Row],[Corregimiento]],Hoja3!$A$2:$D$676,4,0)</f>
        <v>80812</v>
      </c>
      <c r="E10255" s="81">
        <v>22</v>
      </c>
    </row>
    <row r="10256" spans="1:5" x14ac:dyDescent="0.25">
      <c r="A10256" s="80">
        <v>44384</v>
      </c>
      <c r="B10256" s="81">
        <v>44384</v>
      </c>
      <c r="C10256" s="81" t="s">
        <v>1039</v>
      </c>
      <c r="D10256" s="82">
        <f>VLOOKUP(Pag_Inicio_Corr_mas_casos[[#This Row],[Corregimiento]],Hoja3!$A$2:$D$676,4,0)</f>
        <v>130708</v>
      </c>
      <c r="E10256" s="81">
        <v>21</v>
      </c>
    </row>
    <row r="10257" spans="1:5" x14ac:dyDescent="0.25">
      <c r="A10257" s="80">
        <v>44384</v>
      </c>
      <c r="B10257" s="81">
        <v>44384</v>
      </c>
      <c r="C10257" s="81" t="s">
        <v>1048</v>
      </c>
      <c r="D10257" s="82">
        <f>VLOOKUP(Pag_Inicio_Corr_mas_casos[[#This Row],[Corregimiento]],Hoja3!$A$2:$D$676,4,0)</f>
        <v>80817</v>
      </c>
      <c r="E10257" s="81">
        <v>20</v>
      </c>
    </row>
    <row r="10258" spans="1:5" x14ac:dyDescent="0.25">
      <c r="A10258" s="80">
        <v>44384</v>
      </c>
      <c r="B10258" s="81">
        <v>44384</v>
      </c>
      <c r="C10258" s="81" t="s">
        <v>1131</v>
      </c>
      <c r="D10258" s="82">
        <f>VLOOKUP(Pag_Inicio_Corr_mas_casos[[#This Row],[Corregimiento]],Hoja3!$A$2:$D$676,4,0)</f>
        <v>130106</v>
      </c>
      <c r="E10258" s="81">
        <v>20</v>
      </c>
    </row>
    <row r="10259" spans="1:5" x14ac:dyDescent="0.25">
      <c r="A10259" s="80">
        <v>44384</v>
      </c>
      <c r="B10259" s="81">
        <v>44384</v>
      </c>
      <c r="C10259" s="81" t="s">
        <v>1100</v>
      </c>
      <c r="D10259" s="82">
        <f>VLOOKUP(Pag_Inicio_Corr_mas_casos[[#This Row],[Corregimiento]],Hoja3!$A$2:$D$676,4,0)</f>
        <v>60103</v>
      </c>
      <c r="E10259" s="81">
        <v>19</v>
      </c>
    </row>
    <row r="10260" spans="1:5" x14ac:dyDescent="0.25">
      <c r="A10260" s="80">
        <v>44384</v>
      </c>
      <c r="B10260" s="81">
        <v>44384</v>
      </c>
      <c r="C10260" s="81" t="s">
        <v>1035</v>
      </c>
      <c r="D10260" s="82">
        <f>VLOOKUP(Pag_Inicio_Corr_mas_casos[[#This Row],[Corregimiento]],Hoja3!$A$2:$D$676,4,0)</f>
        <v>80806</v>
      </c>
      <c r="E10260" s="81">
        <v>19</v>
      </c>
    </row>
    <row r="10261" spans="1:5" x14ac:dyDescent="0.25">
      <c r="A10261" s="80">
        <v>44384</v>
      </c>
      <c r="B10261" s="81">
        <v>44384</v>
      </c>
      <c r="C10261" s="81" t="s">
        <v>1056</v>
      </c>
      <c r="D10261" s="82">
        <f>VLOOKUP(Pag_Inicio_Corr_mas_casos[[#This Row],[Corregimiento]],Hoja3!$A$2:$D$676,4,0)</f>
        <v>20601</v>
      </c>
      <c r="E10261" s="81">
        <v>19</v>
      </c>
    </row>
    <row r="10262" spans="1:5" x14ac:dyDescent="0.25">
      <c r="A10262" s="80">
        <v>44384</v>
      </c>
      <c r="B10262" s="81">
        <v>44384</v>
      </c>
      <c r="C10262" s="81" t="s">
        <v>1300</v>
      </c>
      <c r="D10262" s="82">
        <f>VLOOKUP(Pag_Inicio_Corr_mas_casos[[#This Row],[Corregimiento]],Hoja3!$A$2:$D$676,4,0)</f>
        <v>10207</v>
      </c>
      <c r="E10262" s="81">
        <v>19</v>
      </c>
    </row>
    <row r="10263" spans="1:5" x14ac:dyDescent="0.25">
      <c r="A10263" s="80">
        <v>44384</v>
      </c>
      <c r="B10263" s="81">
        <v>44384</v>
      </c>
      <c r="C10263" s="81" t="s">
        <v>1422</v>
      </c>
      <c r="D10263" s="82">
        <f>VLOOKUP(Pag_Inicio_Corr_mas_casos[[#This Row],[Corregimiento]],Hoja3!$A$2:$D$676,4,0)</f>
        <v>90507</v>
      </c>
      <c r="E10263" s="81">
        <v>19</v>
      </c>
    </row>
    <row r="10264" spans="1:5" x14ac:dyDescent="0.25">
      <c r="A10264" s="80">
        <v>44384</v>
      </c>
      <c r="B10264" s="81">
        <v>44384</v>
      </c>
      <c r="C10264" s="81" t="s">
        <v>1052</v>
      </c>
      <c r="D10264" s="82">
        <f>VLOOKUP(Pag_Inicio_Corr_mas_casos[[#This Row],[Corregimiento]],Hoja3!$A$2:$D$676,4,0)</f>
        <v>130716</v>
      </c>
      <c r="E10264" s="81">
        <v>18</v>
      </c>
    </row>
    <row r="10265" spans="1:5" x14ac:dyDescent="0.25">
      <c r="A10265" s="80">
        <v>44384</v>
      </c>
      <c r="B10265" s="81">
        <v>44384</v>
      </c>
      <c r="C10265" s="81" t="s">
        <v>1062</v>
      </c>
      <c r="D10265" s="82">
        <f>VLOOKUP(Pag_Inicio_Corr_mas_casos[[#This Row],[Corregimiento]],Hoja3!$A$2:$D$676,4,0)</f>
        <v>30107</v>
      </c>
      <c r="E10265" s="81">
        <v>18</v>
      </c>
    </row>
    <row r="10266" spans="1:5" x14ac:dyDescent="0.25">
      <c r="A10266" s="80">
        <v>44384</v>
      </c>
      <c r="B10266" s="81">
        <v>44384</v>
      </c>
      <c r="C10266" s="81" t="s">
        <v>1038</v>
      </c>
      <c r="D10266" s="82">
        <f>VLOOKUP(Pag_Inicio_Corr_mas_casos[[#This Row],[Corregimiento]],Hoja3!$A$2:$D$676,4,0)</f>
        <v>80816</v>
      </c>
      <c r="E10266" s="81">
        <v>17</v>
      </c>
    </row>
    <row r="10267" spans="1:5" x14ac:dyDescent="0.25">
      <c r="A10267" s="80">
        <v>44384</v>
      </c>
      <c r="B10267" s="81">
        <v>44384</v>
      </c>
      <c r="C10267" s="81" t="s">
        <v>1054</v>
      </c>
      <c r="D10267" s="82">
        <f>VLOOKUP(Pag_Inicio_Corr_mas_casos[[#This Row],[Corregimiento]],Hoja3!$A$2:$D$676,4,0)</f>
        <v>130701</v>
      </c>
      <c r="E10267" s="81">
        <v>16</v>
      </c>
    </row>
    <row r="10268" spans="1:5" x14ac:dyDescent="0.25">
      <c r="A10268" s="32">
        <v>44385</v>
      </c>
      <c r="B10268" s="33">
        <v>44385</v>
      </c>
      <c r="C10268" s="33" t="s">
        <v>1110</v>
      </c>
      <c r="D10268" s="34">
        <f>VLOOKUP(Pag_Inicio_Corr_mas_casos[[#This Row],[Corregimiento]],Hoja3!$A$2:$D$676,4,0)</f>
        <v>130702</v>
      </c>
      <c r="E10268" s="33">
        <v>35</v>
      </c>
    </row>
    <row r="10269" spans="1:5" x14ac:dyDescent="0.25">
      <c r="A10269" s="32">
        <v>44385</v>
      </c>
      <c r="B10269" s="33">
        <v>44385</v>
      </c>
      <c r="C10269" s="33" t="s">
        <v>1131</v>
      </c>
      <c r="D10269" s="34">
        <f>VLOOKUP(Pag_Inicio_Corr_mas_casos[[#This Row],[Corregimiento]],Hoja3!$A$2:$D$676,4,0)</f>
        <v>130106</v>
      </c>
      <c r="E10269" s="33">
        <v>29</v>
      </c>
    </row>
    <row r="10270" spans="1:5" x14ac:dyDescent="0.25">
      <c r="A10270" s="32">
        <v>44385</v>
      </c>
      <c r="B10270" s="33">
        <v>44385</v>
      </c>
      <c r="C10270" s="33" t="s">
        <v>1100</v>
      </c>
      <c r="D10270" s="34">
        <f>VLOOKUP(Pag_Inicio_Corr_mas_casos[[#This Row],[Corregimiento]],Hoja3!$A$2:$D$676,4,0)</f>
        <v>60103</v>
      </c>
      <c r="E10270" s="33">
        <v>29</v>
      </c>
    </row>
    <row r="10271" spans="1:5" x14ac:dyDescent="0.25">
      <c r="A10271" s="32">
        <v>44385</v>
      </c>
      <c r="B10271" s="33">
        <v>44385</v>
      </c>
      <c r="C10271" s="33" t="s">
        <v>1141</v>
      </c>
      <c r="D10271" s="34">
        <f>VLOOKUP(Pag_Inicio_Corr_mas_casos[[#This Row],[Corregimiento]],Hoja3!$A$2:$D$676,4,0)</f>
        <v>80812</v>
      </c>
      <c r="E10271" s="33">
        <v>25</v>
      </c>
    </row>
    <row r="10272" spans="1:5" x14ac:dyDescent="0.25">
      <c r="A10272" s="32">
        <v>44385</v>
      </c>
      <c r="B10272" s="33">
        <v>44385</v>
      </c>
      <c r="C10272" s="33" t="s">
        <v>1064</v>
      </c>
      <c r="D10272" s="34">
        <f>VLOOKUP(Pag_Inicio_Corr_mas_casos[[#This Row],[Corregimiento]],Hoja3!$A$2:$D$676,4,0)</f>
        <v>130709</v>
      </c>
      <c r="E10272" s="33">
        <v>23</v>
      </c>
    </row>
    <row r="10273" spans="1:5" x14ac:dyDescent="0.25">
      <c r="A10273" s="32">
        <v>44385</v>
      </c>
      <c r="B10273" s="33">
        <v>44385</v>
      </c>
      <c r="C10273" s="33" t="s">
        <v>1048</v>
      </c>
      <c r="D10273" s="34">
        <f>VLOOKUP(Pag_Inicio_Corr_mas_casos[[#This Row],[Corregimiento]],Hoja3!$A$2:$D$676,4,0)</f>
        <v>80817</v>
      </c>
      <c r="E10273" s="33">
        <v>23</v>
      </c>
    </row>
    <row r="10274" spans="1:5" x14ac:dyDescent="0.25">
      <c r="A10274" s="32">
        <v>44385</v>
      </c>
      <c r="B10274" s="33">
        <v>44385</v>
      </c>
      <c r="C10274" s="33" t="s">
        <v>1033</v>
      </c>
      <c r="D10274" s="34">
        <f>VLOOKUP(Pag_Inicio_Corr_mas_casos[[#This Row],[Corregimiento]],Hoja3!$A$2:$D$676,4,0)</f>
        <v>130717</v>
      </c>
      <c r="E10274" s="33">
        <v>22</v>
      </c>
    </row>
    <row r="10275" spans="1:5" x14ac:dyDescent="0.25">
      <c r="A10275" s="32">
        <v>44385</v>
      </c>
      <c r="B10275" s="33">
        <v>44385</v>
      </c>
      <c r="C10275" s="33" t="s">
        <v>1054</v>
      </c>
      <c r="D10275" s="34">
        <f>VLOOKUP(Pag_Inicio_Corr_mas_casos[[#This Row],[Corregimiento]],Hoja3!$A$2:$D$676,4,0)</f>
        <v>130701</v>
      </c>
      <c r="E10275" s="33">
        <v>21</v>
      </c>
    </row>
    <row r="10276" spans="1:5" x14ac:dyDescent="0.25">
      <c r="A10276" s="32">
        <v>44385</v>
      </c>
      <c r="B10276" s="33">
        <v>44385</v>
      </c>
      <c r="C10276" s="33" t="s">
        <v>1062</v>
      </c>
      <c r="D10276" s="34">
        <f>VLOOKUP(Pag_Inicio_Corr_mas_casos[[#This Row],[Corregimiento]],Hoja3!$A$2:$D$676,4,0)</f>
        <v>30107</v>
      </c>
      <c r="E10276" s="33">
        <v>21</v>
      </c>
    </row>
    <row r="10277" spans="1:5" x14ac:dyDescent="0.25">
      <c r="A10277" s="32">
        <v>44385</v>
      </c>
      <c r="B10277" s="33">
        <v>44385</v>
      </c>
      <c r="C10277" s="33" t="s">
        <v>1035</v>
      </c>
      <c r="D10277" s="34">
        <f>VLOOKUP(Pag_Inicio_Corr_mas_casos[[#This Row],[Corregimiento]],Hoja3!$A$2:$D$676,4,0)</f>
        <v>80806</v>
      </c>
      <c r="E10277" s="33">
        <v>20</v>
      </c>
    </row>
    <row r="10278" spans="1:5" x14ac:dyDescent="0.25">
      <c r="A10278" s="32">
        <v>44385</v>
      </c>
      <c r="B10278" s="33">
        <v>44385</v>
      </c>
      <c r="C10278" s="33" t="s">
        <v>1421</v>
      </c>
      <c r="D10278" s="34">
        <f>VLOOKUP(Pag_Inicio_Corr_mas_casos[[#This Row],[Corregimiento]],Hoja3!$A$2:$D$676,4,0)</f>
        <v>90801</v>
      </c>
      <c r="E10278" s="33">
        <v>20</v>
      </c>
    </row>
    <row r="10279" spans="1:5" x14ac:dyDescent="0.25">
      <c r="A10279" s="32">
        <v>44385</v>
      </c>
      <c r="B10279" s="33">
        <v>44385</v>
      </c>
      <c r="C10279" s="33" t="s">
        <v>1045</v>
      </c>
      <c r="D10279" s="34">
        <f>VLOOKUP(Pag_Inicio_Corr_mas_casos[[#This Row],[Corregimiento]],Hoja3!$A$2:$D$676,4,0)</f>
        <v>130107</v>
      </c>
      <c r="E10279" s="33">
        <v>19</v>
      </c>
    </row>
    <row r="10280" spans="1:5" x14ac:dyDescent="0.25">
      <c r="A10280" s="32">
        <v>44385</v>
      </c>
      <c r="B10280" s="33">
        <v>44385</v>
      </c>
      <c r="C10280" s="33" t="s">
        <v>1049</v>
      </c>
      <c r="D10280" s="34">
        <f>VLOOKUP(Pag_Inicio_Corr_mas_casos[[#This Row],[Corregimiento]],Hoja3!$A$2:$D$676,4,0)</f>
        <v>80822</v>
      </c>
      <c r="E10280" s="33">
        <v>18</v>
      </c>
    </row>
    <row r="10281" spans="1:5" x14ac:dyDescent="0.25">
      <c r="A10281" s="32">
        <v>44385</v>
      </c>
      <c r="B10281" s="33">
        <v>44385</v>
      </c>
      <c r="C10281" s="33" t="s">
        <v>1163</v>
      </c>
      <c r="D10281" s="34">
        <f>VLOOKUP(Pag_Inicio_Corr_mas_casos[[#This Row],[Corregimiento]],Hoja3!$A$2:$D$676,4,0)</f>
        <v>130101</v>
      </c>
      <c r="E10281" s="33">
        <v>18</v>
      </c>
    </row>
    <row r="10282" spans="1:5" x14ac:dyDescent="0.25">
      <c r="A10282" s="32">
        <v>44385</v>
      </c>
      <c r="B10282" s="33">
        <v>44385</v>
      </c>
      <c r="C10282" s="33" t="s">
        <v>1036</v>
      </c>
      <c r="D10282" s="34">
        <f>VLOOKUP(Pag_Inicio_Corr_mas_casos[[#This Row],[Corregimiento]],Hoja3!$A$2:$D$676,4,0)</f>
        <v>80823</v>
      </c>
      <c r="E10282" s="33">
        <v>18</v>
      </c>
    </row>
    <row r="10283" spans="1:5" x14ac:dyDescent="0.25">
      <c r="A10283" s="32">
        <v>44385</v>
      </c>
      <c r="B10283" s="33">
        <v>44385</v>
      </c>
      <c r="C10283" s="33" t="s">
        <v>1329</v>
      </c>
      <c r="D10283" s="34">
        <f>VLOOKUP(Pag_Inicio_Corr_mas_casos[[#This Row],[Corregimiento]],Hoja3!$A$2:$D$676,4,0)</f>
        <v>60202</v>
      </c>
      <c r="E10283" s="33">
        <v>18</v>
      </c>
    </row>
    <row r="10284" spans="1:5" x14ac:dyDescent="0.25">
      <c r="A10284" s="32">
        <v>44385</v>
      </c>
      <c r="B10284" s="33">
        <v>44385</v>
      </c>
      <c r="C10284" s="33" t="s">
        <v>1101</v>
      </c>
      <c r="D10284" s="34">
        <f>VLOOKUP(Pag_Inicio_Corr_mas_casos[[#This Row],[Corregimiento]],Hoja3!$A$2:$D$676,4,0)</f>
        <v>60101</v>
      </c>
      <c r="E10284" s="33">
        <v>18</v>
      </c>
    </row>
    <row r="10285" spans="1:5" x14ac:dyDescent="0.25">
      <c r="A10285" s="32">
        <v>44385</v>
      </c>
      <c r="B10285" s="33">
        <v>44385</v>
      </c>
      <c r="C10285" s="33" t="s">
        <v>1068</v>
      </c>
      <c r="D10285" s="34">
        <f>VLOOKUP(Pag_Inicio_Corr_mas_casos[[#This Row],[Corregimiento]],Hoja3!$A$2:$D$676,4,0)</f>
        <v>20606</v>
      </c>
      <c r="E10285" s="33">
        <v>17</v>
      </c>
    </row>
    <row r="10286" spans="1:5" x14ac:dyDescent="0.25">
      <c r="A10286" s="32">
        <v>44385</v>
      </c>
      <c r="B10286" s="33">
        <v>44385</v>
      </c>
      <c r="C10286" s="33" t="s">
        <v>1038</v>
      </c>
      <c r="D10286" s="34">
        <f>VLOOKUP(Pag_Inicio_Corr_mas_casos[[#This Row],[Corregimiento]],Hoja3!$A$2:$D$676,4,0)</f>
        <v>80816</v>
      </c>
      <c r="E10286" s="33">
        <v>17</v>
      </c>
    </row>
    <row r="10287" spans="1:5" x14ac:dyDescent="0.25">
      <c r="A10287" s="32">
        <v>44385</v>
      </c>
      <c r="B10287" s="33">
        <v>44385</v>
      </c>
      <c r="C10287" s="33" t="s">
        <v>1037</v>
      </c>
      <c r="D10287" s="34">
        <f>VLOOKUP(Pag_Inicio_Corr_mas_casos[[#This Row],[Corregimiento]],Hoja3!$A$2:$D$676,4,0)</f>
        <v>80807</v>
      </c>
      <c r="E10287" s="33">
        <v>16</v>
      </c>
    </row>
    <row r="10288" spans="1:5" x14ac:dyDescent="0.25">
      <c r="A10288" s="35">
        <v>44386</v>
      </c>
      <c r="B10288" s="36">
        <v>44386</v>
      </c>
      <c r="C10288" s="36" t="s">
        <v>1131</v>
      </c>
      <c r="D10288" s="37">
        <f>VLOOKUP(Pag_Inicio_Corr_mas_casos[[#This Row],[Corregimiento]],Hoja3!$A$2:$D$676,4,0)</f>
        <v>130106</v>
      </c>
      <c r="E10288" s="36">
        <v>36</v>
      </c>
    </row>
    <row r="10289" spans="1:5" x14ac:dyDescent="0.25">
      <c r="A10289" s="35">
        <v>44386</v>
      </c>
      <c r="B10289" s="36">
        <v>44386</v>
      </c>
      <c r="C10289" s="36" t="s">
        <v>1033</v>
      </c>
      <c r="D10289" s="37">
        <f>VLOOKUP(Pag_Inicio_Corr_mas_casos[[#This Row],[Corregimiento]],Hoja3!$A$2:$D$676,4,0)</f>
        <v>130717</v>
      </c>
      <c r="E10289" s="36">
        <v>36</v>
      </c>
    </row>
    <row r="10290" spans="1:5" x14ac:dyDescent="0.25">
      <c r="A10290" s="35">
        <v>44386</v>
      </c>
      <c r="B10290" s="36">
        <v>44386</v>
      </c>
      <c r="C10290" s="36" t="s">
        <v>1215</v>
      </c>
      <c r="D10290" s="37">
        <f>VLOOKUP(Pag_Inicio_Corr_mas_casos[[#This Row],[Corregimiento]],Hoja3!$A$2:$D$676,4,0)</f>
        <v>30301</v>
      </c>
      <c r="E10290" s="36">
        <v>30</v>
      </c>
    </row>
    <row r="10291" spans="1:5" x14ac:dyDescent="0.25">
      <c r="A10291" s="35">
        <v>44386</v>
      </c>
      <c r="B10291" s="36">
        <v>44386</v>
      </c>
      <c r="C10291" s="36" t="s">
        <v>1300</v>
      </c>
      <c r="D10291" s="37">
        <f>VLOOKUP(Pag_Inicio_Corr_mas_casos[[#This Row],[Corregimiento]],Hoja3!$A$2:$D$676,4,0)</f>
        <v>10207</v>
      </c>
      <c r="E10291" s="36">
        <v>29</v>
      </c>
    </row>
    <row r="10292" spans="1:5" x14ac:dyDescent="0.25">
      <c r="A10292" s="35">
        <v>44386</v>
      </c>
      <c r="B10292" s="36">
        <v>44386</v>
      </c>
      <c r="C10292" s="36" t="s">
        <v>1163</v>
      </c>
      <c r="D10292" s="37">
        <f>VLOOKUP(Pag_Inicio_Corr_mas_casos[[#This Row],[Corregimiento]],Hoja3!$A$2:$D$676,4,0)</f>
        <v>130101</v>
      </c>
      <c r="E10292" s="36">
        <v>29</v>
      </c>
    </row>
    <row r="10293" spans="1:5" x14ac:dyDescent="0.25">
      <c r="A10293" s="35">
        <v>44386</v>
      </c>
      <c r="B10293" s="36">
        <v>44386</v>
      </c>
      <c r="C10293" s="36" t="s">
        <v>1149</v>
      </c>
      <c r="D10293" s="37">
        <f>VLOOKUP(Pag_Inicio_Corr_mas_casos[[#This Row],[Corregimiento]],Hoja3!$A$2:$D$676,4,0)</f>
        <v>130102</v>
      </c>
      <c r="E10293" s="36">
        <v>29</v>
      </c>
    </row>
    <row r="10294" spans="1:5" x14ac:dyDescent="0.25">
      <c r="A10294" s="35">
        <v>44386</v>
      </c>
      <c r="B10294" s="36">
        <v>44386</v>
      </c>
      <c r="C10294" s="36" t="s">
        <v>1141</v>
      </c>
      <c r="D10294" s="37">
        <f>VLOOKUP(Pag_Inicio_Corr_mas_casos[[#This Row],[Corregimiento]],Hoja3!$A$2:$D$676,4,0)</f>
        <v>80812</v>
      </c>
      <c r="E10294" s="36">
        <v>28</v>
      </c>
    </row>
    <row r="10295" spans="1:5" x14ac:dyDescent="0.25">
      <c r="A10295" s="35">
        <v>44386</v>
      </c>
      <c r="B10295" s="36">
        <v>44386</v>
      </c>
      <c r="C10295" s="36" t="s">
        <v>1039</v>
      </c>
      <c r="D10295" s="37">
        <f>VLOOKUP(Pag_Inicio_Corr_mas_casos[[#This Row],[Corregimiento]],Hoja3!$A$2:$D$676,4,0)</f>
        <v>130708</v>
      </c>
      <c r="E10295" s="36">
        <v>26</v>
      </c>
    </row>
    <row r="10296" spans="1:5" x14ac:dyDescent="0.25">
      <c r="A10296" s="35">
        <v>44386</v>
      </c>
      <c r="B10296" s="36">
        <v>44386</v>
      </c>
      <c r="C10296" s="36" t="s">
        <v>867</v>
      </c>
      <c r="D10296" s="37">
        <f>VLOOKUP(Pag_Inicio_Corr_mas_casos[[#This Row],[Corregimiento]],Hoja3!$A$2:$D$676,4,0)</f>
        <v>80821</v>
      </c>
      <c r="E10296" s="36">
        <v>26</v>
      </c>
    </row>
    <row r="10297" spans="1:5" x14ac:dyDescent="0.25">
      <c r="A10297" s="35">
        <v>44386</v>
      </c>
      <c r="B10297" s="36">
        <v>44386</v>
      </c>
      <c r="C10297" s="36" t="s">
        <v>1100</v>
      </c>
      <c r="D10297" s="37">
        <f>VLOOKUP(Pag_Inicio_Corr_mas_casos[[#This Row],[Corregimiento]],Hoja3!$A$2:$D$676,4,0)</f>
        <v>60103</v>
      </c>
      <c r="E10297" s="36">
        <v>23</v>
      </c>
    </row>
    <row r="10298" spans="1:5" x14ac:dyDescent="0.25">
      <c r="A10298" s="35">
        <v>44386</v>
      </c>
      <c r="B10298" s="36">
        <v>44386</v>
      </c>
      <c r="C10298" s="36" t="s">
        <v>1036</v>
      </c>
      <c r="D10298" s="37">
        <f>VLOOKUP(Pag_Inicio_Corr_mas_casos[[#This Row],[Corregimiento]],Hoja3!$A$2:$D$676,4,0)</f>
        <v>80823</v>
      </c>
      <c r="E10298" s="36">
        <v>22</v>
      </c>
    </row>
    <row r="10299" spans="1:5" x14ac:dyDescent="0.25">
      <c r="A10299" s="35">
        <v>44386</v>
      </c>
      <c r="B10299" s="36">
        <v>44386</v>
      </c>
      <c r="C10299" s="36" t="s">
        <v>1056</v>
      </c>
      <c r="D10299" s="37">
        <f>VLOOKUP(Pag_Inicio_Corr_mas_casos[[#This Row],[Corregimiento]],Hoja3!$A$2:$D$676,4,0)</f>
        <v>20601</v>
      </c>
      <c r="E10299" s="36">
        <v>22</v>
      </c>
    </row>
    <row r="10300" spans="1:5" x14ac:dyDescent="0.25">
      <c r="A10300" s="35">
        <v>44386</v>
      </c>
      <c r="B10300" s="36">
        <v>44386</v>
      </c>
      <c r="C10300" s="36" t="s">
        <v>1048</v>
      </c>
      <c r="D10300" s="37">
        <f>VLOOKUP(Pag_Inicio_Corr_mas_casos[[#This Row],[Corregimiento]],Hoja3!$A$2:$D$676,4,0)</f>
        <v>80817</v>
      </c>
      <c r="E10300" s="36">
        <v>22</v>
      </c>
    </row>
    <row r="10301" spans="1:5" x14ac:dyDescent="0.25">
      <c r="A10301" s="35">
        <v>44386</v>
      </c>
      <c r="B10301" s="36">
        <v>44386</v>
      </c>
      <c r="C10301" s="36" t="s">
        <v>1421</v>
      </c>
      <c r="D10301" s="37">
        <f>VLOOKUP(Pag_Inicio_Corr_mas_casos[[#This Row],[Corregimiento]],Hoja3!$A$2:$D$676,4,0)</f>
        <v>90801</v>
      </c>
      <c r="E10301" s="36">
        <v>21</v>
      </c>
    </row>
    <row r="10302" spans="1:5" x14ac:dyDescent="0.25">
      <c r="A10302" s="35">
        <v>44386</v>
      </c>
      <c r="B10302" s="36">
        <v>44386</v>
      </c>
      <c r="C10302" s="36" t="s">
        <v>1032</v>
      </c>
      <c r="D10302" s="37">
        <f>VLOOKUP(Pag_Inicio_Corr_mas_casos[[#This Row],[Corregimiento]],Hoja3!$A$2:$D$676,4,0)</f>
        <v>80810</v>
      </c>
      <c r="E10302" s="36">
        <v>21</v>
      </c>
    </row>
    <row r="10303" spans="1:5" x14ac:dyDescent="0.25">
      <c r="A10303" s="35">
        <v>44386</v>
      </c>
      <c r="B10303" s="36">
        <v>44386</v>
      </c>
      <c r="C10303" s="36" t="s">
        <v>1035</v>
      </c>
      <c r="D10303" s="37">
        <f>VLOOKUP(Pag_Inicio_Corr_mas_casos[[#This Row],[Corregimiento]],Hoja3!$A$2:$D$676,4,0)</f>
        <v>80806</v>
      </c>
      <c r="E10303" s="36">
        <v>21</v>
      </c>
    </row>
    <row r="10304" spans="1:5" x14ac:dyDescent="0.25">
      <c r="A10304" s="35">
        <v>44386</v>
      </c>
      <c r="B10304" s="36">
        <v>44386</v>
      </c>
      <c r="C10304" s="36" t="s">
        <v>1110</v>
      </c>
      <c r="D10304" s="37">
        <f>VLOOKUP(Pag_Inicio_Corr_mas_casos[[#This Row],[Corregimiento]],Hoja3!$A$2:$D$676,4,0)</f>
        <v>130702</v>
      </c>
      <c r="E10304" s="36">
        <v>17</v>
      </c>
    </row>
    <row r="10305" spans="1:5" x14ac:dyDescent="0.25">
      <c r="A10305" s="35">
        <v>44386</v>
      </c>
      <c r="B10305" s="36">
        <v>44386</v>
      </c>
      <c r="C10305" s="36" t="s">
        <v>1052</v>
      </c>
      <c r="D10305" s="37">
        <f>VLOOKUP(Pag_Inicio_Corr_mas_casos[[#This Row],[Corregimiento]],Hoja3!$A$2:$D$676,4,0)</f>
        <v>130716</v>
      </c>
      <c r="E10305" s="36">
        <v>17</v>
      </c>
    </row>
    <row r="10306" spans="1:5" x14ac:dyDescent="0.25">
      <c r="A10306" s="35">
        <v>44386</v>
      </c>
      <c r="B10306" s="36">
        <v>44386</v>
      </c>
      <c r="C10306" s="36" t="s">
        <v>1071</v>
      </c>
      <c r="D10306" s="37">
        <f>VLOOKUP(Pag_Inicio_Corr_mas_casos[[#This Row],[Corregimiento]],Hoja3!$A$2:$D$676,4,0)</f>
        <v>60105</v>
      </c>
      <c r="E10306" s="36">
        <v>16</v>
      </c>
    </row>
    <row r="10307" spans="1:5" x14ac:dyDescent="0.25">
      <c r="A10307" s="35">
        <v>44386</v>
      </c>
      <c r="B10307" s="36">
        <v>44386</v>
      </c>
      <c r="C10307" s="36" t="s">
        <v>1107</v>
      </c>
      <c r="D10307" s="37">
        <f>VLOOKUP(Pag_Inicio_Corr_mas_casos[[#This Row],[Corregimiento]],Hoja3!$A$2:$D$676,4,0)</f>
        <v>80819</v>
      </c>
      <c r="E10307" s="36">
        <v>15</v>
      </c>
    </row>
    <row r="10308" spans="1:5" x14ac:dyDescent="0.25">
      <c r="A10308" s="43">
        <v>44387</v>
      </c>
      <c r="B10308" s="41">
        <v>44387</v>
      </c>
      <c r="C10308" s="41" t="s">
        <v>1163</v>
      </c>
      <c r="D10308" s="42">
        <f>VLOOKUP(Pag_Inicio_Corr_mas_casos[[#This Row],[Corregimiento]],Hoja3!$A$2:$D$676,4,0)</f>
        <v>130101</v>
      </c>
      <c r="E10308" s="41">
        <v>34</v>
      </c>
    </row>
    <row r="10309" spans="1:5" x14ac:dyDescent="0.25">
      <c r="A10309" s="43">
        <v>44387</v>
      </c>
      <c r="B10309" s="41">
        <v>44387</v>
      </c>
      <c r="C10309" s="41" t="s">
        <v>1062</v>
      </c>
      <c r="D10309" s="42">
        <f>VLOOKUP(Pag_Inicio_Corr_mas_casos[[#This Row],[Corregimiento]],Hoja3!$A$2:$D$676,4,0)</f>
        <v>30107</v>
      </c>
      <c r="E10309" s="41">
        <v>30</v>
      </c>
    </row>
    <row r="10310" spans="1:5" x14ac:dyDescent="0.25">
      <c r="A10310" s="43">
        <v>44387</v>
      </c>
      <c r="B10310" s="41">
        <v>44387</v>
      </c>
      <c r="C10310" s="41" t="s">
        <v>1048</v>
      </c>
      <c r="D10310" s="42">
        <f>VLOOKUP(Pag_Inicio_Corr_mas_casos[[#This Row],[Corregimiento]],Hoja3!$A$2:$D$676,4,0)</f>
        <v>80817</v>
      </c>
      <c r="E10310" s="41">
        <v>25</v>
      </c>
    </row>
    <row r="10311" spans="1:5" x14ac:dyDescent="0.25">
      <c r="A10311" s="43">
        <v>44387</v>
      </c>
      <c r="B10311" s="41">
        <v>44387</v>
      </c>
      <c r="C10311" s="41" t="s">
        <v>1100</v>
      </c>
      <c r="D10311" s="42">
        <f>VLOOKUP(Pag_Inicio_Corr_mas_casos[[#This Row],[Corregimiento]],Hoja3!$A$2:$D$676,4,0)</f>
        <v>60103</v>
      </c>
      <c r="E10311" s="41">
        <v>23</v>
      </c>
    </row>
    <row r="10312" spans="1:5" x14ac:dyDescent="0.25">
      <c r="A10312" s="43">
        <v>44387</v>
      </c>
      <c r="B10312" s="41">
        <v>44387</v>
      </c>
      <c r="C10312" s="41" t="s">
        <v>1131</v>
      </c>
      <c r="D10312" s="42">
        <f>VLOOKUP(Pag_Inicio_Corr_mas_casos[[#This Row],[Corregimiento]],Hoja3!$A$2:$D$676,4,0)</f>
        <v>130106</v>
      </c>
      <c r="E10312" s="41">
        <v>23</v>
      </c>
    </row>
    <row r="10313" spans="1:5" x14ac:dyDescent="0.25">
      <c r="A10313" s="43">
        <v>44387</v>
      </c>
      <c r="B10313" s="41">
        <v>44387</v>
      </c>
      <c r="C10313" s="41" t="s">
        <v>1141</v>
      </c>
      <c r="D10313" s="42">
        <f>VLOOKUP(Pag_Inicio_Corr_mas_casos[[#This Row],[Corregimiento]],Hoja3!$A$2:$D$676,4,0)</f>
        <v>80812</v>
      </c>
      <c r="E10313" s="41">
        <v>22</v>
      </c>
    </row>
    <row r="10314" spans="1:5" x14ac:dyDescent="0.25">
      <c r="A10314" s="43">
        <v>44387</v>
      </c>
      <c r="B10314" s="41">
        <v>44387</v>
      </c>
      <c r="C10314" s="41" t="s">
        <v>1149</v>
      </c>
      <c r="D10314" s="42">
        <f>VLOOKUP(Pag_Inicio_Corr_mas_casos[[#This Row],[Corregimiento]],Hoja3!$A$2:$D$676,4,0)</f>
        <v>130102</v>
      </c>
      <c r="E10314" s="41">
        <v>21</v>
      </c>
    </row>
    <row r="10315" spans="1:5" x14ac:dyDescent="0.25">
      <c r="A10315" s="43">
        <v>44387</v>
      </c>
      <c r="B10315" s="41">
        <v>44387</v>
      </c>
      <c r="C10315" s="41" t="s">
        <v>1033</v>
      </c>
      <c r="D10315" s="42">
        <f>VLOOKUP(Pag_Inicio_Corr_mas_casos[[#This Row],[Corregimiento]],Hoja3!$A$2:$D$676,4,0)</f>
        <v>130717</v>
      </c>
      <c r="E10315" s="41">
        <v>21</v>
      </c>
    </row>
    <row r="10316" spans="1:5" x14ac:dyDescent="0.25">
      <c r="A10316" s="43">
        <v>44387</v>
      </c>
      <c r="B10316" s="41">
        <v>44387</v>
      </c>
      <c r="C10316" s="41" t="s">
        <v>1110</v>
      </c>
      <c r="D10316" s="42">
        <f>VLOOKUP(Pag_Inicio_Corr_mas_casos[[#This Row],[Corregimiento]],Hoja3!$A$2:$D$676,4,0)</f>
        <v>130702</v>
      </c>
      <c r="E10316" s="41">
        <v>21</v>
      </c>
    </row>
    <row r="10317" spans="1:5" x14ac:dyDescent="0.25">
      <c r="A10317" s="43">
        <v>44387</v>
      </c>
      <c r="B10317" s="41">
        <v>44387</v>
      </c>
      <c r="C10317" s="41" t="s">
        <v>1107</v>
      </c>
      <c r="D10317" s="42">
        <f>VLOOKUP(Pag_Inicio_Corr_mas_casos[[#This Row],[Corregimiento]],Hoja3!$A$2:$D$676,4,0)</f>
        <v>80819</v>
      </c>
      <c r="E10317" s="41">
        <v>19</v>
      </c>
    </row>
    <row r="10318" spans="1:5" x14ac:dyDescent="0.25">
      <c r="A10318" s="43">
        <v>44387</v>
      </c>
      <c r="B10318" s="41">
        <v>44387</v>
      </c>
      <c r="C10318" s="41" t="s">
        <v>1070</v>
      </c>
      <c r="D10318" s="42">
        <f>VLOOKUP(Pag_Inicio_Corr_mas_casos[[#This Row],[Corregimiento]],Hoja3!$A$2:$D$676,4,0)</f>
        <v>20207</v>
      </c>
      <c r="E10318" s="41">
        <v>17</v>
      </c>
    </row>
    <row r="10319" spans="1:5" x14ac:dyDescent="0.25">
      <c r="A10319" s="43">
        <v>44387</v>
      </c>
      <c r="B10319" s="41">
        <v>44387</v>
      </c>
      <c r="C10319" s="41" t="s">
        <v>1056</v>
      </c>
      <c r="D10319" s="42">
        <f>VLOOKUP(Pag_Inicio_Corr_mas_casos[[#This Row],[Corregimiento]],Hoja3!$A$2:$D$676,4,0)</f>
        <v>20601</v>
      </c>
      <c r="E10319" s="41">
        <v>17</v>
      </c>
    </row>
    <row r="10320" spans="1:5" x14ac:dyDescent="0.25">
      <c r="A10320" s="43">
        <v>44387</v>
      </c>
      <c r="B10320" s="41">
        <v>44387</v>
      </c>
      <c r="C10320" s="41" t="s">
        <v>1421</v>
      </c>
      <c r="D10320" s="42">
        <f>VLOOKUP(Pag_Inicio_Corr_mas_casos[[#This Row],[Corregimiento]],Hoja3!$A$2:$D$676,4,0)</f>
        <v>90801</v>
      </c>
      <c r="E10320" s="41">
        <v>17</v>
      </c>
    </row>
    <row r="10321" spans="1:5" x14ac:dyDescent="0.25">
      <c r="A10321" s="43">
        <v>44387</v>
      </c>
      <c r="B10321" s="41">
        <v>44387</v>
      </c>
      <c r="C10321" s="41" t="s">
        <v>1041</v>
      </c>
      <c r="D10321" s="42">
        <f>VLOOKUP(Pag_Inicio_Corr_mas_casos[[#This Row],[Corregimiento]],Hoja3!$A$2:$D$676,4,0)</f>
        <v>80814</v>
      </c>
      <c r="E10321" s="41">
        <v>17</v>
      </c>
    </row>
    <row r="10322" spans="1:5" x14ac:dyDescent="0.25">
      <c r="A10322" s="43">
        <v>44387</v>
      </c>
      <c r="B10322" s="41">
        <v>44387</v>
      </c>
      <c r="C10322" s="41" t="s">
        <v>1155</v>
      </c>
      <c r="D10322" s="42">
        <f>VLOOKUP(Pag_Inicio_Corr_mas_casos[[#This Row],[Corregimiento]],Hoja3!$A$2:$D$676,4,0)</f>
        <v>40601</v>
      </c>
      <c r="E10322" s="41">
        <v>16</v>
      </c>
    </row>
    <row r="10323" spans="1:5" x14ac:dyDescent="0.25">
      <c r="A10323" s="43">
        <v>44387</v>
      </c>
      <c r="B10323" s="41">
        <v>44387</v>
      </c>
      <c r="C10323" s="41" t="s">
        <v>1046</v>
      </c>
      <c r="D10323" s="42">
        <f>VLOOKUP(Pag_Inicio_Corr_mas_casos[[#This Row],[Corregimiento]],Hoja3!$A$2:$D$676,4,0)</f>
        <v>80813</v>
      </c>
      <c r="E10323" s="41">
        <v>15</v>
      </c>
    </row>
    <row r="10324" spans="1:5" x14ac:dyDescent="0.25">
      <c r="A10324" s="43">
        <v>44387</v>
      </c>
      <c r="B10324" s="41">
        <v>44387</v>
      </c>
      <c r="C10324" s="41" t="s">
        <v>1116</v>
      </c>
      <c r="D10324" s="42">
        <f>VLOOKUP(Pag_Inicio_Corr_mas_casos[[#This Row],[Corregimiento]],Hoja3!$A$2:$D$676,4,0)</f>
        <v>81003</v>
      </c>
      <c r="E10324" s="41">
        <v>15</v>
      </c>
    </row>
    <row r="10325" spans="1:5" x14ac:dyDescent="0.25">
      <c r="A10325" s="43">
        <v>44387</v>
      </c>
      <c r="B10325" s="41">
        <v>44387</v>
      </c>
      <c r="C10325" s="41" t="s">
        <v>1117</v>
      </c>
      <c r="D10325" s="42">
        <f>VLOOKUP(Pag_Inicio_Corr_mas_casos[[#This Row],[Corregimiento]],Hoja3!$A$2:$D$676,4,0)</f>
        <v>91001</v>
      </c>
      <c r="E10325" s="41">
        <v>14</v>
      </c>
    </row>
    <row r="10326" spans="1:5" x14ac:dyDescent="0.25">
      <c r="A10326" s="43">
        <v>44387</v>
      </c>
      <c r="B10326" s="41">
        <v>44387</v>
      </c>
      <c r="C10326" s="41" t="s">
        <v>1162</v>
      </c>
      <c r="D10326" s="42">
        <f>VLOOKUP(Pag_Inicio_Corr_mas_casos[[#This Row],[Corregimiento]],Hoja3!$A$2:$D$676,4,0)</f>
        <v>20201</v>
      </c>
      <c r="E10326" s="41">
        <v>13</v>
      </c>
    </row>
    <row r="10327" spans="1:5" x14ac:dyDescent="0.25">
      <c r="A10327" s="43">
        <v>44387</v>
      </c>
      <c r="B10327" s="41">
        <v>44387</v>
      </c>
      <c r="C10327" s="41" t="s">
        <v>1037</v>
      </c>
      <c r="D10327" s="42">
        <f>VLOOKUP(Pag_Inicio_Corr_mas_casos[[#This Row],[Corregimiento]],Hoja3!$A$2:$D$676,4,0)</f>
        <v>80807</v>
      </c>
      <c r="E10327" s="41">
        <v>12</v>
      </c>
    </row>
    <row r="10328" spans="1:5" x14ac:dyDescent="0.25">
      <c r="A10328" s="47">
        <v>44388</v>
      </c>
      <c r="B10328" s="48">
        <v>44388</v>
      </c>
      <c r="C10328" s="48" t="s">
        <v>1149</v>
      </c>
      <c r="D10328" s="49">
        <f>VLOOKUP(Pag_Inicio_Corr_mas_casos[[#This Row],[Corregimiento]],Hoja3!$A$2:$D$676,4,0)</f>
        <v>130102</v>
      </c>
      <c r="E10328" s="48">
        <v>24</v>
      </c>
    </row>
    <row r="10329" spans="1:5" x14ac:dyDescent="0.25">
      <c r="A10329" s="47">
        <v>44388</v>
      </c>
      <c r="B10329" s="48">
        <v>44388</v>
      </c>
      <c r="C10329" s="48" t="s">
        <v>867</v>
      </c>
      <c r="D10329" s="49">
        <f>VLOOKUP(Pag_Inicio_Corr_mas_casos[[#This Row],[Corregimiento]],Hoja3!$A$2:$D$676,4,0)</f>
        <v>80821</v>
      </c>
      <c r="E10329" s="48">
        <v>20</v>
      </c>
    </row>
    <row r="10330" spans="1:5" x14ac:dyDescent="0.25">
      <c r="A10330" s="47">
        <v>44388</v>
      </c>
      <c r="B10330" s="48">
        <v>44388</v>
      </c>
      <c r="C10330" s="48" t="s">
        <v>1300</v>
      </c>
      <c r="D10330" s="49">
        <f>VLOOKUP(Pag_Inicio_Corr_mas_casos[[#This Row],[Corregimiento]],Hoja3!$A$2:$D$676,4,0)</f>
        <v>10207</v>
      </c>
      <c r="E10330" s="48">
        <v>20</v>
      </c>
    </row>
    <row r="10331" spans="1:5" x14ac:dyDescent="0.25">
      <c r="A10331" s="47">
        <v>44388</v>
      </c>
      <c r="B10331" s="48">
        <v>44388</v>
      </c>
      <c r="C10331" s="48" t="s">
        <v>1147</v>
      </c>
      <c r="D10331" s="49">
        <f>VLOOKUP(Pag_Inicio_Corr_mas_casos[[#This Row],[Corregimiento]],Hoja3!$A$2:$D$676,4,0)</f>
        <v>40201</v>
      </c>
      <c r="E10331" s="48">
        <v>20</v>
      </c>
    </row>
    <row r="10332" spans="1:5" x14ac:dyDescent="0.25">
      <c r="A10332" s="47">
        <v>44388</v>
      </c>
      <c r="B10332" s="48">
        <v>44388</v>
      </c>
      <c r="C10332" s="48" t="s">
        <v>1037</v>
      </c>
      <c r="D10332" s="49">
        <f>VLOOKUP(Pag_Inicio_Corr_mas_casos[[#This Row],[Corregimiento]],Hoja3!$A$2:$D$676,4,0)</f>
        <v>80807</v>
      </c>
      <c r="E10332" s="48">
        <v>19</v>
      </c>
    </row>
    <row r="10333" spans="1:5" x14ac:dyDescent="0.25">
      <c r="A10333" s="47">
        <v>44388</v>
      </c>
      <c r="B10333" s="48">
        <v>44388</v>
      </c>
      <c r="C10333" s="48" t="s">
        <v>1048</v>
      </c>
      <c r="D10333" s="49">
        <f>VLOOKUP(Pag_Inicio_Corr_mas_casos[[#This Row],[Corregimiento]],Hoja3!$A$2:$D$676,4,0)</f>
        <v>80817</v>
      </c>
      <c r="E10333" s="48">
        <v>19</v>
      </c>
    </row>
    <row r="10334" spans="1:5" x14ac:dyDescent="0.25">
      <c r="A10334" s="47">
        <v>44388</v>
      </c>
      <c r="B10334" s="48">
        <v>44388</v>
      </c>
      <c r="C10334" s="48" t="s">
        <v>1141</v>
      </c>
      <c r="D10334" s="49">
        <f>VLOOKUP(Pag_Inicio_Corr_mas_casos[[#This Row],[Corregimiento]],Hoja3!$A$2:$D$676,4,0)</f>
        <v>80812</v>
      </c>
      <c r="E10334" s="48">
        <v>81</v>
      </c>
    </row>
    <row r="10335" spans="1:5" x14ac:dyDescent="0.25">
      <c r="A10335" s="47">
        <v>44388</v>
      </c>
      <c r="B10335" s="48">
        <v>44388</v>
      </c>
      <c r="C10335" s="48" t="s">
        <v>1107</v>
      </c>
      <c r="D10335" s="49">
        <f>VLOOKUP(Pag_Inicio_Corr_mas_casos[[#This Row],[Corregimiento]],Hoja3!$A$2:$D$676,4,0)</f>
        <v>80819</v>
      </c>
      <c r="E10335" s="48">
        <v>18</v>
      </c>
    </row>
    <row r="10336" spans="1:5" x14ac:dyDescent="0.25">
      <c r="A10336" s="47">
        <v>44388</v>
      </c>
      <c r="B10336" s="48">
        <v>44388</v>
      </c>
      <c r="C10336" s="48" t="s">
        <v>1069</v>
      </c>
      <c r="D10336" s="49">
        <f>VLOOKUP(Pag_Inicio_Corr_mas_casos[[#This Row],[Corregimiento]],Hoja3!$A$2:$D$676,4,0)</f>
        <v>40203</v>
      </c>
      <c r="E10336" s="48">
        <v>17</v>
      </c>
    </row>
    <row r="10337" spans="1:5" x14ac:dyDescent="0.25">
      <c r="A10337" s="47">
        <v>44388</v>
      </c>
      <c r="B10337" s="48">
        <v>44388</v>
      </c>
      <c r="C10337" s="48" t="s">
        <v>1329</v>
      </c>
      <c r="D10337" s="49">
        <f>VLOOKUP(Pag_Inicio_Corr_mas_casos[[#This Row],[Corregimiento]],Hoja3!$A$2:$D$676,4,0)</f>
        <v>60202</v>
      </c>
      <c r="E10337" s="48">
        <v>16</v>
      </c>
    </row>
    <row r="10338" spans="1:5" x14ac:dyDescent="0.25">
      <c r="A10338" s="47">
        <v>44388</v>
      </c>
      <c r="B10338" s="48">
        <v>44388</v>
      </c>
      <c r="C10338" s="48" t="s">
        <v>1118</v>
      </c>
      <c r="D10338" s="49">
        <f>VLOOKUP(Pag_Inicio_Corr_mas_casos[[#This Row],[Corregimiento]],Hoja3!$A$2:$D$676,4,0)</f>
        <v>30111</v>
      </c>
      <c r="E10338" s="48">
        <v>15</v>
      </c>
    </row>
    <row r="10339" spans="1:5" x14ac:dyDescent="0.25">
      <c r="A10339" s="47">
        <v>44388</v>
      </c>
      <c r="B10339" s="48">
        <v>44388</v>
      </c>
      <c r="C10339" t="s">
        <v>803</v>
      </c>
      <c r="D10339" s="49">
        <f>VLOOKUP(Pag_Inicio_Corr_mas_casos[[#This Row],[Corregimiento]],Hoja3!$A$2:$D$676,4,0)</f>
        <v>80820</v>
      </c>
      <c r="E10339" s="48">
        <v>13</v>
      </c>
    </row>
    <row r="10340" spans="1:5" x14ac:dyDescent="0.25">
      <c r="A10340" s="47">
        <v>44388</v>
      </c>
      <c r="B10340" s="48">
        <v>44388</v>
      </c>
      <c r="C10340" s="48" t="s">
        <v>1046</v>
      </c>
      <c r="D10340" s="49">
        <f>VLOOKUP(Pag_Inicio_Corr_mas_casos[[#This Row],[Corregimiento]],Hoja3!$A$2:$D$676,4,0)</f>
        <v>80813</v>
      </c>
      <c r="E10340" s="48">
        <v>12</v>
      </c>
    </row>
    <row r="10341" spans="1:5" x14ac:dyDescent="0.25">
      <c r="A10341" s="47">
        <v>44388</v>
      </c>
      <c r="B10341" s="48">
        <v>44388</v>
      </c>
      <c r="C10341" s="48" t="s">
        <v>1039</v>
      </c>
      <c r="D10341" s="49">
        <f>VLOOKUP(Pag_Inicio_Corr_mas_casos[[#This Row],[Corregimiento]],Hoja3!$A$2:$D$676,4,0)</f>
        <v>130708</v>
      </c>
      <c r="E10341" s="48">
        <v>12</v>
      </c>
    </row>
    <row r="10342" spans="1:5" x14ac:dyDescent="0.25">
      <c r="A10342" s="47">
        <v>44388</v>
      </c>
      <c r="B10342" s="48">
        <v>44388</v>
      </c>
      <c r="C10342" s="48" t="s">
        <v>1051</v>
      </c>
      <c r="D10342" s="49">
        <f>VLOOKUP(Pag_Inicio_Corr_mas_casos[[#This Row],[Corregimiento]],Hoja3!$A$2:$D$676,4,0)</f>
        <v>80815</v>
      </c>
      <c r="E10342" s="48">
        <v>12</v>
      </c>
    </row>
    <row r="10343" spans="1:5" x14ac:dyDescent="0.25">
      <c r="A10343" s="47">
        <v>44388</v>
      </c>
      <c r="B10343" s="48">
        <v>44388</v>
      </c>
      <c r="C10343" s="48" t="s">
        <v>1035</v>
      </c>
      <c r="D10343" s="49">
        <f>VLOOKUP(Pag_Inicio_Corr_mas_casos[[#This Row],[Corregimiento]],Hoja3!$A$2:$D$676,4,0)</f>
        <v>80806</v>
      </c>
      <c r="E10343" s="48">
        <v>12</v>
      </c>
    </row>
    <row r="10344" spans="1:5" x14ac:dyDescent="0.25">
      <c r="A10344" s="47">
        <v>44388</v>
      </c>
      <c r="B10344" s="48">
        <v>44388</v>
      </c>
      <c r="C10344" s="48" t="s">
        <v>1110</v>
      </c>
      <c r="D10344" s="49">
        <f>VLOOKUP(Pag_Inicio_Corr_mas_casos[[#This Row],[Corregimiento]],Hoja3!$A$2:$D$676,4,0)</f>
        <v>130702</v>
      </c>
      <c r="E10344" s="48">
        <v>12</v>
      </c>
    </row>
    <row r="10345" spans="1:5" x14ac:dyDescent="0.25">
      <c r="A10345" s="47">
        <v>44388</v>
      </c>
      <c r="B10345" s="48">
        <v>44388</v>
      </c>
      <c r="C10345" s="48" t="s">
        <v>1155</v>
      </c>
      <c r="D10345" s="49">
        <f>VLOOKUP(Pag_Inicio_Corr_mas_casos[[#This Row],[Corregimiento]],Hoja3!$A$2:$D$676,4,0)</f>
        <v>40601</v>
      </c>
      <c r="E10345" s="48">
        <v>12</v>
      </c>
    </row>
    <row r="10346" spans="1:5" x14ac:dyDescent="0.25">
      <c r="A10346" s="47">
        <v>44388</v>
      </c>
      <c r="B10346" s="48">
        <v>44388</v>
      </c>
      <c r="C10346" s="48" t="s">
        <v>1116</v>
      </c>
      <c r="D10346" s="49">
        <f>VLOOKUP(Pag_Inicio_Corr_mas_casos[[#This Row],[Corregimiento]],Hoja3!$A$2:$D$676,4,0)</f>
        <v>81003</v>
      </c>
      <c r="E10346" s="48">
        <v>12</v>
      </c>
    </row>
    <row r="10347" spans="1:5" x14ac:dyDescent="0.25">
      <c r="A10347" s="47">
        <v>44388</v>
      </c>
      <c r="B10347" s="48">
        <v>44388</v>
      </c>
      <c r="C10347" s="48" t="s">
        <v>1038</v>
      </c>
      <c r="D10347" s="49">
        <f>VLOOKUP(Pag_Inicio_Corr_mas_casos[[#This Row],[Corregimiento]],Hoja3!$A$2:$D$676,4,0)</f>
        <v>80816</v>
      </c>
      <c r="E10347" s="48">
        <v>11</v>
      </c>
    </row>
    <row r="10348" spans="1:5" x14ac:dyDescent="0.25">
      <c r="A10348" s="80">
        <v>44389</v>
      </c>
      <c r="B10348" s="81">
        <v>44389</v>
      </c>
      <c r="C10348" s="81" t="s">
        <v>1149</v>
      </c>
      <c r="D10348" s="82">
        <f>VLOOKUP(Pag_Inicio_Corr_mas_casos[[#This Row],[Corregimiento]],Hoja3!$A$2:$D$676,4,0)</f>
        <v>130102</v>
      </c>
      <c r="E10348" s="81">
        <v>17</v>
      </c>
    </row>
    <row r="10349" spans="1:5" x14ac:dyDescent="0.25">
      <c r="A10349" s="80">
        <v>44389</v>
      </c>
      <c r="B10349" s="81">
        <v>44389</v>
      </c>
      <c r="C10349" s="81" t="s">
        <v>1068</v>
      </c>
      <c r="D10349" s="82">
        <f>VLOOKUP(Pag_Inicio_Corr_mas_casos[[#This Row],[Corregimiento]],Hoja3!$A$2:$D$676,4,0)</f>
        <v>20606</v>
      </c>
      <c r="E10349" s="81">
        <v>16</v>
      </c>
    </row>
    <row r="10350" spans="1:5" x14ac:dyDescent="0.25">
      <c r="A10350" s="80">
        <v>44389</v>
      </c>
      <c r="B10350" s="81">
        <v>44389</v>
      </c>
      <c r="C10350" s="81" t="s">
        <v>1048</v>
      </c>
      <c r="D10350" s="82">
        <f>VLOOKUP(Pag_Inicio_Corr_mas_casos[[#This Row],[Corregimiento]],Hoja3!$A$2:$D$676,4,0)</f>
        <v>80817</v>
      </c>
      <c r="E10350" s="81">
        <v>14</v>
      </c>
    </row>
    <row r="10351" spans="1:5" x14ac:dyDescent="0.25">
      <c r="A10351" s="80">
        <v>44389</v>
      </c>
      <c r="B10351" s="81">
        <v>44389</v>
      </c>
      <c r="C10351" s="81" t="s">
        <v>1070</v>
      </c>
      <c r="D10351" s="82">
        <f>VLOOKUP(Pag_Inicio_Corr_mas_casos[[#This Row],[Corregimiento]],Hoja3!$A$2:$D$676,4,0)</f>
        <v>20207</v>
      </c>
      <c r="E10351" s="81">
        <v>14</v>
      </c>
    </row>
    <row r="10352" spans="1:5" x14ac:dyDescent="0.25">
      <c r="A10352" s="80">
        <v>44389</v>
      </c>
      <c r="B10352" s="81">
        <v>44389</v>
      </c>
      <c r="C10352" s="81" t="s">
        <v>1423</v>
      </c>
      <c r="D10352" s="82">
        <f>VLOOKUP(Pag_Inicio_Corr_mas_casos[[#This Row],[Corregimiento]],Hoja3!$A$2:$D$676,4,0)</f>
        <v>80502</v>
      </c>
      <c r="E10352" s="81">
        <v>13</v>
      </c>
    </row>
    <row r="10353" spans="1:5" x14ac:dyDescent="0.25">
      <c r="A10353" s="80">
        <v>44389</v>
      </c>
      <c r="B10353" s="81">
        <v>44389</v>
      </c>
      <c r="C10353" s="81" t="s">
        <v>1107</v>
      </c>
      <c r="D10353" s="82">
        <f>VLOOKUP(Pag_Inicio_Corr_mas_casos[[#This Row],[Corregimiento]],Hoja3!$A$2:$D$676,4,0)</f>
        <v>80819</v>
      </c>
      <c r="E10353" s="81">
        <v>13</v>
      </c>
    </row>
    <row r="10354" spans="1:5" x14ac:dyDescent="0.25">
      <c r="A10354" s="80">
        <v>44389</v>
      </c>
      <c r="B10354" s="81">
        <v>44389</v>
      </c>
      <c r="C10354" s="81" t="s">
        <v>1424</v>
      </c>
      <c r="D10354" s="82">
        <f>VLOOKUP(Pag_Inicio_Corr_mas_casos[[#This Row],[Corregimiento]],Hoja3!$A$2:$D$676,4,0)</f>
        <v>90103</v>
      </c>
      <c r="E10354" s="81">
        <v>13</v>
      </c>
    </row>
    <row r="10355" spans="1:5" x14ac:dyDescent="0.25">
      <c r="A10355" s="80">
        <v>44389</v>
      </c>
      <c r="B10355" s="81">
        <v>44389</v>
      </c>
      <c r="C10355" s="81" t="s">
        <v>1035</v>
      </c>
      <c r="D10355" s="82">
        <f>VLOOKUP(Pag_Inicio_Corr_mas_casos[[#This Row],[Corregimiento]],Hoja3!$A$2:$D$676,4,0)</f>
        <v>80806</v>
      </c>
      <c r="E10355" s="81">
        <v>12</v>
      </c>
    </row>
    <row r="10356" spans="1:5" x14ac:dyDescent="0.25">
      <c r="A10356" s="80">
        <v>44389</v>
      </c>
      <c r="B10356" s="81">
        <v>44389</v>
      </c>
      <c r="C10356" s="81" t="s">
        <v>1131</v>
      </c>
      <c r="D10356" s="82">
        <f>VLOOKUP(Pag_Inicio_Corr_mas_casos[[#This Row],[Corregimiento]],Hoja3!$A$2:$D$676,4,0)</f>
        <v>130106</v>
      </c>
      <c r="E10356" s="81">
        <v>12</v>
      </c>
    </row>
    <row r="10357" spans="1:5" x14ac:dyDescent="0.25">
      <c r="A10357" s="80">
        <v>44389</v>
      </c>
      <c r="B10357" s="81">
        <v>44389</v>
      </c>
      <c r="C10357" s="81" t="s">
        <v>1041</v>
      </c>
      <c r="D10357" s="82">
        <f>VLOOKUP(Pag_Inicio_Corr_mas_casos[[#This Row],[Corregimiento]],Hoja3!$A$2:$D$676,4,0)</f>
        <v>80814</v>
      </c>
      <c r="E10357" s="81">
        <v>12</v>
      </c>
    </row>
    <row r="10358" spans="1:5" x14ac:dyDescent="0.25">
      <c r="A10358" s="80">
        <v>44389</v>
      </c>
      <c r="B10358" s="81">
        <v>44389</v>
      </c>
      <c r="C10358" s="81" t="s">
        <v>1136</v>
      </c>
      <c r="D10358" s="82">
        <f>VLOOKUP(Pag_Inicio_Corr_mas_casos[[#This Row],[Corregimiento]],Hoja3!$A$2:$D$676,4,0)</f>
        <v>70301</v>
      </c>
      <c r="E10358" s="81">
        <v>11</v>
      </c>
    </row>
    <row r="10359" spans="1:5" x14ac:dyDescent="0.25">
      <c r="A10359" s="80">
        <v>44389</v>
      </c>
      <c r="B10359" s="81">
        <v>44389</v>
      </c>
      <c r="C10359" s="81" t="s">
        <v>1110</v>
      </c>
      <c r="D10359" s="82">
        <f>VLOOKUP(Pag_Inicio_Corr_mas_casos[[#This Row],[Corregimiento]],Hoja3!$A$2:$D$676,4,0)</f>
        <v>130702</v>
      </c>
      <c r="E10359" s="81">
        <v>11</v>
      </c>
    </row>
    <row r="10360" spans="1:5" x14ac:dyDescent="0.25">
      <c r="A10360" s="80">
        <v>44389</v>
      </c>
      <c r="B10360" s="81">
        <v>44389</v>
      </c>
      <c r="C10360" s="81" t="s">
        <v>1052</v>
      </c>
      <c r="D10360" s="82">
        <f>VLOOKUP(Pag_Inicio_Corr_mas_casos[[#This Row],[Corregimiento]],Hoja3!$A$2:$D$676,4,0)</f>
        <v>130716</v>
      </c>
      <c r="E10360" s="81">
        <v>10</v>
      </c>
    </row>
    <row r="10361" spans="1:5" x14ac:dyDescent="0.25">
      <c r="A10361" s="80">
        <v>44389</v>
      </c>
      <c r="B10361" s="81">
        <v>44389</v>
      </c>
      <c r="C10361" s="81" t="s">
        <v>1051</v>
      </c>
      <c r="D10361" s="82">
        <f>VLOOKUP(Pag_Inicio_Corr_mas_casos[[#This Row],[Corregimiento]],Hoja3!$A$2:$D$676,4,0)</f>
        <v>80815</v>
      </c>
      <c r="E10361" s="81">
        <v>10</v>
      </c>
    </row>
    <row r="10362" spans="1:5" x14ac:dyDescent="0.25">
      <c r="A10362" s="80">
        <v>44389</v>
      </c>
      <c r="B10362" s="81">
        <v>44389</v>
      </c>
      <c r="C10362" s="81" t="s">
        <v>1117</v>
      </c>
      <c r="D10362" s="82">
        <f>VLOOKUP(Pag_Inicio_Corr_mas_casos[[#This Row],[Corregimiento]],Hoja3!$A$2:$D$676,4,0)</f>
        <v>91001</v>
      </c>
      <c r="E10362" s="81">
        <v>10</v>
      </c>
    </row>
    <row r="10363" spans="1:5" x14ac:dyDescent="0.25">
      <c r="A10363" s="80">
        <v>44389</v>
      </c>
      <c r="B10363" s="81">
        <v>44389</v>
      </c>
      <c r="C10363" s="81" t="s">
        <v>1329</v>
      </c>
      <c r="D10363" s="82">
        <f>VLOOKUP(Pag_Inicio_Corr_mas_casos[[#This Row],[Corregimiento]],Hoja3!$A$2:$D$676,4,0)</f>
        <v>60202</v>
      </c>
      <c r="E10363" s="81">
        <v>10</v>
      </c>
    </row>
    <row r="10364" spans="1:5" x14ac:dyDescent="0.25">
      <c r="A10364" s="80">
        <v>44389</v>
      </c>
      <c r="B10364" s="81">
        <v>44389</v>
      </c>
      <c r="C10364" s="81" t="s">
        <v>1032</v>
      </c>
      <c r="D10364" s="82">
        <f>VLOOKUP(Pag_Inicio_Corr_mas_casos[[#This Row],[Corregimiento]],Hoja3!$A$2:$D$676,4,0)</f>
        <v>80810</v>
      </c>
      <c r="E10364" s="81">
        <v>10</v>
      </c>
    </row>
    <row r="10365" spans="1:5" x14ac:dyDescent="0.25">
      <c r="A10365" s="80">
        <v>44389</v>
      </c>
      <c r="B10365" s="81">
        <v>44389</v>
      </c>
      <c r="C10365" s="81" t="s">
        <v>1038</v>
      </c>
      <c r="D10365" s="82">
        <f>VLOOKUP(Pag_Inicio_Corr_mas_casos[[#This Row],[Corregimiento]],Hoja3!$A$2:$D$676,4,0)</f>
        <v>80816</v>
      </c>
      <c r="E10365" s="81">
        <v>10</v>
      </c>
    </row>
    <row r="10366" spans="1:5" x14ac:dyDescent="0.25">
      <c r="A10366" s="80">
        <v>44389</v>
      </c>
      <c r="B10366" s="81">
        <v>44389</v>
      </c>
      <c r="C10366" s="81" t="s">
        <v>1118</v>
      </c>
      <c r="D10366" s="82">
        <f>VLOOKUP(Pag_Inicio_Corr_mas_casos[[#This Row],[Corregimiento]],Hoja3!$A$2:$D$676,4,0)</f>
        <v>30111</v>
      </c>
      <c r="E10366" s="81">
        <v>9</v>
      </c>
    </row>
    <row r="10367" spans="1:5" x14ac:dyDescent="0.25">
      <c r="A10367" s="80">
        <v>44389</v>
      </c>
      <c r="B10367" s="81">
        <v>44389</v>
      </c>
      <c r="C10367" s="81" t="s">
        <v>1425</v>
      </c>
      <c r="D10367" s="82">
        <f>VLOOKUP(Pag_Inicio_Corr_mas_casos[[#This Row],[Corregimiento]],Hoja3!$A$2:$D$676,4,0)</f>
        <v>70504</v>
      </c>
      <c r="E10367" s="81">
        <v>9</v>
      </c>
    </row>
    <row r="10368" spans="1:5" x14ac:dyDescent="0.25">
      <c r="A10368" s="32">
        <v>44390</v>
      </c>
      <c r="B10368" s="33">
        <v>44390</v>
      </c>
      <c r="C10368" s="33" t="s">
        <v>1070</v>
      </c>
      <c r="D10368" s="34">
        <f>VLOOKUP(Pag_Inicio_Corr_mas_casos[[#This Row],[Corregimiento]],Hoja3!$A$2:$D$676,4,0)</f>
        <v>20207</v>
      </c>
      <c r="E10368" s="33">
        <v>26</v>
      </c>
    </row>
    <row r="10369" spans="1:5" x14ac:dyDescent="0.25">
      <c r="A10369" s="32">
        <v>44390</v>
      </c>
      <c r="B10369" s="33">
        <v>44390</v>
      </c>
      <c r="C10369" s="33" t="s">
        <v>1100</v>
      </c>
      <c r="D10369" s="34">
        <f>VLOOKUP(Pag_Inicio_Corr_mas_casos[[#This Row],[Corregimiento]],Hoja3!$A$2:$D$676,4,0)</f>
        <v>60103</v>
      </c>
      <c r="E10369" s="33">
        <v>21</v>
      </c>
    </row>
    <row r="10370" spans="1:5" x14ac:dyDescent="0.25">
      <c r="A10370" s="32">
        <v>44390</v>
      </c>
      <c r="B10370" s="33">
        <v>44390</v>
      </c>
      <c r="C10370" s="33" t="s">
        <v>1037</v>
      </c>
      <c r="D10370" s="34">
        <f>VLOOKUP(Pag_Inicio_Corr_mas_casos[[#This Row],[Corregimiento]],Hoja3!$A$2:$D$676,4,0)</f>
        <v>80807</v>
      </c>
      <c r="E10370" s="33">
        <v>21</v>
      </c>
    </row>
    <row r="10371" spans="1:5" x14ac:dyDescent="0.25">
      <c r="A10371" s="32">
        <v>44390</v>
      </c>
      <c r="B10371" s="33">
        <v>44390</v>
      </c>
      <c r="C10371" s="33" t="s">
        <v>1106</v>
      </c>
      <c r="D10371" s="34">
        <f>VLOOKUP(Pag_Inicio_Corr_mas_casos[[#This Row],[Corregimiento]],Hoja3!$A$2:$D$676,4,0)</f>
        <v>80809</v>
      </c>
      <c r="E10371" s="33">
        <v>19</v>
      </c>
    </row>
    <row r="10372" spans="1:5" x14ac:dyDescent="0.25">
      <c r="A10372" s="32">
        <v>44390</v>
      </c>
      <c r="B10372" s="33">
        <v>44390</v>
      </c>
      <c r="C10372" s="33" t="s">
        <v>1141</v>
      </c>
      <c r="D10372" s="34">
        <f>VLOOKUP(Pag_Inicio_Corr_mas_casos[[#This Row],[Corregimiento]],Hoja3!$A$2:$D$676,4,0)</f>
        <v>80812</v>
      </c>
      <c r="E10372" s="33">
        <v>17</v>
      </c>
    </row>
    <row r="10373" spans="1:5" x14ac:dyDescent="0.25">
      <c r="A10373" s="32">
        <v>44390</v>
      </c>
      <c r="B10373" s="33">
        <v>44390</v>
      </c>
      <c r="C10373" s="33" t="s">
        <v>1048</v>
      </c>
      <c r="D10373" s="34">
        <f>VLOOKUP(Pag_Inicio_Corr_mas_casos[[#This Row],[Corregimiento]],Hoja3!$A$2:$D$676,4,0)</f>
        <v>80817</v>
      </c>
      <c r="E10373" s="33">
        <v>16</v>
      </c>
    </row>
    <row r="10374" spans="1:5" x14ac:dyDescent="0.25">
      <c r="A10374" s="32">
        <v>44390</v>
      </c>
      <c r="B10374" s="33">
        <v>44390</v>
      </c>
      <c r="C10374" s="33" t="s">
        <v>1149</v>
      </c>
      <c r="D10374" s="34">
        <f>VLOOKUP(Pag_Inicio_Corr_mas_casos[[#This Row],[Corregimiento]],Hoja3!$A$2:$D$676,4,0)</f>
        <v>130102</v>
      </c>
      <c r="E10374" s="33">
        <v>16</v>
      </c>
    </row>
    <row r="10375" spans="1:5" x14ac:dyDescent="0.25">
      <c r="A10375" s="32">
        <v>44390</v>
      </c>
      <c r="B10375" s="33">
        <v>44390</v>
      </c>
      <c r="C10375" s="33" t="s">
        <v>1041</v>
      </c>
      <c r="D10375" s="34">
        <f>VLOOKUP(Pag_Inicio_Corr_mas_casos[[#This Row],[Corregimiento]],Hoja3!$A$2:$D$676,4,0)</f>
        <v>80814</v>
      </c>
      <c r="E10375" s="33">
        <v>15</v>
      </c>
    </row>
    <row r="10376" spans="1:5" x14ac:dyDescent="0.25">
      <c r="A10376" s="32">
        <v>44390</v>
      </c>
      <c r="B10376" s="33">
        <v>44390</v>
      </c>
      <c r="C10376" s="33" t="s">
        <v>1062</v>
      </c>
      <c r="D10376" s="34">
        <f>VLOOKUP(Pag_Inicio_Corr_mas_casos[[#This Row],[Corregimiento]],Hoja3!$A$2:$D$676,4,0)</f>
        <v>30107</v>
      </c>
      <c r="E10376" s="33">
        <v>15</v>
      </c>
    </row>
    <row r="10377" spans="1:5" x14ac:dyDescent="0.25">
      <c r="A10377" s="32">
        <v>44390</v>
      </c>
      <c r="B10377" s="33">
        <v>44390</v>
      </c>
      <c r="C10377" s="33" t="s">
        <v>1117</v>
      </c>
      <c r="D10377" s="34">
        <f>VLOOKUP(Pag_Inicio_Corr_mas_casos[[#This Row],[Corregimiento]],Hoja3!$A$2:$D$676,4,0)</f>
        <v>91001</v>
      </c>
      <c r="E10377" s="33">
        <v>14</v>
      </c>
    </row>
    <row r="10378" spans="1:5" x14ac:dyDescent="0.25">
      <c r="A10378" s="32">
        <v>44390</v>
      </c>
      <c r="B10378" s="33">
        <v>44390</v>
      </c>
      <c r="C10378" s="33" t="s">
        <v>1118</v>
      </c>
      <c r="D10378" s="34">
        <f>VLOOKUP(Pag_Inicio_Corr_mas_casos[[#This Row],[Corregimiento]],Hoja3!$A$2:$D$676,4,0)</f>
        <v>30111</v>
      </c>
      <c r="E10378" s="33">
        <v>14</v>
      </c>
    </row>
    <row r="10379" spans="1:5" x14ac:dyDescent="0.25">
      <c r="A10379" s="32">
        <v>44390</v>
      </c>
      <c r="B10379" s="33">
        <v>44390</v>
      </c>
      <c r="C10379" s="33" t="s">
        <v>1052</v>
      </c>
      <c r="D10379" s="34">
        <f>VLOOKUP(Pag_Inicio_Corr_mas_casos[[#This Row],[Corregimiento]],Hoja3!$A$2:$D$676,4,0)</f>
        <v>130716</v>
      </c>
      <c r="E10379" s="33">
        <v>14</v>
      </c>
    </row>
    <row r="10380" spans="1:5" x14ac:dyDescent="0.25">
      <c r="A10380" s="32">
        <v>44390</v>
      </c>
      <c r="B10380" s="33">
        <v>44390</v>
      </c>
      <c r="C10380" s="33" t="s">
        <v>1035</v>
      </c>
      <c r="D10380" s="34">
        <f>VLOOKUP(Pag_Inicio_Corr_mas_casos[[#This Row],[Corregimiento]],Hoja3!$A$2:$D$676,4,0)</f>
        <v>80806</v>
      </c>
      <c r="E10380" s="33">
        <v>13</v>
      </c>
    </row>
    <row r="10381" spans="1:5" x14ac:dyDescent="0.25">
      <c r="A10381" s="32">
        <v>44390</v>
      </c>
      <c r="B10381" s="33">
        <v>44390</v>
      </c>
      <c r="C10381" s="33" t="s">
        <v>1039</v>
      </c>
      <c r="D10381" s="34">
        <f>VLOOKUP(Pag_Inicio_Corr_mas_casos[[#This Row],[Corregimiento]],Hoja3!$A$2:$D$676,4,0)</f>
        <v>130708</v>
      </c>
      <c r="E10381" s="33">
        <v>13</v>
      </c>
    </row>
    <row r="10382" spans="1:5" x14ac:dyDescent="0.25">
      <c r="A10382" s="32">
        <v>44390</v>
      </c>
      <c r="B10382" s="33">
        <v>44390</v>
      </c>
      <c r="C10382" s="33" t="s">
        <v>1054</v>
      </c>
      <c r="D10382" s="34">
        <f>VLOOKUP(Pag_Inicio_Corr_mas_casos[[#This Row],[Corregimiento]],Hoja3!$A$2:$D$676,4,0)</f>
        <v>130701</v>
      </c>
      <c r="E10382" s="33">
        <v>13</v>
      </c>
    </row>
    <row r="10383" spans="1:5" x14ac:dyDescent="0.25">
      <c r="A10383" s="32">
        <v>44390</v>
      </c>
      <c r="B10383" s="33">
        <v>44390</v>
      </c>
      <c r="C10383" s="33" t="s">
        <v>1065</v>
      </c>
      <c r="D10383" s="34">
        <f>VLOOKUP(Pag_Inicio_Corr_mas_casos[[#This Row],[Corregimiento]],Hoja3!$A$2:$D$676,4,0)</f>
        <v>40606</v>
      </c>
      <c r="E10383" s="33">
        <v>12</v>
      </c>
    </row>
    <row r="10384" spans="1:5" x14ac:dyDescent="0.25">
      <c r="A10384" s="32">
        <v>44390</v>
      </c>
      <c r="B10384" s="33">
        <v>44390</v>
      </c>
      <c r="C10384" s="33" t="s">
        <v>1087</v>
      </c>
      <c r="D10384" s="34">
        <f>VLOOKUP(Pag_Inicio_Corr_mas_casos[[#This Row],[Corregimiento]],Hoja3!$A$2:$D$676,4,0)</f>
        <v>80808</v>
      </c>
      <c r="E10384" s="33">
        <v>12</v>
      </c>
    </row>
    <row r="10385" spans="1:5" x14ac:dyDescent="0.25">
      <c r="A10385" s="32">
        <v>44390</v>
      </c>
      <c r="B10385" s="33">
        <v>44390</v>
      </c>
      <c r="C10385" s="33" t="s">
        <v>1107</v>
      </c>
      <c r="D10385" s="34">
        <f>VLOOKUP(Pag_Inicio_Corr_mas_casos[[#This Row],[Corregimiento]],Hoja3!$A$2:$D$676,4,0)</f>
        <v>80819</v>
      </c>
      <c r="E10385" s="33">
        <v>12</v>
      </c>
    </row>
    <row r="10386" spans="1:5" x14ac:dyDescent="0.25">
      <c r="A10386" s="32">
        <v>44390</v>
      </c>
      <c r="B10386" s="33">
        <v>44390</v>
      </c>
      <c r="C10386" s="33" t="s">
        <v>1038</v>
      </c>
      <c r="D10386" s="34">
        <f>VLOOKUP(Pag_Inicio_Corr_mas_casos[[#This Row],[Corregimiento]],Hoja3!$A$2:$D$676,4,0)</f>
        <v>80816</v>
      </c>
      <c r="E10386" s="33">
        <v>12</v>
      </c>
    </row>
    <row r="10387" spans="1:5" x14ac:dyDescent="0.25">
      <c r="A10387" s="32">
        <v>44390</v>
      </c>
      <c r="B10387" s="33">
        <v>44390</v>
      </c>
      <c r="C10387" s="33" t="s">
        <v>1116</v>
      </c>
      <c r="D10387" s="34">
        <f>VLOOKUP(Pag_Inicio_Corr_mas_casos[[#This Row],[Corregimiento]],Hoja3!$A$2:$D$676,4,0)</f>
        <v>81003</v>
      </c>
      <c r="E10387" s="33">
        <v>12</v>
      </c>
    </row>
    <row r="10388" spans="1:5" x14ac:dyDescent="0.25">
      <c r="A10388" s="35">
        <v>44391</v>
      </c>
      <c r="B10388" s="36">
        <v>44391</v>
      </c>
      <c r="C10388" s="36" t="s">
        <v>1039</v>
      </c>
      <c r="D10388" s="37">
        <f>VLOOKUP(Pag_Inicio_Corr_mas_casos[[#This Row],[Corregimiento]],Hoja3!$A$2:$D$676,4,0)</f>
        <v>130708</v>
      </c>
      <c r="E10388" s="36">
        <v>43</v>
      </c>
    </row>
    <row r="10389" spans="1:5" x14ac:dyDescent="0.25">
      <c r="A10389" s="35">
        <v>44391</v>
      </c>
      <c r="B10389" s="36">
        <v>44391</v>
      </c>
      <c r="C10389" s="36" t="s">
        <v>1131</v>
      </c>
      <c r="D10389" s="37">
        <f>VLOOKUP(Pag_Inicio_Corr_mas_casos[[#This Row],[Corregimiento]],Hoja3!$A$2:$D$676,4,0)</f>
        <v>130106</v>
      </c>
      <c r="E10389" s="36">
        <v>36</v>
      </c>
    </row>
    <row r="10390" spans="1:5" x14ac:dyDescent="0.25">
      <c r="A10390" s="35">
        <v>44391</v>
      </c>
      <c r="B10390" s="36">
        <v>44391</v>
      </c>
      <c r="C10390" s="36" t="s">
        <v>1163</v>
      </c>
      <c r="D10390" s="37">
        <f>VLOOKUP(Pag_Inicio_Corr_mas_casos[[#This Row],[Corregimiento]],Hoja3!$A$2:$D$676,4,0)</f>
        <v>130101</v>
      </c>
      <c r="E10390" s="36">
        <v>33</v>
      </c>
    </row>
    <row r="10391" spans="1:5" x14ac:dyDescent="0.25">
      <c r="A10391" s="35">
        <v>44391</v>
      </c>
      <c r="B10391" s="36">
        <v>44391</v>
      </c>
      <c r="C10391" s="36" t="s">
        <v>1035</v>
      </c>
      <c r="D10391" s="37">
        <f>VLOOKUP(Pag_Inicio_Corr_mas_casos[[#This Row],[Corregimiento]],Hoja3!$A$2:$D$676,4,0)</f>
        <v>80806</v>
      </c>
      <c r="E10391" s="36">
        <v>33</v>
      </c>
    </row>
    <row r="10392" spans="1:5" x14ac:dyDescent="0.25">
      <c r="A10392" s="35">
        <v>44391</v>
      </c>
      <c r="B10392" s="36">
        <v>44391</v>
      </c>
      <c r="C10392" s="36" t="s">
        <v>1107</v>
      </c>
      <c r="D10392" s="37">
        <f>VLOOKUP(Pag_Inicio_Corr_mas_casos[[#This Row],[Corregimiento]],Hoja3!$A$2:$D$676,4,0)</f>
        <v>80819</v>
      </c>
      <c r="E10392" s="36">
        <v>31</v>
      </c>
    </row>
    <row r="10393" spans="1:5" x14ac:dyDescent="0.25">
      <c r="A10393" s="35">
        <v>44391</v>
      </c>
      <c r="B10393" s="36">
        <v>44391</v>
      </c>
      <c r="C10393" s="36" t="s">
        <v>1048</v>
      </c>
      <c r="D10393" s="37">
        <f>VLOOKUP(Pag_Inicio_Corr_mas_casos[[#This Row],[Corregimiento]],Hoja3!$A$2:$D$676,4,0)</f>
        <v>80817</v>
      </c>
      <c r="E10393" s="36">
        <v>29</v>
      </c>
    </row>
    <row r="10394" spans="1:5" x14ac:dyDescent="0.25">
      <c r="A10394" s="35">
        <v>44391</v>
      </c>
      <c r="B10394" s="36">
        <v>44391</v>
      </c>
      <c r="C10394" s="36" t="s">
        <v>867</v>
      </c>
      <c r="D10394" s="37">
        <f>VLOOKUP(Pag_Inicio_Corr_mas_casos[[#This Row],[Corregimiento]],Hoja3!$A$2:$D$676,4,0)</f>
        <v>80821</v>
      </c>
      <c r="E10394" s="36">
        <v>29</v>
      </c>
    </row>
    <row r="10395" spans="1:5" x14ac:dyDescent="0.25">
      <c r="A10395" s="35">
        <v>44391</v>
      </c>
      <c r="B10395" s="36">
        <v>44391</v>
      </c>
      <c r="C10395" s="36" t="s">
        <v>1052</v>
      </c>
      <c r="D10395" s="37">
        <f>VLOOKUP(Pag_Inicio_Corr_mas_casos[[#This Row],[Corregimiento]],Hoja3!$A$2:$D$676,4,0)</f>
        <v>130716</v>
      </c>
      <c r="E10395" s="36">
        <v>28</v>
      </c>
    </row>
    <row r="10396" spans="1:5" x14ac:dyDescent="0.25">
      <c r="A10396" s="35">
        <v>44391</v>
      </c>
      <c r="B10396" s="36">
        <v>44391</v>
      </c>
      <c r="C10396" s="36" t="s">
        <v>1300</v>
      </c>
      <c r="D10396" s="37">
        <f>VLOOKUP(Pag_Inicio_Corr_mas_casos[[#This Row],[Corregimiento]],Hoja3!$A$2:$D$676,4,0)</f>
        <v>10207</v>
      </c>
      <c r="E10396" s="36">
        <v>27</v>
      </c>
    </row>
    <row r="10397" spans="1:5" x14ac:dyDescent="0.25">
      <c r="A10397" s="35">
        <v>44391</v>
      </c>
      <c r="B10397" s="36">
        <v>44391</v>
      </c>
      <c r="C10397" s="36" t="s">
        <v>1149</v>
      </c>
      <c r="D10397" s="37">
        <f>VLOOKUP(Pag_Inicio_Corr_mas_casos[[#This Row],[Corregimiento]],Hoja3!$A$2:$D$676,4,0)</f>
        <v>130102</v>
      </c>
      <c r="E10397" s="36">
        <v>27</v>
      </c>
    </row>
    <row r="10398" spans="1:5" x14ac:dyDescent="0.25">
      <c r="A10398" s="35">
        <v>44391</v>
      </c>
      <c r="B10398" s="36">
        <v>44391</v>
      </c>
      <c r="C10398" s="36" t="s">
        <v>1110</v>
      </c>
      <c r="D10398" s="37">
        <f>VLOOKUP(Pag_Inicio_Corr_mas_casos[[#This Row],[Corregimiento]],Hoja3!$A$2:$D$676,4,0)</f>
        <v>130702</v>
      </c>
      <c r="E10398" s="36">
        <v>26</v>
      </c>
    </row>
    <row r="10399" spans="1:5" x14ac:dyDescent="0.25">
      <c r="A10399" s="35">
        <v>44391</v>
      </c>
      <c r="B10399" s="36">
        <v>44391</v>
      </c>
      <c r="C10399" s="36" t="s">
        <v>1054</v>
      </c>
      <c r="D10399" s="37">
        <f>VLOOKUP(Pag_Inicio_Corr_mas_casos[[#This Row],[Corregimiento]],Hoja3!$A$2:$D$676,4,0)</f>
        <v>130701</v>
      </c>
      <c r="E10399" s="36">
        <v>26</v>
      </c>
    </row>
    <row r="10400" spans="1:5" x14ac:dyDescent="0.25">
      <c r="A10400" s="35">
        <v>44391</v>
      </c>
      <c r="B10400" s="36">
        <v>44391</v>
      </c>
      <c r="C10400" s="36" t="s">
        <v>1056</v>
      </c>
      <c r="D10400" s="37">
        <f>VLOOKUP(Pag_Inicio_Corr_mas_casos[[#This Row],[Corregimiento]],Hoja3!$A$2:$D$676,4,0)</f>
        <v>20601</v>
      </c>
      <c r="E10400" s="36">
        <v>25</v>
      </c>
    </row>
    <row r="10401" spans="1:5" x14ac:dyDescent="0.25">
      <c r="A10401" s="35">
        <v>44391</v>
      </c>
      <c r="B10401" s="36">
        <v>44391</v>
      </c>
      <c r="C10401" s="36" t="s">
        <v>1033</v>
      </c>
      <c r="D10401" s="37">
        <f>VLOOKUP(Pag_Inicio_Corr_mas_casos[[#This Row],[Corregimiento]],Hoja3!$A$2:$D$676,4,0)</f>
        <v>130717</v>
      </c>
      <c r="E10401" s="36">
        <v>24</v>
      </c>
    </row>
    <row r="10402" spans="1:5" x14ac:dyDescent="0.25">
      <c r="A10402" s="35">
        <v>44391</v>
      </c>
      <c r="B10402" s="36">
        <v>44391</v>
      </c>
      <c r="C10402" s="36" t="s">
        <v>1037</v>
      </c>
      <c r="D10402" s="37">
        <f>VLOOKUP(Pag_Inicio_Corr_mas_casos[[#This Row],[Corregimiento]],Hoja3!$A$2:$D$676,4,0)</f>
        <v>80807</v>
      </c>
      <c r="E10402" s="36">
        <v>22</v>
      </c>
    </row>
    <row r="10403" spans="1:5" x14ac:dyDescent="0.25">
      <c r="A10403" s="35">
        <v>44391</v>
      </c>
      <c r="B10403" s="36">
        <v>44391</v>
      </c>
      <c r="C10403" s="36" t="s">
        <v>1049</v>
      </c>
      <c r="D10403" s="37">
        <f>VLOOKUP(Pag_Inicio_Corr_mas_casos[[#This Row],[Corregimiento]],Hoja3!$A$2:$D$676,4,0)</f>
        <v>80822</v>
      </c>
      <c r="E10403" s="36">
        <v>21</v>
      </c>
    </row>
    <row r="10404" spans="1:5" x14ac:dyDescent="0.25">
      <c r="A10404" s="35">
        <v>44391</v>
      </c>
      <c r="B10404" s="36">
        <v>44391</v>
      </c>
      <c r="C10404" s="36" t="s">
        <v>1100</v>
      </c>
      <c r="D10404" s="37">
        <f>VLOOKUP(Pag_Inicio_Corr_mas_casos[[#This Row],[Corregimiento]],Hoja3!$A$2:$D$676,4,0)</f>
        <v>60103</v>
      </c>
      <c r="E10404" s="36">
        <v>21</v>
      </c>
    </row>
    <row r="10405" spans="1:5" x14ac:dyDescent="0.25">
      <c r="A10405" s="35">
        <v>44391</v>
      </c>
      <c r="B10405" s="36">
        <v>44391</v>
      </c>
      <c r="C10405" s="36" t="s">
        <v>1141</v>
      </c>
      <c r="D10405" s="37">
        <f>VLOOKUP(Pag_Inicio_Corr_mas_casos[[#This Row],[Corregimiento]],Hoja3!$A$2:$D$676,4,0)</f>
        <v>80812</v>
      </c>
      <c r="E10405" s="36">
        <v>21</v>
      </c>
    </row>
    <row r="10406" spans="1:5" x14ac:dyDescent="0.25">
      <c r="A10406" s="35">
        <v>44391</v>
      </c>
      <c r="B10406" s="36">
        <v>44391</v>
      </c>
      <c r="C10406" s="36" t="s">
        <v>1421</v>
      </c>
      <c r="D10406" s="37">
        <f>VLOOKUP(Pag_Inicio_Corr_mas_casos[[#This Row],[Corregimiento]],Hoja3!$A$2:$D$676,4,0)</f>
        <v>90801</v>
      </c>
      <c r="E10406" s="36">
        <v>20</v>
      </c>
    </row>
    <row r="10407" spans="1:5" x14ac:dyDescent="0.25">
      <c r="A10407" s="35">
        <v>44391</v>
      </c>
      <c r="B10407" s="36">
        <v>44391</v>
      </c>
      <c r="C10407" s="36" t="s">
        <v>1042</v>
      </c>
      <c r="D10407" s="37">
        <f>VLOOKUP(Pag_Inicio_Corr_mas_casos[[#This Row],[Corregimiento]],Hoja3!$A$2:$D$676,4,0)</f>
        <v>80826</v>
      </c>
      <c r="E10407" s="36">
        <v>20</v>
      </c>
    </row>
    <row r="10408" spans="1:5" x14ac:dyDescent="0.25">
      <c r="A10408" s="43">
        <v>44392</v>
      </c>
      <c r="B10408" s="41">
        <v>44392</v>
      </c>
      <c r="C10408" s="41" t="s">
        <v>1100</v>
      </c>
      <c r="D10408" s="42">
        <f>VLOOKUP(Pag_Inicio_Corr_mas_casos[[#This Row],[Corregimiento]],Hoja3!$A$2:$D$676,4,0)</f>
        <v>60103</v>
      </c>
      <c r="E10408" s="41">
        <v>34</v>
      </c>
    </row>
    <row r="10409" spans="1:5" x14ac:dyDescent="0.25">
      <c r="A10409" s="43">
        <v>44392</v>
      </c>
      <c r="B10409" s="41">
        <v>44392</v>
      </c>
      <c r="C10409" s="41" t="s">
        <v>1048</v>
      </c>
      <c r="D10409" s="42">
        <f>VLOOKUP(Pag_Inicio_Corr_mas_casos[[#This Row],[Corregimiento]],Hoja3!$A$2:$D$676,4,0)</f>
        <v>80817</v>
      </c>
      <c r="E10409" s="41">
        <v>33</v>
      </c>
    </row>
    <row r="10410" spans="1:5" x14ac:dyDescent="0.25">
      <c r="A10410" s="43">
        <v>44392</v>
      </c>
      <c r="B10410" s="41">
        <v>44392</v>
      </c>
      <c r="C10410" s="41" t="s">
        <v>1107</v>
      </c>
      <c r="D10410" s="42">
        <f>VLOOKUP(Pag_Inicio_Corr_mas_casos[[#This Row],[Corregimiento]],Hoja3!$A$2:$D$676,4,0)</f>
        <v>80819</v>
      </c>
      <c r="E10410" s="41">
        <v>32</v>
      </c>
    </row>
    <row r="10411" spans="1:5" x14ac:dyDescent="0.25">
      <c r="A10411" s="43">
        <v>44392</v>
      </c>
      <c r="B10411" s="41">
        <v>44392</v>
      </c>
      <c r="C10411" s="41" t="s">
        <v>1110</v>
      </c>
      <c r="D10411" s="42">
        <f>VLOOKUP(Pag_Inicio_Corr_mas_casos[[#This Row],[Corregimiento]],Hoja3!$A$2:$D$676,4,0)</f>
        <v>130702</v>
      </c>
      <c r="E10411" s="41">
        <v>26</v>
      </c>
    </row>
    <row r="10412" spans="1:5" x14ac:dyDescent="0.25">
      <c r="A10412" s="43">
        <v>44392</v>
      </c>
      <c r="B10412" s="41">
        <v>44392</v>
      </c>
      <c r="C10412" s="41" t="s">
        <v>1300</v>
      </c>
      <c r="D10412" s="42">
        <f>VLOOKUP(Pag_Inicio_Corr_mas_casos[[#This Row],[Corregimiento]],Hoja3!$A$2:$D$676,4,0)</f>
        <v>10207</v>
      </c>
      <c r="E10412" s="41">
        <v>25</v>
      </c>
    </row>
    <row r="10413" spans="1:5" x14ac:dyDescent="0.25">
      <c r="A10413" s="43">
        <v>44392</v>
      </c>
      <c r="B10413" s="41">
        <v>44392</v>
      </c>
      <c r="C10413" s="41" t="s">
        <v>1037</v>
      </c>
      <c r="D10413" s="42">
        <f>VLOOKUP(Pag_Inicio_Corr_mas_casos[[#This Row],[Corregimiento]],Hoja3!$A$2:$D$676,4,0)</f>
        <v>80807</v>
      </c>
      <c r="E10413" s="41">
        <v>25</v>
      </c>
    </row>
    <row r="10414" spans="1:5" x14ac:dyDescent="0.25">
      <c r="A10414" s="43">
        <v>44392</v>
      </c>
      <c r="B10414" s="41">
        <v>44392</v>
      </c>
      <c r="C10414" s="41" t="s">
        <v>1062</v>
      </c>
      <c r="D10414" s="42">
        <f>VLOOKUP(Pag_Inicio_Corr_mas_casos[[#This Row],[Corregimiento]],Hoja3!$A$2:$D$676,4,0)</f>
        <v>30107</v>
      </c>
      <c r="E10414" s="41">
        <v>24</v>
      </c>
    </row>
    <row r="10415" spans="1:5" x14ac:dyDescent="0.25">
      <c r="A10415" s="43">
        <v>44392</v>
      </c>
      <c r="B10415" s="41">
        <v>44392</v>
      </c>
      <c r="C10415" s="41" t="s">
        <v>1117</v>
      </c>
      <c r="D10415" s="42">
        <f>VLOOKUP(Pag_Inicio_Corr_mas_casos[[#This Row],[Corregimiento]],Hoja3!$A$2:$D$676,4,0)</f>
        <v>91001</v>
      </c>
      <c r="E10415" s="41">
        <v>23</v>
      </c>
    </row>
    <row r="10416" spans="1:5" x14ac:dyDescent="0.25">
      <c r="A10416" s="43">
        <v>44392</v>
      </c>
      <c r="B10416" s="41">
        <v>44392</v>
      </c>
      <c r="C10416" s="41" t="s">
        <v>1149</v>
      </c>
      <c r="D10416" s="42">
        <f>VLOOKUP(Pag_Inicio_Corr_mas_casos[[#This Row],[Corregimiento]],Hoja3!$A$2:$D$676,4,0)</f>
        <v>130102</v>
      </c>
      <c r="E10416" s="41">
        <v>23</v>
      </c>
    </row>
    <row r="10417" spans="1:5" x14ac:dyDescent="0.25">
      <c r="A10417" s="43">
        <v>44392</v>
      </c>
      <c r="B10417" s="41">
        <v>44392</v>
      </c>
      <c r="C10417" s="41" t="s">
        <v>1163</v>
      </c>
      <c r="D10417" s="42">
        <f>VLOOKUP(Pag_Inicio_Corr_mas_casos[[#This Row],[Corregimiento]],Hoja3!$A$2:$D$676,4,0)</f>
        <v>130101</v>
      </c>
      <c r="E10417" s="41">
        <v>22</v>
      </c>
    </row>
    <row r="10418" spans="1:5" x14ac:dyDescent="0.25">
      <c r="A10418" s="43">
        <v>44392</v>
      </c>
      <c r="B10418" s="41">
        <v>44392</v>
      </c>
      <c r="C10418" s="41" t="s">
        <v>1131</v>
      </c>
      <c r="D10418" s="42">
        <f>VLOOKUP(Pag_Inicio_Corr_mas_casos[[#This Row],[Corregimiento]],Hoja3!$A$2:$D$676,4,0)</f>
        <v>130106</v>
      </c>
      <c r="E10418" s="41">
        <v>22</v>
      </c>
    </row>
    <row r="10419" spans="1:5" x14ac:dyDescent="0.25">
      <c r="A10419" s="43">
        <v>44392</v>
      </c>
      <c r="B10419" s="41">
        <v>44392</v>
      </c>
      <c r="C10419" s="41" t="s">
        <v>1052</v>
      </c>
      <c r="D10419" s="42">
        <f>VLOOKUP(Pag_Inicio_Corr_mas_casos[[#This Row],[Corregimiento]],Hoja3!$A$2:$D$676,4,0)</f>
        <v>130716</v>
      </c>
      <c r="E10419" s="41">
        <v>21</v>
      </c>
    </row>
    <row r="10420" spans="1:5" x14ac:dyDescent="0.25">
      <c r="A10420" s="43">
        <v>44392</v>
      </c>
      <c r="B10420" s="41">
        <v>44392</v>
      </c>
      <c r="C10420" s="41" t="s">
        <v>867</v>
      </c>
      <c r="D10420" s="42">
        <f>VLOOKUP(Pag_Inicio_Corr_mas_casos[[#This Row],[Corregimiento]],Hoja3!$A$2:$D$676,4,0)</f>
        <v>80821</v>
      </c>
      <c r="E10420" s="41">
        <v>20</v>
      </c>
    </row>
    <row r="10421" spans="1:5" x14ac:dyDescent="0.25">
      <c r="A10421" s="43">
        <v>44392</v>
      </c>
      <c r="B10421" s="41">
        <v>44392</v>
      </c>
      <c r="C10421" s="41" t="s">
        <v>1421</v>
      </c>
      <c r="D10421" s="42">
        <f>VLOOKUP(Pag_Inicio_Corr_mas_casos[[#This Row],[Corregimiento]],Hoja3!$A$2:$D$676,4,0)</f>
        <v>90801</v>
      </c>
      <c r="E10421" s="41">
        <v>19</v>
      </c>
    </row>
    <row r="10422" spans="1:5" x14ac:dyDescent="0.25">
      <c r="A10422" s="43">
        <v>44392</v>
      </c>
      <c r="B10422" s="41">
        <v>44392</v>
      </c>
      <c r="C10422" s="41" t="s">
        <v>1035</v>
      </c>
      <c r="D10422" s="42">
        <f>VLOOKUP(Pag_Inicio_Corr_mas_casos[[#This Row],[Corregimiento]],Hoja3!$A$2:$D$676,4,0)</f>
        <v>80806</v>
      </c>
      <c r="E10422" s="41">
        <v>19</v>
      </c>
    </row>
    <row r="10423" spans="1:5" x14ac:dyDescent="0.25">
      <c r="A10423" s="43">
        <v>44392</v>
      </c>
      <c r="B10423" s="41">
        <v>44392</v>
      </c>
      <c r="C10423" s="41" t="s">
        <v>1122</v>
      </c>
      <c r="D10423" s="42">
        <f>VLOOKUP(Pag_Inicio_Corr_mas_casos[[#This Row],[Corregimiento]],Hoja3!$A$2:$D$676,4,0)</f>
        <v>30103</v>
      </c>
      <c r="E10423" s="41">
        <v>19</v>
      </c>
    </row>
    <row r="10424" spans="1:5" x14ac:dyDescent="0.25">
      <c r="A10424" s="43">
        <v>44392</v>
      </c>
      <c r="B10424" s="41">
        <v>44392</v>
      </c>
      <c r="C10424" s="41" t="s">
        <v>1034</v>
      </c>
      <c r="D10424" s="42">
        <f>VLOOKUP(Pag_Inicio_Corr_mas_casos[[#This Row],[Corregimiento]],Hoja3!$A$2:$D$676,4,0)</f>
        <v>81009</v>
      </c>
      <c r="E10424" s="41">
        <v>18</v>
      </c>
    </row>
    <row r="10425" spans="1:5" x14ac:dyDescent="0.25">
      <c r="A10425" s="43">
        <v>44392</v>
      </c>
      <c r="B10425" s="41">
        <v>44392</v>
      </c>
      <c r="C10425" s="41" t="s">
        <v>1116</v>
      </c>
      <c r="D10425" s="42">
        <f>VLOOKUP(Pag_Inicio_Corr_mas_casos[[#This Row],[Corregimiento]],Hoja3!$A$2:$D$676,4,0)</f>
        <v>81003</v>
      </c>
      <c r="E10425" s="41">
        <v>18</v>
      </c>
    </row>
    <row r="10426" spans="1:5" x14ac:dyDescent="0.25">
      <c r="A10426" s="43">
        <v>44392</v>
      </c>
      <c r="B10426" s="41">
        <v>44392</v>
      </c>
      <c r="C10426" s="41" t="s">
        <v>1036</v>
      </c>
      <c r="D10426" s="42">
        <f>VLOOKUP(Pag_Inicio_Corr_mas_casos[[#This Row],[Corregimiento]],Hoja3!$A$2:$D$676,4,0)</f>
        <v>80823</v>
      </c>
      <c r="E10426" s="41">
        <v>17</v>
      </c>
    </row>
    <row r="10427" spans="1:5" x14ac:dyDescent="0.25">
      <c r="A10427" s="105">
        <v>44393</v>
      </c>
      <c r="B10427" s="106">
        <v>44393</v>
      </c>
      <c r="C10427" s="106" t="s">
        <v>1149</v>
      </c>
      <c r="D10427" s="107">
        <f>VLOOKUP(Pag_Inicio_Corr_mas_casos[[#This Row],[Corregimiento]],Hoja3!$A$2:$D$676,4,0)</f>
        <v>130102</v>
      </c>
      <c r="E10427" s="106">
        <v>30</v>
      </c>
    </row>
    <row r="10428" spans="1:5" x14ac:dyDescent="0.25">
      <c r="A10428" s="105">
        <v>44393</v>
      </c>
      <c r="B10428" s="106">
        <v>44393</v>
      </c>
      <c r="C10428" s="106" t="s">
        <v>1117</v>
      </c>
      <c r="D10428" s="107">
        <f>VLOOKUP(Pag_Inicio_Corr_mas_casos[[#This Row],[Corregimiento]],Hoja3!$A$2:$D$676,4,0)</f>
        <v>91001</v>
      </c>
      <c r="E10428" s="106">
        <v>26</v>
      </c>
    </row>
    <row r="10429" spans="1:5" x14ac:dyDescent="0.25">
      <c r="A10429" s="105">
        <v>44393</v>
      </c>
      <c r="B10429" s="106">
        <v>44393</v>
      </c>
      <c r="C10429" s="106" t="s">
        <v>1141</v>
      </c>
      <c r="D10429" s="107">
        <f>VLOOKUP(Pag_Inicio_Corr_mas_casos[[#This Row],[Corregimiento]],Hoja3!$A$2:$D$676,4,0)</f>
        <v>80812</v>
      </c>
      <c r="E10429" s="106">
        <v>25</v>
      </c>
    </row>
    <row r="10430" spans="1:5" x14ac:dyDescent="0.25">
      <c r="A10430" s="105">
        <v>44393</v>
      </c>
      <c r="B10430" s="106">
        <v>44393</v>
      </c>
      <c r="C10430" s="106" t="s">
        <v>1131</v>
      </c>
      <c r="D10430" s="107">
        <f>VLOOKUP(Pag_Inicio_Corr_mas_casos[[#This Row],[Corregimiento]],Hoja3!$A$2:$D$676,4,0)</f>
        <v>130106</v>
      </c>
      <c r="E10430" s="106">
        <v>24</v>
      </c>
    </row>
    <row r="10431" spans="1:5" x14ac:dyDescent="0.25">
      <c r="A10431" s="105">
        <v>44393</v>
      </c>
      <c r="B10431" s="106">
        <v>44393</v>
      </c>
      <c r="C10431" s="106" t="s">
        <v>1107</v>
      </c>
      <c r="D10431" s="107">
        <f>VLOOKUP(Pag_Inicio_Corr_mas_casos[[#This Row],[Corregimiento]],Hoja3!$A$2:$D$676,4,0)</f>
        <v>80819</v>
      </c>
      <c r="E10431" s="106">
        <v>24</v>
      </c>
    </row>
    <row r="10432" spans="1:5" x14ac:dyDescent="0.25">
      <c r="A10432" s="105">
        <v>44393</v>
      </c>
      <c r="B10432" s="106">
        <v>44393</v>
      </c>
      <c r="C10432" s="106" t="s">
        <v>1208</v>
      </c>
      <c r="D10432" s="107">
        <f>VLOOKUP(Pag_Inicio_Corr_mas_casos[[#This Row],[Corregimiento]],Hoja3!$A$2:$D$676,4,0)</f>
        <v>20307</v>
      </c>
      <c r="E10432" s="106">
        <v>24</v>
      </c>
    </row>
    <row r="10433" spans="1:5" x14ac:dyDescent="0.25">
      <c r="A10433" s="105">
        <v>44393</v>
      </c>
      <c r="B10433" s="106">
        <v>44393</v>
      </c>
      <c r="C10433" s="106" t="s">
        <v>1163</v>
      </c>
      <c r="D10433" s="107">
        <f>VLOOKUP(Pag_Inicio_Corr_mas_casos[[#This Row],[Corregimiento]],Hoja3!$A$2:$D$676,4,0)</f>
        <v>130101</v>
      </c>
      <c r="E10433" s="106">
        <v>23</v>
      </c>
    </row>
    <row r="10434" spans="1:5" x14ac:dyDescent="0.25">
      <c r="A10434" s="105">
        <v>44393</v>
      </c>
      <c r="B10434" s="106">
        <v>44393</v>
      </c>
      <c r="C10434" s="106" t="s">
        <v>1056</v>
      </c>
      <c r="D10434" s="107">
        <f>VLOOKUP(Pag_Inicio_Corr_mas_casos[[#This Row],[Corregimiento]],Hoja3!$A$2:$D$676,4,0)</f>
        <v>20601</v>
      </c>
      <c r="E10434" s="106">
        <v>22</v>
      </c>
    </row>
    <row r="10435" spans="1:5" x14ac:dyDescent="0.25">
      <c r="A10435" s="105">
        <v>44393</v>
      </c>
      <c r="B10435" s="106">
        <v>44393</v>
      </c>
      <c r="C10435" s="106" t="s">
        <v>1039</v>
      </c>
      <c r="D10435" s="107">
        <f>VLOOKUP(Pag_Inicio_Corr_mas_casos[[#This Row],[Corregimiento]],Hoja3!$A$2:$D$676,4,0)</f>
        <v>130708</v>
      </c>
      <c r="E10435" s="106">
        <v>19</v>
      </c>
    </row>
    <row r="10436" spans="1:5" x14ac:dyDescent="0.25">
      <c r="A10436" s="105">
        <v>44393</v>
      </c>
      <c r="B10436" s="106">
        <v>44393</v>
      </c>
      <c r="C10436" s="106" t="s">
        <v>1048</v>
      </c>
      <c r="D10436" s="107">
        <f>VLOOKUP(Pag_Inicio_Corr_mas_casos[[#This Row],[Corregimiento]],Hoja3!$A$2:$D$676,4,0)</f>
        <v>80817</v>
      </c>
      <c r="E10436" s="106">
        <v>19</v>
      </c>
    </row>
    <row r="10437" spans="1:5" x14ac:dyDescent="0.25">
      <c r="A10437" s="105">
        <v>44393</v>
      </c>
      <c r="B10437" s="106">
        <v>44393</v>
      </c>
      <c r="C10437" s="106" t="s">
        <v>1300</v>
      </c>
      <c r="D10437" s="107">
        <f>VLOOKUP(Pag_Inicio_Corr_mas_casos[[#This Row],[Corregimiento]],Hoja3!$A$2:$D$676,4,0)</f>
        <v>10207</v>
      </c>
      <c r="E10437" s="106">
        <v>19</v>
      </c>
    </row>
    <row r="10438" spans="1:5" x14ac:dyDescent="0.25">
      <c r="A10438" s="105">
        <v>44393</v>
      </c>
      <c r="B10438" s="106">
        <v>44393</v>
      </c>
      <c r="C10438" s="106" t="s">
        <v>1110</v>
      </c>
      <c r="D10438" s="107">
        <f>VLOOKUP(Pag_Inicio_Corr_mas_casos[[#This Row],[Corregimiento]],Hoja3!$A$2:$D$676,4,0)</f>
        <v>130702</v>
      </c>
      <c r="E10438" s="106">
        <v>18</v>
      </c>
    </row>
    <row r="10439" spans="1:5" x14ac:dyDescent="0.25">
      <c r="A10439" s="105">
        <v>44393</v>
      </c>
      <c r="B10439" s="106">
        <v>44393</v>
      </c>
      <c r="C10439" s="106" t="s">
        <v>1100</v>
      </c>
      <c r="D10439" s="107">
        <f>VLOOKUP(Pag_Inicio_Corr_mas_casos[[#This Row],[Corregimiento]],Hoja3!$A$2:$D$676,4,0)</f>
        <v>60103</v>
      </c>
      <c r="E10439" s="106">
        <v>15</v>
      </c>
    </row>
    <row r="10440" spans="1:5" x14ac:dyDescent="0.25">
      <c r="A10440" s="105">
        <v>44393</v>
      </c>
      <c r="B10440" s="106">
        <v>44393</v>
      </c>
      <c r="C10440" s="106" t="s">
        <v>1034</v>
      </c>
      <c r="D10440" s="107">
        <f>VLOOKUP(Pag_Inicio_Corr_mas_casos[[#This Row],[Corregimiento]],Hoja3!$A$2:$D$676,4,0)</f>
        <v>81009</v>
      </c>
      <c r="E10440" s="106">
        <v>15</v>
      </c>
    </row>
    <row r="10441" spans="1:5" x14ac:dyDescent="0.25">
      <c r="A10441" s="105">
        <v>44393</v>
      </c>
      <c r="B10441" s="106">
        <v>44393</v>
      </c>
      <c r="C10441" s="106" t="s">
        <v>1054</v>
      </c>
      <c r="D10441" s="107">
        <f>VLOOKUP(Pag_Inicio_Corr_mas_casos[[#This Row],[Corregimiento]],Hoja3!$A$2:$D$676,4,0)</f>
        <v>130701</v>
      </c>
      <c r="E10441" s="106">
        <v>15</v>
      </c>
    </row>
    <row r="10442" spans="1:5" x14ac:dyDescent="0.25">
      <c r="A10442" s="105">
        <v>44393</v>
      </c>
      <c r="B10442" s="106">
        <v>44393</v>
      </c>
      <c r="C10442" s="106" t="s">
        <v>1421</v>
      </c>
      <c r="D10442" s="107">
        <f>VLOOKUP(Pag_Inicio_Corr_mas_casos[[#This Row],[Corregimiento]],Hoja3!$A$2:$D$676,4,0)</f>
        <v>90801</v>
      </c>
      <c r="E10442" s="106">
        <v>14</v>
      </c>
    </row>
    <row r="10443" spans="1:5" x14ac:dyDescent="0.25">
      <c r="A10443" s="105">
        <v>44393</v>
      </c>
      <c r="B10443" s="106">
        <v>44393</v>
      </c>
      <c r="C10443" s="106" t="s">
        <v>1035</v>
      </c>
      <c r="D10443" s="107">
        <f>VLOOKUP(Pag_Inicio_Corr_mas_casos[[#This Row],[Corregimiento]],Hoja3!$A$2:$D$676,4,0)</f>
        <v>80806</v>
      </c>
      <c r="E10443" s="106">
        <v>13</v>
      </c>
    </row>
    <row r="10444" spans="1:5" x14ac:dyDescent="0.25">
      <c r="A10444" s="105">
        <v>44393</v>
      </c>
      <c r="B10444" s="106">
        <v>44393</v>
      </c>
      <c r="C10444" s="106" t="s">
        <v>1036</v>
      </c>
      <c r="D10444" s="107">
        <f>VLOOKUP(Pag_Inicio_Corr_mas_casos[[#This Row],[Corregimiento]],Hoja3!$A$2:$D$676,4,0)</f>
        <v>80823</v>
      </c>
      <c r="E10444" s="106">
        <v>13</v>
      </c>
    </row>
    <row r="10445" spans="1:5" x14ac:dyDescent="0.25">
      <c r="A10445" s="105">
        <v>44393</v>
      </c>
      <c r="B10445" s="106">
        <v>44393</v>
      </c>
      <c r="C10445" s="106" t="s">
        <v>1049</v>
      </c>
      <c r="D10445" s="107">
        <f>VLOOKUP(Pag_Inicio_Corr_mas_casos[[#This Row],[Corregimiento]],Hoja3!$A$2:$D$676,4,0)</f>
        <v>80822</v>
      </c>
      <c r="E10445" s="106">
        <v>12</v>
      </c>
    </row>
    <row r="10446" spans="1:5" x14ac:dyDescent="0.25">
      <c r="A10446" s="105">
        <v>44393</v>
      </c>
      <c r="B10446" s="106">
        <v>44393</v>
      </c>
      <c r="C10446" s="106" t="s">
        <v>1122</v>
      </c>
      <c r="D10446" s="107">
        <f>VLOOKUP(Pag_Inicio_Corr_mas_casos[[#This Row],[Corregimiento]],Hoja3!$A$2:$D$676,4,0)</f>
        <v>30103</v>
      </c>
      <c r="E10446" s="106">
        <v>12</v>
      </c>
    </row>
    <row r="10447" spans="1:5" x14ac:dyDescent="0.25">
      <c r="A10447" s="80">
        <v>44394</v>
      </c>
      <c r="B10447" s="81">
        <v>44394</v>
      </c>
      <c r="C10447" s="81" t="s">
        <v>1048</v>
      </c>
      <c r="D10447" s="82">
        <f>VLOOKUP(Pag_Inicio_Corr_mas_casos[[#This Row],[Corregimiento]],Hoja3!$A$2:$D$676,4,0)</f>
        <v>80817</v>
      </c>
      <c r="E10447" s="81">
        <v>30</v>
      </c>
    </row>
    <row r="10448" spans="1:5" x14ac:dyDescent="0.25">
      <c r="A10448" s="80">
        <v>44394</v>
      </c>
      <c r="B10448" s="81">
        <v>44394</v>
      </c>
      <c r="C10448" s="81" t="s">
        <v>867</v>
      </c>
      <c r="D10448" s="82">
        <f>VLOOKUP(Pag_Inicio_Corr_mas_casos[[#This Row],[Corregimiento]],Hoja3!$A$2:$D$676,4,0)</f>
        <v>80821</v>
      </c>
      <c r="E10448" s="81">
        <v>27</v>
      </c>
    </row>
    <row r="10449" spans="1:5" x14ac:dyDescent="0.25">
      <c r="A10449" s="80">
        <v>44394</v>
      </c>
      <c r="B10449" s="81">
        <v>44394</v>
      </c>
      <c r="C10449" s="81" t="s">
        <v>1035</v>
      </c>
      <c r="D10449" s="82">
        <f>VLOOKUP(Pag_Inicio_Corr_mas_casos[[#This Row],[Corregimiento]],Hoja3!$A$2:$D$676,4,0)</f>
        <v>80806</v>
      </c>
      <c r="E10449" s="81">
        <v>26</v>
      </c>
    </row>
    <row r="10450" spans="1:5" x14ac:dyDescent="0.25">
      <c r="A10450" s="80">
        <v>44394</v>
      </c>
      <c r="B10450" s="81">
        <v>44394</v>
      </c>
      <c r="C10450" s="81" t="s">
        <v>1056</v>
      </c>
      <c r="D10450" s="82">
        <f>VLOOKUP(Pag_Inicio_Corr_mas_casos[[#This Row],[Corregimiento]],Hoja3!$A$2:$D$676,4,0)</f>
        <v>20601</v>
      </c>
      <c r="E10450" s="81">
        <v>26</v>
      </c>
    </row>
    <row r="10451" spans="1:5" x14ac:dyDescent="0.25">
      <c r="A10451" s="80">
        <v>44394</v>
      </c>
      <c r="B10451" s="81">
        <v>44394</v>
      </c>
      <c r="C10451" s="81" t="s">
        <v>1107</v>
      </c>
      <c r="D10451" s="82">
        <f>VLOOKUP(Pag_Inicio_Corr_mas_casos[[#This Row],[Corregimiento]],Hoja3!$A$2:$D$676,4,0)</f>
        <v>80819</v>
      </c>
      <c r="E10451" s="81">
        <v>25</v>
      </c>
    </row>
    <row r="10452" spans="1:5" x14ac:dyDescent="0.25">
      <c r="A10452" s="80">
        <v>44394</v>
      </c>
      <c r="B10452" s="81">
        <v>44394</v>
      </c>
      <c r="C10452" s="81" t="s">
        <v>1163</v>
      </c>
      <c r="D10452" s="82">
        <f>VLOOKUP(Pag_Inicio_Corr_mas_casos[[#This Row],[Corregimiento]],Hoja3!$A$2:$D$676,4,0)</f>
        <v>130101</v>
      </c>
      <c r="E10452" s="81">
        <v>23</v>
      </c>
    </row>
    <row r="10453" spans="1:5" x14ac:dyDescent="0.25">
      <c r="A10453" s="80">
        <v>44394</v>
      </c>
      <c r="B10453" s="81">
        <v>44394</v>
      </c>
      <c r="C10453" s="81" t="s">
        <v>1054</v>
      </c>
      <c r="D10453" s="82">
        <f>VLOOKUP(Pag_Inicio_Corr_mas_casos[[#This Row],[Corregimiento]],Hoja3!$A$2:$D$676,4,0)</f>
        <v>130701</v>
      </c>
      <c r="E10453" s="81">
        <v>20</v>
      </c>
    </row>
    <row r="10454" spans="1:5" x14ac:dyDescent="0.25">
      <c r="A10454" s="80">
        <v>44394</v>
      </c>
      <c r="B10454" s="81">
        <v>44394</v>
      </c>
      <c r="C10454" s="81" t="s">
        <v>1131</v>
      </c>
      <c r="D10454" s="82">
        <f>VLOOKUP(Pag_Inicio_Corr_mas_casos[[#This Row],[Corregimiento]],Hoja3!$A$2:$D$676,4,0)</f>
        <v>130106</v>
      </c>
      <c r="E10454" s="81">
        <v>19</v>
      </c>
    </row>
    <row r="10455" spans="1:5" x14ac:dyDescent="0.25">
      <c r="A10455" s="80">
        <v>44394</v>
      </c>
      <c r="B10455" s="81">
        <v>44394</v>
      </c>
      <c r="C10455" s="81" t="s">
        <v>1110</v>
      </c>
      <c r="D10455" s="82">
        <f>VLOOKUP(Pag_Inicio_Corr_mas_casos[[#This Row],[Corregimiento]],Hoja3!$A$2:$D$676,4,0)</f>
        <v>130702</v>
      </c>
      <c r="E10455" s="81">
        <v>18</v>
      </c>
    </row>
    <row r="10456" spans="1:5" x14ac:dyDescent="0.25">
      <c r="A10456" s="80">
        <v>44394</v>
      </c>
      <c r="B10456" s="81">
        <v>44394</v>
      </c>
      <c r="C10456" s="81" t="s">
        <v>1300</v>
      </c>
      <c r="D10456" s="82">
        <f>VLOOKUP(Pag_Inicio_Corr_mas_casos[[#This Row],[Corregimiento]],Hoja3!$A$2:$D$676,4,0)</f>
        <v>10207</v>
      </c>
      <c r="E10456" s="81">
        <v>17</v>
      </c>
    </row>
    <row r="10457" spans="1:5" x14ac:dyDescent="0.25">
      <c r="A10457" s="80">
        <v>44394</v>
      </c>
      <c r="B10457" s="81">
        <v>44394</v>
      </c>
      <c r="C10457" s="81" t="s">
        <v>1037</v>
      </c>
      <c r="D10457" s="82">
        <f>VLOOKUP(Pag_Inicio_Corr_mas_casos[[#This Row],[Corregimiento]],Hoja3!$A$2:$D$676,4,0)</f>
        <v>80807</v>
      </c>
      <c r="E10457" s="81">
        <v>16</v>
      </c>
    </row>
    <row r="10458" spans="1:5" x14ac:dyDescent="0.25">
      <c r="A10458" s="80">
        <v>44394</v>
      </c>
      <c r="B10458" s="81">
        <v>44394</v>
      </c>
      <c r="C10458" s="81" t="s">
        <v>1052</v>
      </c>
      <c r="D10458" s="82">
        <f>VLOOKUP(Pag_Inicio_Corr_mas_casos[[#This Row],[Corregimiento]],Hoja3!$A$2:$D$676,4,0)</f>
        <v>130716</v>
      </c>
      <c r="E10458" s="81">
        <v>15</v>
      </c>
    </row>
    <row r="10459" spans="1:5" x14ac:dyDescent="0.25">
      <c r="A10459" s="80">
        <v>44394</v>
      </c>
      <c r="B10459" s="81">
        <v>44394</v>
      </c>
      <c r="C10459" s="81" t="s">
        <v>1033</v>
      </c>
      <c r="D10459" s="82">
        <f>VLOOKUP(Pag_Inicio_Corr_mas_casos[[#This Row],[Corregimiento]],Hoja3!$A$2:$D$676,4,0)</f>
        <v>130717</v>
      </c>
      <c r="E10459" s="81">
        <v>15</v>
      </c>
    </row>
    <row r="10460" spans="1:5" x14ac:dyDescent="0.25">
      <c r="A10460" s="80">
        <v>44394</v>
      </c>
      <c r="B10460" s="81">
        <v>44394</v>
      </c>
      <c r="C10460" s="81" t="s">
        <v>1034</v>
      </c>
      <c r="D10460" s="82">
        <f>VLOOKUP(Pag_Inicio_Corr_mas_casos[[#This Row],[Corregimiento]],Hoja3!$A$2:$D$676,4,0)</f>
        <v>81009</v>
      </c>
      <c r="E10460" s="81">
        <v>15</v>
      </c>
    </row>
    <row r="10461" spans="1:5" x14ac:dyDescent="0.25">
      <c r="A10461" s="80">
        <v>44394</v>
      </c>
      <c r="B10461" s="81">
        <v>44394</v>
      </c>
      <c r="C10461" s="81" t="s">
        <v>1329</v>
      </c>
      <c r="D10461" s="82">
        <f>VLOOKUP(Pag_Inicio_Corr_mas_casos[[#This Row],[Corregimiento]],Hoja3!$A$2:$D$676,4,0)</f>
        <v>60202</v>
      </c>
      <c r="E10461" s="81">
        <v>14</v>
      </c>
    </row>
    <row r="10462" spans="1:5" x14ac:dyDescent="0.25">
      <c r="A10462" s="80">
        <v>44394</v>
      </c>
      <c r="B10462" s="81">
        <v>44394</v>
      </c>
      <c r="C10462" s="81" t="s">
        <v>1117</v>
      </c>
      <c r="D10462" s="82">
        <f>VLOOKUP(Pag_Inicio_Corr_mas_casos[[#This Row],[Corregimiento]],Hoja3!$A$2:$D$676,4,0)</f>
        <v>91001</v>
      </c>
      <c r="E10462" s="81">
        <v>14</v>
      </c>
    </row>
    <row r="10463" spans="1:5" x14ac:dyDescent="0.25">
      <c r="A10463" s="80">
        <v>44394</v>
      </c>
      <c r="B10463" s="81">
        <v>44394</v>
      </c>
      <c r="C10463" s="81" t="s">
        <v>1051</v>
      </c>
      <c r="D10463" s="82">
        <f>VLOOKUP(Pag_Inicio_Corr_mas_casos[[#This Row],[Corregimiento]],Hoja3!$A$2:$D$676,4,0)</f>
        <v>80815</v>
      </c>
      <c r="E10463" s="81">
        <v>14</v>
      </c>
    </row>
    <row r="10464" spans="1:5" x14ac:dyDescent="0.25">
      <c r="A10464" s="80">
        <v>44394</v>
      </c>
      <c r="B10464" s="81">
        <v>44394</v>
      </c>
      <c r="C10464" s="81" t="s">
        <v>1421</v>
      </c>
      <c r="D10464" s="82">
        <f>VLOOKUP(Pag_Inicio_Corr_mas_casos[[#This Row],[Corregimiento]],Hoja3!$A$2:$D$676,4,0)</f>
        <v>90801</v>
      </c>
      <c r="E10464" s="81">
        <v>14</v>
      </c>
    </row>
    <row r="10465" spans="1:5" x14ac:dyDescent="0.25">
      <c r="A10465" s="80">
        <v>44394</v>
      </c>
      <c r="B10465" s="81">
        <v>44394</v>
      </c>
      <c r="C10465" s="81" t="s">
        <v>1049</v>
      </c>
      <c r="D10465" s="82">
        <f>VLOOKUP(Pag_Inicio_Corr_mas_casos[[#This Row],[Corregimiento]],Hoja3!$A$2:$D$676,4,0)</f>
        <v>80822</v>
      </c>
      <c r="E10465" s="81">
        <v>13</v>
      </c>
    </row>
    <row r="10466" spans="1:5" x14ac:dyDescent="0.25">
      <c r="A10466" s="80">
        <v>44394</v>
      </c>
      <c r="B10466" s="81">
        <v>44394</v>
      </c>
      <c r="C10466" s="81" t="s">
        <v>1141</v>
      </c>
      <c r="D10466" s="82">
        <f>VLOOKUP(Pag_Inicio_Corr_mas_casos[[#This Row],[Corregimiento]],Hoja3!$A$2:$D$676,4,0)</f>
        <v>80812</v>
      </c>
      <c r="E10466" s="81">
        <v>12</v>
      </c>
    </row>
    <row r="10467" spans="1:5" x14ac:dyDescent="0.25">
      <c r="A10467" s="32">
        <v>44395</v>
      </c>
      <c r="B10467" s="33">
        <v>44395</v>
      </c>
      <c r="C10467" s="33" t="s">
        <v>867</v>
      </c>
      <c r="D10467" s="34">
        <f>VLOOKUP(Pag_Inicio_Corr_mas_casos[[#This Row],[Corregimiento]],Hoja3!$A$2:$D$676,4,0)</f>
        <v>80821</v>
      </c>
      <c r="E10467" s="33">
        <v>22</v>
      </c>
    </row>
    <row r="10468" spans="1:5" x14ac:dyDescent="0.25">
      <c r="A10468" s="32">
        <v>44395</v>
      </c>
      <c r="B10468" s="33">
        <v>44395</v>
      </c>
      <c r="C10468" s="33" t="s">
        <v>1107</v>
      </c>
      <c r="D10468" s="34">
        <f>VLOOKUP(Pag_Inicio_Corr_mas_casos[[#This Row],[Corregimiento]],Hoja3!$A$2:$D$676,4,0)</f>
        <v>80819</v>
      </c>
      <c r="E10468" s="33">
        <v>19</v>
      </c>
    </row>
    <row r="10469" spans="1:5" x14ac:dyDescent="0.25">
      <c r="A10469" s="32">
        <v>44395</v>
      </c>
      <c r="B10469" s="33">
        <v>44395</v>
      </c>
      <c r="C10469" s="33" t="s">
        <v>1035</v>
      </c>
      <c r="D10469" s="34">
        <f>VLOOKUP(Pag_Inicio_Corr_mas_casos[[#This Row],[Corregimiento]],Hoja3!$A$2:$D$676,4,0)</f>
        <v>80806</v>
      </c>
      <c r="E10469" s="33">
        <v>17</v>
      </c>
    </row>
    <row r="10470" spans="1:5" x14ac:dyDescent="0.25">
      <c r="A10470" s="32">
        <v>44395</v>
      </c>
      <c r="B10470" s="33">
        <v>44395</v>
      </c>
      <c r="C10470" s="33" t="s">
        <v>1421</v>
      </c>
      <c r="D10470" s="34">
        <f>VLOOKUP(Pag_Inicio_Corr_mas_casos[[#This Row],[Corregimiento]],Hoja3!$A$2:$D$676,4,0)</f>
        <v>90801</v>
      </c>
      <c r="E10470" s="33">
        <v>15</v>
      </c>
    </row>
    <row r="10471" spans="1:5" x14ac:dyDescent="0.25">
      <c r="A10471" s="32">
        <v>44395</v>
      </c>
      <c r="B10471" s="33">
        <v>44395</v>
      </c>
      <c r="C10471" s="33" t="s">
        <v>1116</v>
      </c>
      <c r="D10471" s="34">
        <f>VLOOKUP(Pag_Inicio_Corr_mas_casos[[#This Row],[Corregimiento]],Hoja3!$A$2:$D$676,4,0)</f>
        <v>81003</v>
      </c>
      <c r="E10471" s="33">
        <v>15</v>
      </c>
    </row>
    <row r="10472" spans="1:5" x14ac:dyDescent="0.25">
      <c r="A10472" s="32">
        <v>44395</v>
      </c>
      <c r="B10472" s="33">
        <v>44395</v>
      </c>
      <c r="C10472" s="33" t="s">
        <v>1048</v>
      </c>
      <c r="D10472" s="34">
        <f>VLOOKUP(Pag_Inicio_Corr_mas_casos[[#This Row],[Corregimiento]],Hoja3!$A$2:$D$676,4,0)</f>
        <v>80817</v>
      </c>
      <c r="E10472" s="33">
        <v>14</v>
      </c>
    </row>
    <row r="10473" spans="1:5" x14ac:dyDescent="0.25">
      <c r="A10473" s="32">
        <v>44395</v>
      </c>
      <c r="B10473" s="33">
        <v>44395</v>
      </c>
      <c r="C10473" s="33" t="s">
        <v>1163</v>
      </c>
      <c r="D10473" s="34">
        <f>VLOOKUP(Pag_Inicio_Corr_mas_casos[[#This Row],[Corregimiento]],Hoja3!$A$2:$D$676,4,0)</f>
        <v>130101</v>
      </c>
      <c r="E10473" s="33">
        <v>14</v>
      </c>
    </row>
    <row r="10474" spans="1:5" x14ac:dyDescent="0.25">
      <c r="A10474" s="32">
        <v>44395</v>
      </c>
      <c r="B10474" s="33">
        <v>44395</v>
      </c>
      <c r="C10474" s="33" t="s">
        <v>1127</v>
      </c>
      <c r="D10474" s="34">
        <f>VLOOKUP(Pag_Inicio_Corr_mas_casos[[#This Row],[Corregimiento]],Hoja3!$A$2:$D$676,4,0)</f>
        <v>30104</v>
      </c>
      <c r="E10474" s="33">
        <v>13</v>
      </c>
    </row>
    <row r="10475" spans="1:5" x14ac:dyDescent="0.25">
      <c r="A10475" s="32">
        <v>44395</v>
      </c>
      <c r="B10475" s="33">
        <v>44395</v>
      </c>
      <c r="C10475" s="33" t="s">
        <v>1141</v>
      </c>
      <c r="D10475" s="34">
        <f>VLOOKUP(Pag_Inicio_Corr_mas_casos[[#This Row],[Corregimiento]],Hoja3!$A$2:$D$676,4,0)</f>
        <v>80812</v>
      </c>
      <c r="E10475" s="33">
        <v>13</v>
      </c>
    </row>
    <row r="10476" spans="1:5" x14ac:dyDescent="0.25">
      <c r="A10476" s="32">
        <v>44395</v>
      </c>
      <c r="B10476" s="33">
        <v>44395</v>
      </c>
      <c r="C10476" s="33" t="s">
        <v>1068</v>
      </c>
      <c r="D10476" s="34">
        <f>VLOOKUP(Pag_Inicio_Corr_mas_casos[[#This Row],[Corregimiento]],Hoja3!$A$2:$D$676,4,0)</f>
        <v>20606</v>
      </c>
      <c r="E10476" s="33">
        <v>12</v>
      </c>
    </row>
    <row r="10477" spans="1:5" x14ac:dyDescent="0.25">
      <c r="A10477" s="32">
        <v>44395</v>
      </c>
      <c r="B10477" s="33">
        <v>44395</v>
      </c>
      <c r="C10477" s="33" t="s">
        <v>1211</v>
      </c>
      <c r="D10477" s="34">
        <f>VLOOKUP(Pag_Inicio_Corr_mas_casos[[#This Row],[Corregimiento]],Hoja3!$A$2:$D$676,4,0)</f>
        <v>20106</v>
      </c>
      <c r="E10477" s="33">
        <v>10</v>
      </c>
    </row>
    <row r="10478" spans="1:5" x14ac:dyDescent="0.25">
      <c r="A10478" s="32">
        <v>44395</v>
      </c>
      <c r="B10478" s="33">
        <v>44395</v>
      </c>
      <c r="C10478" s="33" t="s">
        <v>1040</v>
      </c>
      <c r="D10478" s="34">
        <f>VLOOKUP(Pag_Inicio_Corr_mas_casos[[#This Row],[Corregimiento]],Hoja3!$A$2:$D$676,4,0)</f>
        <v>81007</v>
      </c>
      <c r="E10478" s="33">
        <v>10</v>
      </c>
    </row>
    <row r="10479" spans="1:5" x14ac:dyDescent="0.25">
      <c r="A10479" s="32">
        <v>44395</v>
      </c>
      <c r="B10479" s="33">
        <v>44395</v>
      </c>
      <c r="C10479" s="33" t="s">
        <v>1133</v>
      </c>
      <c r="D10479" s="34">
        <f>VLOOKUP(Pag_Inicio_Corr_mas_casos[[#This Row],[Corregimiento]],Hoja3!$A$2:$D$676,4,0)</f>
        <v>130108</v>
      </c>
      <c r="E10479" s="33">
        <v>10</v>
      </c>
    </row>
    <row r="10480" spans="1:5" x14ac:dyDescent="0.25">
      <c r="A10480" s="32">
        <v>44395</v>
      </c>
      <c r="B10480" s="33">
        <v>44395</v>
      </c>
      <c r="C10480" s="33" t="s">
        <v>1070</v>
      </c>
      <c r="D10480" s="34">
        <f>VLOOKUP(Pag_Inicio_Corr_mas_casos[[#This Row],[Corregimiento]],Hoja3!$A$2:$D$676,4,0)</f>
        <v>20207</v>
      </c>
      <c r="E10480" s="33">
        <v>10</v>
      </c>
    </row>
    <row r="10481" spans="1:5" x14ac:dyDescent="0.25">
      <c r="A10481" s="32">
        <v>44395</v>
      </c>
      <c r="B10481" s="33">
        <v>44395</v>
      </c>
      <c r="C10481" s="33" t="s">
        <v>1036</v>
      </c>
      <c r="D10481" s="34">
        <f>VLOOKUP(Pag_Inicio_Corr_mas_casos[[#This Row],[Corregimiento]],Hoja3!$A$2:$D$676,4,0)</f>
        <v>80823</v>
      </c>
      <c r="E10481" s="33">
        <v>10</v>
      </c>
    </row>
    <row r="10482" spans="1:5" x14ac:dyDescent="0.25">
      <c r="A10482" s="32">
        <v>44395</v>
      </c>
      <c r="B10482" s="33">
        <v>44395</v>
      </c>
      <c r="C10482" s="33" t="s">
        <v>1149</v>
      </c>
      <c r="D10482" s="34">
        <f>VLOOKUP(Pag_Inicio_Corr_mas_casos[[#This Row],[Corregimiento]],Hoja3!$A$2:$D$676,4,0)</f>
        <v>130102</v>
      </c>
      <c r="E10482" s="33">
        <v>10</v>
      </c>
    </row>
    <row r="10483" spans="1:5" x14ac:dyDescent="0.25">
      <c r="A10483" s="32">
        <v>44395</v>
      </c>
      <c r="B10483" s="33">
        <v>44395</v>
      </c>
      <c r="C10483" s="33" t="s">
        <v>1047</v>
      </c>
      <c r="D10483" s="34">
        <f>VLOOKUP(Pag_Inicio_Corr_mas_casos[[#This Row],[Corregimiento]],Hoja3!$A$2:$D$676,4,0)</f>
        <v>80820</v>
      </c>
      <c r="E10483" s="33">
        <v>10</v>
      </c>
    </row>
    <row r="10484" spans="1:5" x14ac:dyDescent="0.25">
      <c r="A10484" s="32">
        <v>44395</v>
      </c>
      <c r="B10484" s="33">
        <v>44395</v>
      </c>
      <c r="C10484" s="33" t="s">
        <v>1032</v>
      </c>
      <c r="D10484" s="34">
        <f>VLOOKUP(Pag_Inicio_Corr_mas_casos[[#This Row],[Corregimiento]],Hoja3!$A$2:$D$676,4,0)</f>
        <v>80810</v>
      </c>
      <c r="E10484" s="33">
        <v>9</v>
      </c>
    </row>
    <row r="10485" spans="1:5" x14ac:dyDescent="0.25">
      <c r="A10485" s="32">
        <v>44395</v>
      </c>
      <c r="B10485" s="33">
        <v>44395</v>
      </c>
      <c r="C10485" s="33" t="s">
        <v>1131</v>
      </c>
      <c r="D10485" s="34">
        <f>VLOOKUP(Pag_Inicio_Corr_mas_casos[[#This Row],[Corregimiento]],Hoja3!$A$2:$D$676,4,0)</f>
        <v>130106</v>
      </c>
      <c r="E10485" s="33">
        <v>9</v>
      </c>
    </row>
    <row r="10486" spans="1:5" x14ac:dyDescent="0.25">
      <c r="A10486" s="32">
        <v>44395</v>
      </c>
      <c r="B10486" s="33">
        <v>44395</v>
      </c>
      <c r="C10486" s="33" t="s">
        <v>1069</v>
      </c>
      <c r="D10486" s="34">
        <f>VLOOKUP(Pag_Inicio_Corr_mas_casos[[#This Row],[Corregimiento]],Hoja3!$A$2:$D$676,4,0)</f>
        <v>40203</v>
      </c>
      <c r="E10486" s="33">
        <v>9</v>
      </c>
    </row>
    <row r="10487" spans="1:5" x14ac:dyDescent="0.25">
      <c r="A10487" s="35">
        <v>44396</v>
      </c>
      <c r="B10487" s="36">
        <v>44396</v>
      </c>
      <c r="C10487" s="36" t="s">
        <v>787</v>
      </c>
      <c r="D10487" s="37">
        <f>VLOOKUP(Pag_Inicio_Corr_mas_casos[[#This Row],[Corregimiento]],Hoja3!$A$2:$D$676,4,0)</f>
        <v>130107</v>
      </c>
      <c r="E10487" s="36">
        <v>18</v>
      </c>
    </row>
    <row r="10488" spans="1:5" x14ac:dyDescent="0.25">
      <c r="A10488" s="35">
        <v>44396</v>
      </c>
      <c r="B10488" s="36">
        <v>44396</v>
      </c>
      <c r="C10488" s="36" t="s">
        <v>1107</v>
      </c>
      <c r="D10488" s="37">
        <f>VLOOKUP(Pag_Inicio_Corr_mas_casos[[#This Row],[Corregimiento]],Hoja3!$A$2:$D$676,4,0)</f>
        <v>80819</v>
      </c>
      <c r="E10488" s="36">
        <v>17</v>
      </c>
    </row>
    <row r="10489" spans="1:5" x14ac:dyDescent="0.25">
      <c r="A10489" s="35">
        <v>44396</v>
      </c>
      <c r="B10489" s="36">
        <v>44396</v>
      </c>
      <c r="C10489" s="36" t="s">
        <v>1165</v>
      </c>
      <c r="D10489" s="37">
        <f>VLOOKUP(Pag_Inicio_Corr_mas_casos[[#This Row],[Corregimiento]],Hoja3!$A$2:$D$676,4,0)</f>
        <v>91011</v>
      </c>
      <c r="E10489" s="36">
        <v>16</v>
      </c>
    </row>
    <row r="10490" spans="1:5" x14ac:dyDescent="0.25">
      <c r="A10490" s="35">
        <v>44396</v>
      </c>
      <c r="B10490" s="36">
        <v>44396</v>
      </c>
      <c r="C10490" s="36" t="s">
        <v>1131</v>
      </c>
      <c r="D10490" s="37">
        <f>VLOOKUP(Pag_Inicio_Corr_mas_casos[[#This Row],[Corregimiento]],Hoja3!$A$2:$D$676,4,0)</f>
        <v>130106</v>
      </c>
      <c r="E10490" s="36">
        <v>15</v>
      </c>
    </row>
    <row r="10491" spans="1:5" x14ac:dyDescent="0.25">
      <c r="A10491" s="35">
        <v>44396</v>
      </c>
      <c r="B10491" s="36">
        <v>44396</v>
      </c>
      <c r="C10491" s="36" t="s">
        <v>1149</v>
      </c>
      <c r="D10491" s="37">
        <f>VLOOKUP(Pag_Inicio_Corr_mas_casos[[#This Row],[Corregimiento]],Hoja3!$A$2:$D$676,4,0)</f>
        <v>130102</v>
      </c>
      <c r="E10491" s="36">
        <v>15</v>
      </c>
    </row>
    <row r="10492" spans="1:5" x14ac:dyDescent="0.25">
      <c r="A10492" s="35">
        <v>44396</v>
      </c>
      <c r="B10492" s="36">
        <v>44396</v>
      </c>
      <c r="C10492" s="36" t="s">
        <v>867</v>
      </c>
      <c r="D10492" s="37">
        <f>VLOOKUP(Pag_Inicio_Corr_mas_casos[[#This Row],[Corregimiento]],Hoja3!$A$2:$D$676,4,0)</f>
        <v>80821</v>
      </c>
      <c r="E10492" s="36">
        <v>14</v>
      </c>
    </row>
    <row r="10493" spans="1:5" x14ac:dyDescent="0.25">
      <c r="A10493" s="35">
        <v>44396</v>
      </c>
      <c r="B10493" s="36">
        <v>44396</v>
      </c>
      <c r="C10493" s="36" t="s">
        <v>1222</v>
      </c>
      <c r="D10493" s="37">
        <f>VLOOKUP(Pag_Inicio_Corr_mas_casos[[#This Row],[Corregimiento]],Hoja3!$A$2:$D$676,4,0)</f>
        <v>30112</v>
      </c>
      <c r="E10493" s="36">
        <v>12</v>
      </c>
    </row>
    <row r="10494" spans="1:5" x14ac:dyDescent="0.25">
      <c r="A10494" s="35">
        <v>44396</v>
      </c>
      <c r="B10494" s="36">
        <v>44396</v>
      </c>
      <c r="C10494" s="36" t="s">
        <v>1116</v>
      </c>
      <c r="D10494" s="37">
        <f>VLOOKUP(Pag_Inicio_Corr_mas_casos[[#This Row],[Corregimiento]],Hoja3!$A$2:$D$676,4,0)</f>
        <v>81003</v>
      </c>
      <c r="E10494" s="36">
        <v>11</v>
      </c>
    </row>
    <row r="10495" spans="1:5" x14ac:dyDescent="0.25">
      <c r="A10495" s="35">
        <v>44396</v>
      </c>
      <c r="B10495" s="36">
        <v>44396</v>
      </c>
      <c r="C10495" s="36" t="s">
        <v>1040</v>
      </c>
      <c r="D10495" s="37">
        <f>VLOOKUP(Pag_Inicio_Corr_mas_casos[[#This Row],[Corregimiento]],Hoja3!$A$2:$D$676,4,0)</f>
        <v>81007</v>
      </c>
      <c r="E10495" s="36">
        <v>11</v>
      </c>
    </row>
    <row r="10496" spans="1:5" x14ac:dyDescent="0.25">
      <c r="A10496" s="35">
        <v>44396</v>
      </c>
      <c r="B10496" s="36">
        <v>44396</v>
      </c>
      <c r="C10496" s="36" t="s">
        <v>1062</v>
      </c>
      <c r="D10496" s="37">
        <f>VLOOKUP(Pag_Inicio_Corr_mas_casos[[#This Row],[Corregimiento]],Hoja3!$A$2:$D$676,4,0)</f>
        <v>30107</v>
      </c>
      <c r="E10496" s="36">
        <v>10</v>
      </c>
    </row>
    <row r="10497" spans="1:5" x14ac:dyDescent="0.25">
      <c r="A10497" s="35">
        <v>44396</v>
      </c>
      <c r="B10497" s="36">
        <v>44396</v>
      </c>
      <c r="C10497" s="36" t="s">
        <v>1049</v>
      </c>
      <c r="D10497" s="37">
        <f>VLOOKUP(Pag_Inicio_Corr_mas_casos[[#This Row],[Corregimiento]],Hoja3!$A$2:$D$676,4,0)</f>
        <v>80822</v>
      </c>
      <c r="E10497" s="36">
        <v>10</v>
      </c>
    </row>
    <row r="10498" spans="1:5" x14ac:dyDescent="0.25">
      <c r="A10498" s="35">
        <v>44396</v>
      </c>
      <c r="B10498" s="36">
        <v>44396</v>
      </c>
      <c r="C10498" s="36" t="s">
        <v>1114</v>
      </c>
      <c r="D10498" s="37">
        <f>VLOOKUP(Pag_Inicio_Corr_mas_casos[[#This Row],[Corregimiento]],Hoja3!$A$2:$D$676,4,0)</f>
        <v>81001</v>
      </c>
      <c r="E10498" s="36">
        <v>10</v>
      </c>
    </row>
    <row r="10499" spans="1:5" x14ac:dyDescent="0.25">
      <c r="A10499" s="35">
        <v>44396</v>
      </c>
      <c r="B10499" s="36">
        <v>44396</v>
      </c>
      <c r="C10499" s="36" t="s">
        <v>1037</v>
      </c>
      <c r="D10499" s="37">
        <f>VLOOKUP(Pag_Inicio_Corr_mas_casos[[#This Row],[Corregimiento]],Hoja3!$A$2:$D$676,4,0)</f>
        <v>80807</v>
      </c>
      <c r="E10499" s="36">
        <v>10</v>
      </c>
    </row>
    <row r="10500" spans="1:5" x14ac:dyDescent="0.25">
      <c r="A10500" s="35">
        <v>44396</v>
      </c>
      <c r="B10500" s="36">
        <v>44396</v>
      </c>
      <c r="C10500" s="36" t="s">
        <v>1035</v>
      </c>
      <c r="D10500" s="37">
        <f>VLOOKUP(Pag_Inicio_Corr_mas_casos[[#This Row],[Corregimiento]],Hoja3!$A$2:$D$676,4,0)</f>
        <v>80806</v>
      </c>
      <c r="E10500" s="36">
        <v>9</v>
      </c>
    </row>
    <row r="10501" spans="1:5" x14ac:dyDescent="0.25">
      <c r="A10501" s="35">
        <v>44396</v>
      </c>
      <c r="B10501" s="36">
        <v>44396</v>
      </c>
      <c r="C10501" s="36" t="s">
        <v>1070</v>
      </c>
      <c r="D10501" s="37">
        <f>VLOOKUP(Pag_Inicio_Corr_mas_casos[[#This Row],[Corregimiento]],Hoja3!$A$2:$D$676,4,0)</f>
        <v>20207</v>
      </c>
      <c r="E10501" s="36">
        <v>9</v>
      </c>
    </row>
    <row r="10502" spans="1:5" x14ac:dyDescent="0.25">
      <c r="A10502" s="35">
        <v>44396</v>
      </c>
      <c r="B10502" s="36">
        <v>44396</v>
      </c>
      <c r="C10502" s="36" t="s">
        <v>1056</v>
      </c>
      <c r="D10502" s="37">
        <f>VLOOKUP(Pag_Inicio_Corr_mas_casos[[#This Row],[Corregimiento]],Hoja3!$A$2:$D$676,4,0)</f>
        <v>20601</v>
      </c>
      <c r="E10502" s="36">
        <v>9</v>
      </c>
    </row>
    <row r="10503" spans="1:5" x14ac:dyDescent="0.25">
      <c r="A10503" s="35">
        <v>44396</v>
      </c>
      <c r="B10503" s="36">
        <v>44396</v>
      </c>
      <c r="C10503" s="36" t="s">
        <v>1048</v>
      </c>
      <c r="D10503" s="37">
        <f>VLOOKUP(Pag_Inicio_Corr_mas_casos[[#This Row],[Corregimiento]],Hoja3!$A$2:$D$676,4,0)</f>
        <v>80817</v>
      </c>
      <c r="E10503" s="36">
        <v>9</v>
      </c>
    </row>
    <row r="10504" spans="1:5" x14ac:dyDescent="0.25">
      <c r="A10504" s="35">
        <v>44396</v>
      </c>
      <c r="B10504" s="36">
        <v>44396</v>
      </c>
      <c r="C10504" s="36" t="s">
        <v>1166</v>
      </c>
      <c r="D10504" s="37">
        <f>VLOOKUP(Pag_Inicio_Corr_mas_casos[[#This Row],[Corregimiento]],Hoja3!$A$2:$D$676,4,0)</f>
        <v>130718</v>
      </c>
      <c r="E10504" s="36">
        <v>8</v>
      </c>
    </row>
    <row r="10505" spans="1:5" x14ac:dyDescent="0.25">
      <c r="A10505" s="35">
        <v>44396</v>
      </c>
      <c r="B10505" s="36">
        <v>44396</v>
      </c>
      <c r="C10505" s="36" t="s">
        <v>1162</v>
      </c>
      <c r="D10505" s="37">
        <f>VLOOKUP(Pag_Inicio_Corr_mas_casos[[#This Row],[Corregimiento]],Hoja3!$A$2:$D$676,4,0)</f>
        <v>20201</v>
      </c>
      <c r="E10505" s="36">
        <v>8</v>
      </c>
    </row>
    <row r="10506" spans="1:5" x14ac:dyDescent="0.25">
      <c r="A10506" s="35">
        <v>44396</v>
      </c>
      <c r="B10506" s="36">
        <v>44396</v>
      </c>
      <c r="C10506" s="179" t="s">
        <v>1106</v>
      </c>
      <c r="D10506" s="37">
        <f>VLOOKUP(Pag_Inicio_Corr_mas_casos[[#This Row],[Corregimiento]],Hoja3!$A$2:$D$676,4,0)</f>
        <v>80809</v>
      </c>
      <c r="E10506" s="36">
        <v>8</v>
      </c>
    </row>
    <row r="10507" spans="1:5" x14ac:dyDescent="0.25">
      <c r="A10507" s="43">
        <v>44397</v>
      </c>
      <c r="B10507" s="41">
        <v>44397</v>
      </c>
      <c r="C10507" s="41" t="s">
        <v>1131</v>
      </c>
      <c r="D10507" s="42">
        <f>VLOOKUP(Pag_Inicio_Corr_mas_casos[[#This Row],[Corregimiento]],Hoja3!$A$2:$D$676,4,0)</f>
        <v>130106</v>
      </c>
      <c r="E10507" s="41">
        <v>39</v>
      </c>
    </row>
    <row r="10508" spans="1:5" x14ac:dyDescent="0.25">
      <c r="A10508" s="43">
        <v>44397</v>
      </c>
      <c r="B10508" s="41">
        <v>44397</v>
      </c>
      <c r="C10508" s="41" t="s">
        <v>1107</v>
      </c>
      <c r="D10508" s="42">
        <f>VLOOKUP(Pag_Inicio_Corr_mas_casos[[#This Row],[Corregimiento]],Hoja3!$A$2:$D$676,4,0)</f>
        <v>80819</v>
      </c>
      <c r="E10508" s="41">
        <v>24</v>
      </c>
    </row>
    <row r="10509" spans="1:5" x14ac:dyDescent="0.25">
      <c r="A10509" s="43">
        <v>44397</v>
      </c>
      <c r="B10509" s="41">
        <v>44397</v>
      </c>
      <c r="C10509" s="41" t="s">
        <v>1048</v>
      </c>
      <c r="D10509" s="42">
        <f>VLOOKUP(Pag_Inicio_Corr_mas_casos[[#This Row],[Corregimiento]],Hoja3!$A$2:$D$676,4,0)</f>
        <v>80817</v>
      </c>
      <c r="E10509" s="41">
        <v>22</v>
      </c>
    </row>
    <row r="10510" spans="1:5" x14ac:dyDescent="0.25">
      <c r="A10510" s="43">
        <v>44397</v>
      </c>
      <c r="B10510" s="41">
        <v>44397</v>
      </c>
      <c r="C10510" s="41" t="s">
        <v>1149</v>
      </c>
      <c r="D10510" s="42">
        <f>VLOOKUP(Pag_Inicio_Corr_mas_casos[[#This Row],[Corregimiento]],Hoja3!$A$2:$D$676,4,0)</f>
        <v>130102</v>
      </c>
      <c r="E10510" s="41">
        <v>21</v>
      </c>
    </row>
    <row r="10511" spans="1:5" x14ac:dyDescent="0.25">
      <c r="A10511" s="43">
        <v>44397</v>
      </c>
      <c r="B10511" s="41">
        <v>44397</v>
      </c>
      <c r="C10511" s="41" t="s">
        <v>1035</v>
      </c>
      <c r="D10511" s="42">
        <f>VLOOKUP(Pag_Inicio_Corr_mas_casos[[#This Row],[Corregimiento]],Hoja3!$A$2:$D$676,4,0)</f>
        <v>80806</v>
      </c>
      <c r="E10511" s="41">
        <v>20</v>
      </c>
    </row>
    <row r="10512" spans="1:5" x14ac:dyDescent="0.25">
      <c r="A10512" s="43">
        <v>44397</v>
      </c>
      <c r="B10512" s="41">
        <v>44397</v>
      </c>
      <c r="C10512" s="41" t="s">
        <v>1037</v>
      </c>
      <c r="D10512" s="42">
        <f>VLOOKUP(Pag_Inicio_Corr_mas_casos[[#This Row],[Corregimiento]],Hoja3!$A$2:$D$676,4,0)</f>
        <v>80807</v>
      </c>
      <c r="E10512" s="41">
        <v>19</v>
      </c>
    </row>
    <row r="10513" spans="1:5" x14ac:dyDescent="0.25">
      <c r="A10513" s="43">
        <v>44397</v>
      </c>
      <c r="B10513" s="41">
        <v>44397</v>
      </c>
      <c r="C10513" s="41" t="s">
        <v>867</v>
      </c>
      <c r="D10513" s="42">
        <f>VLOOKUP(Pag_Inicio_Corr_mas_casos[[#This Row],[Corregimiento]],Hoja3!$A$2:$D$676,4,0)</f>
        <v>80821</v>
      </c>
      <c r="E10513" s="41">
        <v>19</v>
      </c>
    </row>
    <row r="10514" spans="1:5" x14ac:dyDescent="0.25">
      <c r="A10514" s="43">
        <v>44397</v>
      </c>
      <c r="B10514" s="41">
        <v>44397</v>
      </c>
      <c r="C10514" s="41" t="s">
        <v>1163</v>
      </c>
      <c r="D10514" s="42">
        <f>VLOOKUP(Pag_Inicio_Corr_mas_casos[[#This Row],[Corregimiento]],Hoja3!$A$2:$D$676,4,0)</f>
        <v>130101</v>
      </c>
      <c r="E10514" s="41">
        <v>18</v>
      </c>
    </row>
    <row r="10515" spans="1:5" x14ac:dyDescent="0.25">
      <c r="A10515" s="43">
        <v>44397</v>
      </c>
      <c r="B10515" s="41">
        <v>44397</v>
      </c>
      <c r="C10515" s="41" t="s">
        <v>1049</v>
      </c>
      <c r="D10515" s="42">
        <f>VLOOKUP(Pag_Inicio_Corr_mas_casos[[#This Row],[Corregimiento]],Hoja3!$A$2:$D$676,4,0)</f>
        <v>80822</v>
      </c>
      <c r="E10515" s="41">
        <v>17</v>
      </c>
    </row>
    <row r="10516" spans="1:5" x14ac:dyDescent="0.25">
      <c r="A10516" s="43">
        <v>44397</v>
      </c>
      <c r="B10516" s="41">
        <v>44397</v>
      </c>
      <c r="C10516" s="41" t="s">
        <v>1036</v>
      </c>
      <c r="D10516" s="42">
        <f>VLOOKUP(Pag_Inicio_Corr_mas_casos[[#This Row],[Corregimiento]],Hoja3!$A$2:$D$676,4,0)</f>
        <v>80823</v>
      </c>
      <c r="E10516" s="41">
        <v>17</v>
      </c>
    </row>
    <row r="10517" spans="1:5" x14ac:dyDescent="0.25">
      <c r="A10517" s="43">
        <v>44397</v>
      </c>
      <c r="B10517" s="41">
        <v>44397</v>
      </c>
      <c r="C10517" s="41" t="s">
        <v>1071</v>
      </c>
      <c r="D10517" s="42">
        <f>VLOOKUP(Pag_Inicio_Corr_mas_casos[[#This Row],[Corregimiento]],Hoja3!$A$2:$D$676,4,0)</f>
        <v>60105</v>
      </c>
      <c r="E10517" s="41">
        <v>16</v>
      </c>
    </row>
    <row r="10518" spans="1:5" x14ac:dyDescent="0.25">
      <c r="A10518" s="43">
        <v>44397</v>
      </c>
      <c r="B10518" s="41">
        <v>44397</v>
      </c>
      <c r="C10518" s="41" t="s">
        <v>1115</v>
      </c>
      <c r="D10518" s="42">
        <f>VLOOKUP(Pag_Inicio_Corr_mas_casos[[#This Row],[Corregimiento]],Hoja3!$A$2:$D$676,4,0)</f>
        <v>81002</v>
      </c>
      <c r="E10518" s="41">
        <v>16</v>
      </c>
    </row>
    <row r="10519" spans="1:5" x14ac:dyDescent="0.25">
      <c r="A10519" s="43">
        <v>44397</v>
      </c>
      <c r="B10519" s="41">
        <v>44397</v>
      </c>
      <c r="C10519" s="41" t="s">
        <v>1062</v>
      </c>
      <c r="D10519" s="42">
        <f>VLOOKUP(Pag_Inicio_Corr_mas_casos[[#This Row],[Corregimiento]],Hoja3!$A$2:$D$676,4,0)</f>
        <v>30107</v>
      </c>
      <c r="E10519" s="41">
        <v>16</v>
      </c>
    </row>
    <row r="10520" spans="1:5" x14ac:dyDescent="0.25">
      <c r="A10520" s="43">
        <v>44397</v>
      </c>
      <c r="B10520" s="41">
        <v>44397</v>
      </c>
      <c r="C10520" s="41" t="s">
        <v>1038</v>
      </c>
      <c r="D10520" s="42">
        <f>VLOOKUP(Pag_Inicio_Corr_mas_casos[[#This Row],[Corregimiento]],Hoja3!$A$2:$D$676,4,0)</f>
        <v>80816</v>
      </c>
      <c r="E10520" s="41">
        <v>16</v>
      </c>
    </row>
    <row r="10521" spans="1:5" x14ac:dyDescent="0.25">
      <c r="A10521" s="43">
        <v>44397</v>
      </c>
      <c r="B10521" s="41">
        <v>44397</v>
      </c>
      <c r="C10521" s="41" t="s">
        <v>1117</v>
      </c>
      <c r="D10521" s="42">
        <f>VLOOKUP(Pag_Inicio_Corr_mas_casos[[#This Row],[Corregimiento]],Hoja3!$A$2:$D$676,4,0)</f>
        <v>91001</v>
      </c>
      <c r="E10521" s="41">
        <v>15</v>
      </c>
    </row>
    <row r="10522" spans="1:5" x14ac:dyDescent="0.25">
      <c r="A10522" s="43">
        <v>44397</v>
      </c>
      <c r="B10522" s="41">
        <v>44397</v>
      </c>
      <c r="C10522" s="41" t="s">
        <v>1033</v>
      </c>
      <c r="D10522" s="42">
        <f>VLOOKUP(Pag_Inicio_Corr_mas_casos[[#This Row],[Corregimiento]],Hoja3!$A$2:$D$676,4,0)</f>
        <v>130717</v>
      </c>
      <c r="E10522" s="41">
        <v>15</v>
      </c>
    </row>
    <row r="10523" spans="1:5" x14ac:dyDescent="0.25">
      <c r="A10523" s="43">
        <v>44397</v>
      </c>
      <c r="B10523" s="41">
        <v>44397</v>
      </c>
      <c r="C10523" s="41" t="s">
        <v>1156</v>
      </c>
      <c r="D10523" s="42">
        <f>VLOOKUP(Pag_Inicio_Corr_mas_casos[[#This Row],[Corregimiento]],Hoja3!$A$2:$D$676,4,0)</f>
        <v>60401</v>
      </c>
      <c r="E10523" s="41">
        <v>14</v>
      </c>
    </row>
    <row r="10524" spans="1:5" x14ac:dyDescent="0.25">
      <c r="A10524" s="43">
        <v>44397</v>
      </c>
      <c r="B10524" s="41">
        <v>44397</v>
      </c>
      <c r="C10524" s="41" t="s">
        <v>1110</v>
      </c>
      <c r="D10524" s="42">
        <f>VLOOKUP(Pag_Inicio_Corr_mas_casos[[#This Row],[Corregimiento]],Hoja3!$A$2:$D$676,4,0)</f>
        <v>130702</v>
      </c>
      <c r="E10524" s="41">
        <v>14</v>
      </c>
    </row>
    <row r="10525" spans="1:5" x14ac:dyDescent="0.25">
      <c r="A10525" s="43">
        <v>44397</v>
      </c>
      <c r="B10525" s="41">
        <v>44397</v>
      </c>
      <c r="C10525" s="41" t="s">
        <v>1100</v>
      </c>
      <c r="D10525" s="42">
        <f>VLOOKUP(Pag_Inicio_Corr_mas_casos[[#This Row],[Corregimiento]],Hoja3!$A$2:$D$676,4,0)</f>
        <v>60103</v>
      </c>
      <c r="E10525" s="41">
        <v>14</v>
      </c>
    </row>
    <row r="10526" spans="1:5" x14ac:dyDescent="0.25">
      <c r="A10526" s="43">
        <v>44397</v>
      </c>
      <c r="B10526" s="41">
        <v>44397</v>
      </c>
      <c r="C10526" s="41" t="s">
        <v>1089</v>
      </c>
      <c r="D10526" s="42">
        <f>VLOOKUP(Pag_Inicio_Corr_mas_casos[[#This Row],[Corregimiento]],Hoja3!$A$2:$D$676,4,0)</f>
        <v>130105</v>
      </c>
      <c r="E10526" s="41">
        <v>14</v>
      </c>
    </row>
    <row r="10527" spans="1:5" x14ac:dyDescent="0.25">
      <c r="A10527" s="105">
        <v>44398</v>
      </c>
      <c r="B10527" s="106">
        <v>44398</v>
      </c>
      <c r="C10527" s="106" t="s">
        <v>1141</v>
      </c>
      <c r="D10527" s="107">
        <f>VLOOKUP(Pag_Inicio_Corr_mas_casos[[#This Row],[Corregimiento]],Hoja3!$A$2:$D$676,4,0)</f>
        <v>80812</v>
      </c>
      <c r="E10527" s="106">
        <v>30</v>
      </c>
    </row>
    <row r="10528" spans="1:5" x14ac:dyDescent="0.25">
      <c r="A10528" s="105">
        <v>44398</v>
      </c>
      <c r="B10528" s="106">
        <v>44398</v>
      </c>
      <c r="C10528" s="106" t="s">
        <v>1117</v>
      </c>
      <c r="D10528" s="107">
        <f>VLOOKUP(Pag_Inicio_Corr_mas_casos[[#This Row],[Corregimiento]],Hoja3!$A$2:$D$676,4,0)</f>
        <v>91001</v>
      </c>
      <c r="E10528" s="106">
        <v>29</v>
      </c>
    </row>
    <row r="10529" spans="1:5" x14ac:dyDescent="0.25">
      <c r="A10529" s="105">
        <v>44398</v>
      </c>
      <c r="B10529" s="106">
        <v>44398</v>
      </c>
      <c r="C10529" s="106" t="s">
        <v>1106</v>
      </c>
      <c r="D10529" s="107">
        <f>VLOOKUP(Pag_Inicio_Corr_mas_casos[[#This Row],[Corregimiento]],Hoja3!$A$2:$D$676,4,0)</f>
        <v>80809</v>
      </c>
      <c r="E10529" s="106">
        <v>26</v>
      </c>
    </row>
    <row r="10530" spans="1:5" x14ac:dyDescent="0.25">
      <c r="A10530" s="105">
        <v>44398</v>
      </c>
      <c r="B10530" s="106">
        <v>44398</v>
      </c>
      <c r="C10530" s="106" t="s">
        <v>1149</v>
      </c>
      <c r="D10530" s="107">
        <f>VLOOKUP(Pag_Inicio_Corr_mas_casos[[#This Row],[Corregimiento]],Hoja3!$A$2:$D$676,4,0)</f>
        <v>130102</v>
      </c>
      <c r="E10530" s="106">
        <v>26</v>
      </c>
    </row>
    <row r="10531" spans="1:5" x14ac:dyDescent="0.25">
      <c r="A10531" s="105">
        <v>44398</v>
      </c>
      <c r="B10531" s="106">
        <v>44398</v>
      </c>
      <c r="C10531" s="106" t="s">
        <v>1039</v>
      </c>
      <c r="D10531" s="107">
        <f>VLOOKUP(Pag_Inicio_Corr_mas_casos[[#This Row],[Corregimiento]],Hoja3!$A$2:$D$676,4,0)</f>
        <v>130708</v>
      </c>
      <c r="E10531" s="106">
        <v>23</v>
      </c>
    </row>
    <row r="10532" spans="1:5" x14ac:dyDescent="0.25">
      <c r="A10532" s="105">
        <v>44398</v>
      </c>
      <c r="B10532" s="106">
        <v>44398</v>
      </c>
      <c r="C10532" s="106" t="s">
        <v>1048</v>
      </c>
      <c r="D10532" s="107">
        <f>VLOOKUP(Pag_Inicio_Corr_mas_casos[[#This Row],[Corregimiento]],Hoja3!$A$2:$D$676,4,0)</f>
        <v>80817</v>
      </c>
      <c r="E10532" s="106">
        <v>22</v>
      </c>
    </row>
    <row r="10533" spans="1:5" x14ac:dyDescent="0.25">
      <c r="A10533" s="105">
        <v>44398</v>
      </c>
      <c r="B10533" s="106">
        <v>44398</v>
      </c>
      <c r="C10533" s="106" t="s">
        <v>1113</v>
      </c>
      <c r="D10533" s="107">
        <f>VLOOKUP(Pag_Inicio_Corr_mas_casos[[#This Row],[Corregimiento]],Hoja3!$A$2:$D$676,4,0)</f>
        <v>81008</v>
      </c>
      <c r="E10533" s="106">
        <v>22</v>
      </c>
    </row>
    <row r="10534" spans="1:5" x14ac:dyDescent="0.25">
      <c r="A10534" s="105">
        <v>44398</v>
      </c>
      <c r="B10534" s="106">
        <v>44398</v>
      </c>
      <c r="C10534" s="106" t="s">
        <v>867</v>
      </c>
      <c r="D10534" s="107">
        <f>VLOOKUP(Pag_Inicio_Corr_mas_casos[[#This Row],[Corregimiento]],Hoja3!$A$2:$D$676,4,0)</f>
        <v>80821</v>
      </c>
      <c r="E10534" s="106">
        <v>21</v>
      </c>
    </row>
    <row r="10535" spans="1:5" x14ac:dyDescent="0.25">
      <c r="A10535" s="105">
        <v>44398</v>
      </c>
      <c r="B10535" s="106">
        <v>44398</v>
      </c>
      <c r="C10535" s="106" t="s">
        <v>1062</v>
      </c>
      <c r="D10535" s="107">
        <f>VLOOKUP(Pag_Inicio_Corr_mas_casos[[#This Row],[Corregimiento]],Hoja3!$A$2:$D$676,4,0)</f>
        <v>30107</v>
      </c>
      <c r="E10535" s="106">
        <v>20</v>
      </c>
    </row>
    <row r="10536" spans="1:5" x14ac:dyDescent="0.25">
      <c r="A10536" s="105">
        <v>44398</v>
      </c>
      <c r="B10536" s="106">
        <v>44398</v>
      </c>
      <c r="C10536" s="106" t="s">
        <v>1110</v>
      </c>
      <c r="D10536" s="107">
        <f>VLOOKUP(Pag_Inicio_Corr_mas_casos[[#This Row],[Corregimiento]],Hoja3!$A$2:$D$676,4,0)</f>
        <v>130702</v>
      </c>
      <c r="E10536" s="106">
        <v>19</v>
      </c>
    </row>
    <row r="10537" spans="1:5" x14ac:dyDescent="0.25">
      <c r="A10537" s="105">
        <v>44398</v>
      </c>
      <c r="B10537" s="106">
        <v>44398</v>
      </c>
      <c r="C10537" s="106" t="s">
        <v>1107</v>
      </c>
      <c r="D10537" s="107">
        <f>VLOOKUP(Pag_Inicio_Corr_mas_casos[[#This Row],[Corregimiento]],Hoja3!$A$2:$D$676,4,0)</f>
        <v>80819</v>
      </c>
      <c r="E10537" s="106">
        <v>19</v>
      </c>
    </row>
    <row r="10538" spans="1:5" x14ac:dyDescent="0.25">
      <c r="A10538" s="105">
        <v>44398</v>
      </c>
      <c r="B10538" s="106">
        <v>44398</v>
      </c>
      <c r="C10538" s="106" t="s">
        <v>1051</v>
      </c>
      <c r="D10538" s="107">
        <f>VLOOKUP(Pag_Inicio_Corr_mas_casos[[#This Row],[Corregimiento]],Hoja3!$A$2:$D$676,4,0)</f>
        <v>80815</v>
      </c>
      <c r="E10538" s="106">
        <v>19</v>
      </c>
    </row>
    <row r="10539" spans="1:5" x14ac:dyDescent="0.25">
      <c r="A10539" s="105">
        <v>44398</v>
      </c>
      <c r="B10539" s="106">
        <v>44398</v>
      </c>
      <c r="C10539" s="106" t="s">
        <v>1300</v>
      </c>
      <c r="D10539" s="107">
        <f>VLOOKUP(Pag_Inicio_Corr_mas_casos[[#This Row],[Corregimiento]],Hoja3!$A$2:$D$676,4,0)</f>
        <v>10207</v>
      </c>
      <c r="E10539" s="106">
        <v>18</v>
      </c>
    </row>
    <row r="10540" spans="1:5" x14ac:dyDescent="0.25">
      <c r="A10540" s="105">
        <v>44398</v>
      </c>
      <c r="B10540" s="106">
        <v>44398</v>
      </c>
      <c r="C10540" s="106" t="s">
        <v>1036</v>
      </c>
      <c r="D10540" s="107">
        <f>VLOOKUP(Pag_Inicio_Corr_mas_casos[[#This Row],[Corregimiento]],Hoja3!$A$2:$D$676,4,0)</f>
        <v>80823</v>
      </c>
      <c r="E10540" s="106">
        <v>18</v>
      </c>
    </row>
    <row r="10541" spans="1:5" x14ac:dyDescent="0.25">
      <c r="A10541" s="105">
        <v>44398</v>
      </c>
      <c r="B10541" s="106">
        <v>44398</v>
      </c>
      <c r="C10541" s="106" t="s">
        <v>1163</v>
      </c>
      <c r="D10541" s="107">
        <f>VLOOKUP(Pag_Inicio_Corr_mas_casos[[#This Row],[Corregimiento]],Hoja3!$A$2:$D$676,4,0)</f>
        <v>130101</v>
      </c>
      <c r="E10541" s="106">
        <v>18</v>
      </c>
    </row>
    <row r="10542" spans="1:5" x14ac:dyDescent="0.25">
      <c r="A10542" s="105">
        <v>44398</v>
      </c>
      <c r="B10542" s="106">
        <v>44398</v>
      </c>
      <c r="C10542" s="106" t="s">
        <v>1131</v>
      </c>
      <c r="D10542" s="107">
        <f>VLOOKUP(Pag_Inicio_Corr_mas_casos[[#This Row],[Corregimiento]],Hoja3!$A$2:$D$676,4,0)</f>
        <v>130106</v>
      </c>
      <c r="E10542" s="106">
        <v>16</v>
      </c>
    </row>
    <row r="10543" spans="1:5" x14ac:dyDescent="0.25">
      <c r="A10543" s="105">
        <v>44398</v>
      </c>
      <c r="B10543" s="106">
        <v>44398</v>
      </c>
      <c r="C10543" s="106" t="s">
        <v>1054</v>
      </c>
      <c r="D10543" s="107">
        <f>VLOOKUP(Pag_Inicio_Corr_mas_casos[[#This Row],[Corregimiento]],Hoja3!$A$2:$D$676,4,0)</f>
        <v>130701</v>
      </c>
      <c r="E10543" s="106">
        <v>15</v>
      </c>
    </row>
    <row r="10544" spans="1:5" x14ac:dyDescent="0.25">
      <c r="A10544" s="105">
        <v>44398</v>
      </c>
      <c r="B10544" s="106">
        <v>44398</v>
      </c>
      <c r="C10544" s="106" t="s">
        <v>1052</v>
      </c>
      <c r="D10544" s="107">
        <f>VLOOKUP(Pag_Inicio_Corr_mas_casos[[#This Row],[Corregimiento]],Hoja3!$A$2:$D$676,4,0)</f>
        <v>130716</v>
      </c>
      <c r="E10544" s="106">
        <v>15</v>
      </c>
    </row>
    <row r="10545" spans="1:5" x14ac:dyDescent="0.25">
      <c r="A10545" s="105">
        <v>44398</v>
      </c>
      <c r="B10545" s="106">
        <v>44398</v>
      </c>
      <c r="C10545" s="106" t="s">
        <v>1118</v>
      </c>
      <c r="D10545" s="107">
        <f>VLOOKUP(Pag_Inicio_Corr_mas_casos[[#This Row],[Corregimiento]],Hoja3!$A$2:$D$676,4,0)</f>
        <v>30111</v>
      </c>
      <c r="E10545" s="106">
        <v>15</v>
      </c>
    </row>
    <row r="10546" spans="1:5" x14ac:dyDescent="0.25">
      <c r="A10546" s="105">
        <v>44398</v>
      </c>
      <c r="B10546" s="106">
        <v>44398</v>
      </c>
      <c r="C10546" s="106" t="s">
        <v>1101</v>
      </c>
      <c r="D10546" s="107">
        <f>VLOOKUP(Pag_Inicio_Corr_mas_casos[[#This Row],[Corregimiento]],Hoja3!$A$2:$D$676,4,0)</f>
        <v>60101</v>
      </c>
      <c r="E10546" s="106">
        <v>14</v>
      </c>
    </row>
    <row r="10547" spans="1:5" x14ac:dyDescent="0.25">
      <c r="A10547" s="80">
        <v>44399</v>
      </c>
      <c r="B10547" s="81">
        <v>44399</v>
      </c>
      <c r="C10547" s="81" t="s">
        <v>1131</v>
      </c>
      <c r="D10547" s="82">
        <f>VLOOKUP(Pag_Inicio_Corr_mas_casos[[#This Row],[Corregimiento]],Hoja3!$A$2:$D$676,4,0)</f>
        <v>130106</v>
      </c>
      <c r="E10547" s="81">
        <v>37</v>
      </c>
    </row>
    <row r="10548" spans="1:5" x14ac:dyDescent="0.25">
      <c r="A10548" s="80">
        <v>44399</v>
      </c>
      <c r="B10548" s="81">
        <v>44399</v>
      </c>
      <c r="C10548" s="81" t="s">
        <v>1039</v>
      </c>
      <c r="D10548" s="82">
        <f>VLOOKUP(Pag_Inicio_Corr_mas_casos[[#This Row],[Corregimiento]],Hoja3!$A$2:$D$676,4,0)</f>
        <v>130708</v>
      </c>
      <c r="E10548" s="81">
        <v>32</v>
      </c>
    </row>
    <row r="10549" spans="1:5" x14ac:dyDescent="0.25">
      <c r="A10549" s="80">
        <v>44399</v>
      </c>
      <c r="B10549" s="81">
        <v>44399</v>
      </c>
      <c r="C10549" s="81" t="s">
        <v>1054</v>
      </c>
      <c r="D10549" s="82">
        <f>VLOOKUP(Pag_Inicio_Corr_mas_casos[[#This Row],[Corregimiento]],Hoja3!$A$2:$D$676,4,0)</f>
        <v>130701</v>
      </c>
      <c r="E10549" s="81">
        <v>29</v>
      </c>
    </row>
    <row r="10550" spans="1:5" x14ac:dyDescent="0.25">
      <c r="A10550" s="80">
        <v>44399</v>
      </c>
      <c r="B10550" s="81">
        <v>44399</v>
      </c>
      <c r="C10550" s="81" t="s">
        <v>867</v>
      </c>
      <c r="D10550" s="82">
        <f>VLOOKUP(Pag_Inicio_Corr_mas_casos[[#This Row],[Corregimiento]],Hoja3!$A$2:$D$676,4,0)</f>
        <v>80821</v>
      </c>
      <c r="E10550" s="81">
        <v>28</v>
      </c>
    </row>
    <row r="10551" spans="1:5" x14ac:dyDescent="0.25">
      <c r="A10551" s="80">
        <v>44399</v>
      </c>
      <c r="B10551" s="81">
        <v>44399</v>
      </c>
      <c r="C10551" s="81" t="s">
        <v>1163</v>
      </c>
      <c r="D10551" s="82">
        <f>VLOOKUP(Pag_Inicio_Corr_mas_casos[[#This Row],[Corregimiento]],Hoja3!$A$2:$D$676,4,0)</f>
        <v>130101</v>
      </c>
      <c r="E10551" s="81">
        <v>26</v>
      </c>
    </row>
    <row r="10552" spans="1:5" x14ac:dyDescent="0.25">
      <c r="A10552" s="80">
        <v>44399</v>
      </c>
      <c r="B10552" s="81">
        <v>44399</v>
      </c>
      <c r="C10552" s="81" t="s">
        <v>1107</v>
      </c>
      <c r="D10552" s="82">
        <f>VLOOKUP(Pag_Inicio_Corr_mas_casos[[#This Row],[Corregimiento]],Hoja3!$A$2:$D$676,4,0)</f>
        <v>80819</v>
      </c>
      <c r="E10552" s="81">
        <v>23</v>
      </c>
    </row>
    <row r="10553" spans="1:5" x14ac:dyDescent="0.25">
      <c r="A10553" s="80">
        <v>44399</v>
      </c>
      <c r="B10553" s="81">
        <v>44399</v>
      </c>
      <c r="C10553" s="81" t="s">
        <v>1117</v>
      </c>
      <c r="D10553" s="82">
        <f>VLOOKUP(Pag_Inicio_Corr_mas_casos[[#This Row],[Corregimiento]],Hoja3!$A$2:$D$676,4,0)</f>
        <v>91001</v>
      </c>
      <c r="E10553" s="81">
        <v>23</v>
      </c>
    </row>
    <row r="10554" spans="1:5" x14ac:dyDescent="0.25">
      <c r="A10554" s="80">
        <v>44399</v>
      </c>
      <c r="B10554" s="81">
        <v>44399</v>
      </c>
      <c r="C10554" s="81" t="s">
        <v>1033</v>
      </c>
      <c r="D10554" s="82">
        <f>VLOOKUP(Pag_Inicio_Corr_mas_casos[[#This Row],[Corregimiento]],Hoja3!$A$2:$D$676,4,0)</f>
        <v>130717</v>
      </c>
      <c r="E10554" s="81">
        <v>22</v>
      </c>
    </row>
    <row r="10555" spans="1:5" x14ac:dyDescent="0.25">
      <c r="A10555" s="80">
        <v>44399</v>
      </c>
      <c r="B10555" s="81">
        <v>44399</v>
      </c>
      <c r="C10555" s="81" t="s">
        <v>1035</v>
      </c>
      <c r="D10555" s="82">
        <f>VLOOKUP(Pag_Inicio_Corr_mas_casos[[#This Row],[Corregimiento]],Hoja3!$A$2:$D$676,4,0)</f>
        <v>80806</v>
      </c>
      <c r="E10555" s="81">
        <v>21</v>
      </c>
    </row>
    <row r="10556" spans="1:5" x14ac:dyDescent="0.25">
      <c r="A10556" s="80">
        <v>44399</v>
      </c>
      <c r="B10556" s="81">
        <v>44399</v>
      </c>
      <c r="C10556" s="81" t="s">
        <v>1048</v>
      </c>
      <c r="D10556" s="82">
        <f>VLOOKUP(Pag_Inicio_Corr_mas_casos[[#This Row],[Corregimiento]],Hoja3!$A$2:$D$676,4,0)</f>
        <v>80817</v>
      </c>
      <c r="E10556" s="81">
        <v>20</v>
      </c>
    </row>
    <row r="10557" spans="1:5" x14ac:dyDescent="0.25">
      <c r="A10557" s="80">
        <v>44399</v>
      </c>
      <c r="B10557" s="81">
        <v>44399</v>
      </c>
      <c r="C10557" s="81" t="s">
        <v>1300</v>
      </c>
      <c r="D10557" s="82">
        <f>VLOOKUP(Pag_Inicio_Corr_mas_casos[[#This Row],[Corregimiento]],Hoja3!$A$2:$D$676,4,0)</f>
        <v>10207</v>
      </c>
      <c r="E10557" s="81">
        <v>20</v>
      </c>
    </row>
    <row r="10558" spans="1:5" x14ac:dyDescent="0.25">
      <c r="A10558" s="80">
        <v>44399</v>
      </c>
      <c r="B10558" s="81">
        <v>44399</v>
      </c>
      <c r="C10558" s="81" t="s">
        <v>1106</v>
      </c>
      <c r="D10558" s="82">
        <f>VLOOKUP(Pag_Inicio_Corr_mas_casos[[#This Row],[Corregimiento]],Hoja3!$A$2:$D$676,4,0)</f>
        <v>80809</v>
      </c>
      <c r="E10558" s="81">
        <v>19</v>
      </c>
    </row>
    <row r="10559" spans="1:5" x14ac:dyDescent="0.25">
      <c r="A10559" s="80">
        <v>44399</v>
      </c>
      <c r="B10559" s="81">
        <v>44399</v>
      </c>
      <c r="C10559" s="81" t="s">
        <v>1045</v>
      </c>
      <c r="D10559" s="82">
        <f>VLOOKUP(Pag_Inicio_Corr_mas_casos[[#This Row],[Corregimiento]],Hoja3!$A$2:$D$676,4,0)</f>
        <v>130107</v>
      </c>
      <c r="E10559" s="81">
        <v>19</v>
      </c>
    </row>
    <row r="10560" spans="1:5" x14ac:dyDescent="0.25">
      <c r="A10560" s="80">
        <v>44399</v>
      </c>
      <c r="B10560" s="81">
        <v>44399</v>
      </c>
      <c r="C10560" s="81" t="s">
        <v>1100</v>
      </c>
      <c r="D10560" s="82">
        <f>VLOOKUP(Pag_Inicio_Corr_mas_casos[[#This Row],[Corregimiento]],Hoja3!$A$2:$D$676,4,0)</f>
        <v>60103</v>
      </c>
      <c r="E10560" s="81">
        <v>19</v>
      </c>
    </row>
    <row r="10561" spans="1:5" x14ac:dyDescent="0.25">
      <c r="A10561" s="80">
        <v>44399</v>
      </c>
      <c r="B10561" s="81">
        <v>44399</v>
      </c>
      <c r="C10561" s="81" t="s">
        <v>1052</v>
      </c>
      <c r="D10561" s="82">
        <f>VLOOKUP(Pag_Inicio_Corr_mas_casos[[#This Row],[Corregimiento]],Hoja3!$A$2:$D$676,4,0)</f>
        <v>130716</v>
      </c>
      <c r="E10561" s="81">
        <v>18</v>
      </c>
    </row>
    <row r="10562" spans="1:5" x14ac:dyDescent="0.25">
      <c r="A10562" s="80">
        <v>44399</v>
      </c>
      <c r="B10562" s="81">
        <v>44399</v>
      </c>
      <c r="C10562" s="81" t="s">
        <v>1056</v>
      </c>
      <c r="D10562" s="82">
        <f>VLOOKUP(Pag_Inicio_Corr_mas_casos[[#This Row],[Corregimiento]],Hoja3!$A$2:$D$676,4,0)</f>
        <v>20601</v>
      </c>
      <c r="E10562" s="81">
        <v>18</v>
      </c>
    </row>
    <row r="10563" spans="1:5" x14ac:dyDescent="0.25">
      <c r="A10563" s="80">
        <v>44399</v>
      </c>
      <c r="B10563" s="81">
        <v>44399</v>
      </c>
      <c r="C10563" s="81" t="s">
        <v>1127</v>
      </c>
      <c r="D10563" s="82">
        <f>VLOOKUP(Pag_Inicio_Corr_mas_casos[[#This Row],[Corregimiento]],Hoja3!$A$2:$D$676,4,0)</f>
        <v>30104</v>
      </c>
      <c r="E10563" s="81">
        <v>16</v>
      </c>
    </row>
    <row r="10564" spans="1:5" x14ac:dyDescent="0.25">
      <c r="A10564" s="80">
        <v>44399</v>
      </c>
      <c r="B10564" s="81">
        <v>44399</v>
      </c>
      <c r="C10564" s="81" t="s">
        <v>1149</v>
      </c>
      <c r="D10564" s="82">
        <f>VLOOKUP(Pag_Inicio_Corr_mas_casos[[#This Row],[Corregimiento]],Hoja3!$A$2:$D$676,4,0)</f>
        <v>130102</v>
      </c>
      <c r="E10564" s="81">
        <v>16</v>
      </c>
    </row>
    <row r="10565" spans="1:5" x14ac:dyDescent="0.25">
      <c r="A10565" s="80">
        <v>44399</v>
      </c>
      <c r="B10565" s="81">
        <v>44399</v>
      </c>
      <c r="C10565" s="81" t="s">
        <v>1038</v>
      </c>
      <c r="D10565" s="82">
        <f>VLOOKUP(Pag_Inicio_Corr_mas_casos[[#This Row],[Corregimiento]],Hoja3!$A$2:$D$676,4,0)</f>
        <v>80816</v>
      </c>
      <c r="E10565" s="81">
        <v>16</v>
      </c>
    </row>
    <row r="10566" spans="1:5" x14ac:dyDescent="0.25">
      <c r="A10566" s="80">
        <v>44399</v>
      </c>
      <c r="B10566" s="81">
        <v>44399</v>
      </c>
      <c r="C10566" s="81" t="s">
        <v>1101</v>
      </c>
      <c r="D10566" s="82">
        <f>VLOOKUP(Pag_Inicio_Corr_mas_casos[[#This Row],[Corregimiento]],Hoja3!$A$2:$D$676,4,0)</f>
        <v>60101</v>
      </c>
      <c r="E10566" s="81">
        <v>15</v>
      </c>
    </row>
    <row r="10567" spans="1:5" x14ac:dyDescent="0.25">
      <c r="A10567" s="32">
        <v>44400</v>
      </c>
      <c r="B10567" s="33">
        <v>44400</v>
      </c>
      <c r="C10567" s="33" t="s">
        <v>1107</v>
      </c>
      <c r="D10567" s="34">
        <f>VLOOKUP(Pag_Inicio_Corr_mas_casos[[#This Row],[Corregimiento]],Hoja3!$A$2:$D$676,4,0)</f>
        <v>80819</v>
      </c>
      <c r="E10567" s="33">
        <v>45</v>
      </c>
    </row>
    <row r="10568" spans="1:5" x14ac:dyDescent="0.25">
      <c r="A10568" s="32">
        <v>44400</v>
      </c>
      <c r="B10568" s="33">
        <v>44400</v>
      </c>
      <c r="C10568" s="33" t="s">
        <v>1131</v>
      </c>
      <c r="D10568" s="34">
        <f>VLOOKUP(Pag_Inicio_Corr_mas_casos[[#This Row],[Corregimiento]],Hoja3!$A$2:$D$676,4,0)</f>
        <v>130106</v>
      </c>
      <c r="E10568" s="33">
        <v>25</v>
      </c>
    </row>
    <row r="10569" spans="1:5" x14ac:dyDescent="0.25">
      <c r="A10569" s="32">
        <v>44400</v>
      </c>
      <c r="B10569" s="33">
        <v>44400</v>
      </c>
      <c r="C10569" s="33" t="s">
        <v>1036</v>
      </c>
      <c r="D10569" s="34">
        <f>VLOOKUP(Pag_Inicio_Corr_mas_casos[[#This Row],[Corregimiento]],Hoja3!$A$2:$D$676,4,0)</f>
        <v>80823</v>
      </c>
      <c r="E10569" s="33">
        <v>23</v>
      </c>
    </row>
    <row r="10570" spans="1:5" x14ac:dyDescent="0.25">
      <c r="A10570" s="32">
        <v>44400</v>
      </c>
      <c r="B10570" s="33">
        <v>44400</v>
      </c>
      <c r="C10570" s="33" t="s">
        <v>1051</v>
      </c>
      <c r="D10570" s="34">
        <f>VLOOKUP(Pag_Inicio_Corr_mas_casos[[#This Row],[Corregimiento]],Hoja3!$A$2:$D$676,4,0)</f>
        <v>80815</v>
      </c>
      <c r="E10570" s="33">
        <v>22</v>
      </c>
    </row>
    <row r="10571" spans="1:5" x14ac:dyDescent="0.25">
      <c r="A10571" s="32">
        <v>44400</v>
      </c>
      <c r="B10571" s="33">
        <v>44400</v>
      </c>
      <c r="C10571" s="33" t="s">
        <v>1141</v>
      </c>
      <c r="D10571" s="34">
        <f>VLOOKUP(Pag_Inicio_Corr_mas_casos[[#This Row],[Corregimiento]],Hoja3!$A$2:$D$676,4,0)</f>
        <v>80812</v>
      </c>
      <c r="E10571" s="33">
        <v>21</v>
      </c>
    </row>
    <row r="10572" spans="1:5" x14ac:dyDescent="0.25">
      <c r="A10572" s="32">
        <v>44400</v>
      </c>
      <c r="B10572" s="33">
        <v>44400</v>
      </c>
      <c r="C10572" s="33" t="s">
        <v>1056</v>
      </c>
      <c r="D10572" s="34">
        <f>VLOOKUP(Pag_Inicio_Corr_mas_casos[[#This Row],[Corregimiento]],Hoja3!$A$2:$D$676,4,0)</f>
        <v>20601</v>
      </c>
      <c r="E10572" s="33">
        <v>21</v>
      </c>
    </row>
    <row r="10573" spans="1:5" x14ac:dyDescent="0.25">
      <c r="A10573" s="32">
        <v>44400</v>
      </c>
      <c r="B10573" s="33">
        <v>44400</v>
      </c>
      <c r="C10573" s="33" t="s">
        <v>1039</v>
      </c>
      <c r="D10573" s="34">
        <f>VLOOKUP(Pag_Inicio_Corr_mas_casos[[#This Row],[Corregimiento]],Hoja3!$A$2:$D$676,4,0)</f>
        <v>130708</v>
      </c>
      <c r="E10573" s="33">
        <v>21</v>
      </c>
    </row>
    <row r="10574" spans="1:5" x14ac:dyDescent="0.25">
      <c r="A10574" s="32">
        <v>44400</v>
      </c>
      <c r="B10574" s="33">
        <v>44400</v>
      </c>
      <c r="C10574" s="33" t="s">
        <v>1149</v>
      </c>
      <c r="D10574" s="34">
        <f>VLOOKUP(Pag_Inicio_Corr_mas_casos[[#This Row],[Corregimiento]],Hoja3!$A$2:$D$676,4,0)</f>
        <v>130102</v>
      </c>
      <c r="E10574" s="33">
        <v>21</v>
      </c>
    </row>
    <row r="10575" spans="1:5" x14ac:dyDescent="0.25">
      <c r="A10575" s="32">
        <v>44400</v>
      </c>
      <c r="B10575" s="33">
        <v>44400</v>
      </c>
      <c r="C10575" s="33" t="s">
        <v>1110</v>
      </c>
      <c r="D10575" s="34">
        <f>VLOOKUP(Pag_Inicio_Corr_mas_casos[[#This Row],[Corregimiento]],Hoja3!$A$2:$D$676,4,0)</f>
        <v>130702</v>
      </c>
      <c r="E10575" s="33">
        <v>20</v>
      </c>
    </row>
    <row r="10576" spans="1:5" x14ac:dyDescent="0.25">
      <c r="A10576" s="32">
        <v>44400</v>
      </c>
      <c r="B10576" s="33">
        <v>44400</v>
      </c>
      <c r="C10576" s="33" t="s">
        <v>1040</v>
      </c>
      <c r="D10576" s="34">
        <f>VLOOKUP(Pag_Inicio_Corr_mas_casos[[#This Row],[Corregimiento]],Hoja3!$A$2:$D$676,4,0)</f>
        <v>81007</v>
      </c>
      <c r="E10576" s="33">
        <v>18</v>
      </c>
    </row>
    <row r="10577" spans="1:5" x14ac:dyDescent="0.25">
      <c r="A10577" s="32">
        <v>44400</v>
      </c>
      <c r="B10577" s="33">
        <v>44400</v>
      </c>
      <c r="C10577" s="33" t="s">
        <v>1046</v>
      </c>
      <c r="D10577" s="34">
        <f>VLOOKUP(Pag_Inicio_Corr_mas_casos[[#This Row],[Corregimiento]],Hoja3!$A$2:$D$676,4,0)</f>
        <v>80813</v>
      </c>
      <c r="E10577" s="33">
        <v>17</v>
      </c>
    </row>
    <row r="10578" spans="1:5" x14ac:dyDescent="0.25">
      <c r="A10578" s="32">
        <v>44400</v>
      </c>
      <c r="B10578" s="33">
        <v>44400</v>
      </c>
      <c r="C10578" s="33" t="s">
        <v>1049</v>
      </c>
      <c r="D10578" s="34">
        <f>VLOOKUP(Pag_Inicio_Corr_mas_casos[[#This Row],[Corregimiento]],Hoja3!$A$2:$D$676,4,0)</f>
        <v>80822</v>
      </c>
      <c r="E10578" s="33">
        <v>17</v>
      </c>
    </row>
    <row r="10579" spans="1:5" x14ac:dyDescent="0.25">
      <c r="A10579" s="32">
        <v>44400</v>
      </c>
      <c r="B10579" s="33">
        <v>44400</v>
      </c>
      <c r="C10579" s="33" t="s">
        <v>1122</v>
      </c>
      <c r="D10579" s="34">
        <f>VLOOKUP(Pag_Inicio_Corr_mas_casos[[#This Row],[Corregimiento]],Hoja3!$A$2:$D$676,4,0)</f>
        <v>30103</v>
      </c>
      <c r="E10579" s="33">
        <v>17</v>
      </c>
    </row>
    <row r="10580" spans="1:5" x14ac:dyDescent="0.25">
      <c r="A10580" s="32">
        <v>44400</v>
      </c>
      <c r="B10580" s="33">
        <v>44400</v>
      </c>
      <c r="C10580" s="33" t="s">
        <v>1234</v>
      </c>
      <c r="D10580" s="34">
        <f>VLOOKUP(Pag_Inicio_Corr_mas_casos[[#This Row],[Corregimiento]],Hoja3!$A$2:$D$676,4,0)</f>
        <v>91201</v>
      </c>
      <c r="E10580" s="33">
        <v>16</v>
      </c>
    </row>
    <row r="10581" spans="1:5" x14ac:dyDescent="0.25">
      <c r="A10581" s="32">
        <v>44400</v>
      </c>
      <c r="B10581" s="33">
        <v>44400</v>
      </c>
      <c r="C10581" s="33" t="s">
        <v>1300</v>
      </c>
      <c r="D10581" s="34">
        <f>VLOOKUP(Pag_Inicio_Corr_mas_casos[[#This Row],[Corregimiento]],Hoja3!$A$2:$D$676,4,0)</f>
        <v>10207</v>
      </c>
      <c r="E10581" s="33">
        <v>16</v>
      </c>
    </row>
    <row r="10582" spans="1:5" x14ac:dyDescent="0.25">
      <c r="A10582" s="32">
        <v>44400</v>
      </c>
      <c r="B10582" s="33">
        <v>44400</v>
      </c>
      <c r="C10582" s="33" t="s">
        <v>1035</v>
      </c>
      <c r="D10582" s="34">
        <f>VLOOKUP(Pag_Inicio_Corr_mas_casos[[#This Row],[Corregimiento]],Hoja3!$A$2:$D$676,4,0)</f>
        <v>80806</v>
      </c>
      <c r="E10582" s="33">
        <v>16</v>
      </c>
    </row>
    <row r="10583" spans="1:5" x14ac:dyDescent="0.25">
      <c r="A10583" s="32">
        <v>44400</v>
      </c>
      <c r="B10583" s="33">
        <v>44400</v>
      </c>
      <c r="C10583" s="33" t="s">
        <v>1048</v>
      </c>
      <c r="D10583" s="34">
        <f>VLOOKUP(Pag_Inicio_Corr_mas_casos[[#This Row],[Corregimiento]],Hoja3!$A$2:$D$676,4,0)</f>
        <v>80817</v>
      </c>
      <c r="E10583" s="33">
        <v>15</v>
      </c>
    </row>
    <row r="10584" spans="1:5" x14ac:dyDescent="0.25">
      <c r="A10584" s="32">
        <v>44400</v>
      </c>
      <c r="B10584" s="33">
        <v>44400</v>
      </c>
      <c r="C10584" s="33" t="s">
        <v>1045</v>
      </c>
      <c r="D10584" s="34">
        <f>VLOOKUP(Pag_Inicio_Corr_mas_casos[[#This Row],[Corregimiento]],Hoja3!$A$2:$D$676,4,0)</f>
        <v>130107</v>
      </c>
      <c r="E10584" s="33">
        <v>15</v>
      </c>
    </row>
    <row r="10585" spans="1:5" x14ac:dyDescent="0.25">
      <c r="A10585" s="32">
        <v>44400</v>
      </c>
      <c r="B10585" s="33">
        <v>44400</v>
      </c>
      <c r="C10585" s="33" t="s">
        <v>1163</v>
      </c>
      <c r="D10585" s="34">
        <f>VLOOKUP(Pag_Inicio_Corr_mas_casos[[#This Row],[Corregimiento]],Hoja3!$A$2:$D$676,4,0)</f>
        <v>130101</v>
      </c>
      <c r="E10585" s="33">
        <v>15</v>
      </c>
    </row>
    <row r="10586" spans="1:5" x14ac:dyDescent="0.25">
      <c r="A10586" s="32">
        <v>44400</v>
      </c>
      <c r="B10586" s="33">
        <v>44400</v>
      </c>
      <c r="C10586" s="33" t="s">
        <v>1106</v>
      </c>
      <c r="D10586" s="34">
        <f>VLOOKUP(Pag_Inicio_Corr_mas_casos[[#This Row],[Corregimiento]],Hoja3!$A$2:$D$676,4,0)</f>
        <v>80809</v>
      </c>
      <c r="E10586" s="33">
        <v>15</v>
      </c>
    </row>
    <row r="10587" spans="1:5" x14ac:dyDescent="0.25">
      <c r="A10587" s="35">
        <v>44401</v>
      </c>
      <c r="B10587" s="36">
        <v>44401</v>
      </c>
      <c r="C10587" s="36" t="s">
        <v>1208</v>
      </c>
      <c r="D10587" s="37">
        <f>VLOOKUP(Pag_Inicio_Corr_mas_casos[[#This Row],[Corregimiento]],Hoja3!$A$2:$D$676,4,0)</f>
        <v>20307</v>
      </c>
      <c r="E10587" s="36">
        <v>58</v>
      </c>
    </row>
    <row r="10588" spans="1:5" x14ac:dyDescent="0.25">
      <c r="A10588" s="35">
        <v>44401</v>
      </c>
      <c r="B10588" s="36">
        <v>44401</v>
      </c>
      <c r="C10588" s="36" t="s">
        <v>1107</v>
      </c>
      <c r="D10588" s="37">
        <f>VLOOKUP(Pag_Inicio_Corr_mas_casos[[#This Row],[Corregimiento]],Hoja3!$A$2:$D$676,4,0)</f>
        <v>80819</v>
      </c>
      <c r="E10588" s="36">
        <v>32</v>
      </c>
    </row>
    <row r="10589" spans="1:5" x14ac:dyDescent="0.25">
      <c r="A10589" s="35">
        <v>44401</v>
      </c>
      <c r="B10589" s="36">
        <v>44401</v>
      </c>
      <c r="C10589" s="36" t="s">
        <v>1045</v>
      </c>
      <c r="D10589" s="37">
        <f>VLOOKUP(Pag_Inicio_Corr_mas_casos[[#This Row],[Corregimiento]],Hoja3!$A$2:$D$676,4,0)</f>
        <v>130107</v>
      </c>
      <c r="E10589" s="36">
        <v>25</v>
      </c>
    </row>
    <row r="10590" spans="1:5" x14ac:dyDescent="0.25">
      <c r="A10590" s="35">
        <v>44401</v>
      </c>
      <c r="B10590" s="36">
        <v>44401</v>
      </c>
      <c r="C10590" s="36" t="s">
        <v>1110</v>
      </c>
      <c r="D10590" s="37">
        <f>VLOOKUP(Pag_Inicio_Corr_mas_casos[[#This Row],[Corregimiento]],Hoja3!$A$2:$D$676,4,0)</f>
        <v>130702</v>
      </c>
      <c r="E10590" s="36">
        <v>23</v>
      </c>
    </row>
    <row r="10591" spans="1:5" x14ac:dyDescent="0.25">
      <c r="A10591" s="35">
        <v>44401</v>
      </c>
      <c r="B10591" s="36">
        <v>44401</v>
      </c>
      <c r="C10591" s="36" t="s">
        <v>1131</v>
      </c>
      <c r="D10591" s="37">
        <f>VLOOKUP(Pag_Inicio_Corr_mas_casos[[#This Row],[Corregimiento]],Hoja3!$A$2:$D$676,4,0)</f>
        <v>130106</v>
      </c>
      <c r="E10591" s="36">
        <v>22</v>
      </c>
    </row>
    <row r="10592" spans="1:5" x14ac:dyDescent="0.25">
      <c r="A10592" s="35">
        <v>44401</v>
      </c>
      <c r="B10592" s="36">
        <v>44401</v>
      </c>
      <c r="C10592" s="36" t="s">
        <v>1141</v>
      </c>
      <c r="D10592" s="37">
        <f>VLOOKUP(Pag_Inicio_Corr_mas_casos[[#This Row],[Corregimiento]],Hoja3!$A$2:$D$676,4,0)</f>
        <v>80812</v>
      </c>
      <c r="E10592" s="36">
        <v>20</v>
      </c>
    </row>
    <row r="10593" spans="1:5" x14ac:dyDescent="0.25">
      <c r="A10593" s="35">
        <v>44401</v>
      </c>
      <c r="B10593" s="36">
        <v>44401</v>
      </c>
      <c r="C10593" s="36" t="s">
        <v>1035</v>
      </c>
      <c r="D10593" s="37">
        <f>VLOOKUP(Pag_Inicio_Corr_mas_casos[[#This Row],[Corregimiento]],Hoja3!$A$2:$D$676,4,0)</f>
        <v>80806</v>
      </c>
      <c r="E10593" s="36">
        <v>18</v>
      </c>
    </row>
    <row r="10594" spans="1:5" x14ac:dyDescent="0.25">
      <c r="A10594" s="35">
        <v>44401</v>
      </c>
      <c r="B10594" s="36">
        <v>44401</v>
      </c>
      <c r="C10594" s="36" t="s">
        <v>867</v>
      </c>
      <c r="D10594" s="37">
        <f>VLOOKUP(Pag_Inicio_Corr_mas_casos[[#This Row],[Corregimiento]],Hoja3!$A$2:$D$676,4,0)</f>
        <v>80821</v>
      </c>
      <c r="E10594" s="36">
        <v>17</v>
      </c>
    </row>
    <row r="10595" spans="1:5" x14ac:dyDescent="0.25">
      <c r="A10595" s="35">
        <v>44401</v>
      </c>
      <c r="B10595" s="36">
        <v>44401</v>
      </c>
      <c r="C10595" s="36" t="s">
        <v>1163</v>
      </c>
      <c r="D10595" s="37">
        <f>VLOOKUP(Pag_Inicio_Corr_mas_casos[[#This Row],[Corregimiento]],Hoja3!$A$2:$D$676,4,0)</f>
        <v>130101</v>
      </c>
      <c r="E10595" s="36">
        <v>17</v>
      </c>
    </row>
    <row r="10596" spans="1:5" x14ac:dyDescent="0.25">
      <c r="A10596" s="35">
        <v>44401</v>
      </c>
      <c r="B10596" s="36">
        <v>44401</v>
      </c>
      <c r="C10596" s="36" t="s">
        <v>1300</v>
      </c>
      <c r="D10596" s="37">
        <f>VLOOKUP(Pag_Inicio_Corr_mas_casos[[#This Row],[Corregimiento]],Hoja3!$A$2:$D$676,4,0)</f>
        <v>10207</v>
      </c>
      <c r="E10596" s="36">
        <v>17</v>
      </c>
    </row>
    <row r="10597" spans="1:5" x14ac:dyDescent="0.25">
      <c r="A10597" s="35">
        <v>44401</v>
      </c>
      <c r="B10597" s="36">
        <v>44401</v>
      </c>
      <c r="C10597" s="36" t="s">
        <v>1165</v>
      </c>
      <c r="D10597" s="37">
        <f>VLOOKUP(Pag_Inicio_Corr_mas_casos[[#This Row],[Corregimiento]],Hoja3!$A$2:$D$676,4,0)</f>
        <v>91011</v>
      </c>
      <c r="E10597" s="36">
        <v>16</v>
      </c>
    </row>
    <row r="10598" spans="1:5" x14ac:dyDescent="0.25">
      <c r="A10598" s="35">
        <v>44401</v>
      </c>
      <c r="B10598" s="36">
        <v>44401</v>
      </c>
      <c r="C10598" s="36" t="s">
        <v>1056</v>
      </c>
      <c r="D10598" s="37">
        <f>VLOOKUP(Pag_Inicio_Corr_mas_casos[[#This Row],[Corregimiento]],Hoja3!$A$2:$D$676,4,0)</f>
        <v>20601</v>
      </c>
      <c r="E10598" s="36">
        <v>16</v>
      </c>
    </row>
    <row r="10599" spans="1:5" x14ac:dyDescent="0.25">
      <c r="A10599" s="35">
        <v>44401</v>
      </c>
      <c r="B10599" s="36">
        <v>44401</v>
      </c>
      <c r="C10599" s="36" t="s">
        <v>1149</v>
      </c>
      <c r="D10599" s="37">
        <f>VLOOKUP(Pag_Inicio_Corr_mas_casos[[#This Row],[Corregimiento]],Hoja3!$A$2:$D$676,4,0)</f>
        <v>130102</v>
      </c>
      <c r="E10599" s="36">
        <v>16</v>
      </c>
    </row>
    <row r="10600" spans="1:5" x14ac:dyDescent="0.25">
      <c r="A10600" s="35">
        <v>44401</v>
      </c>
      <c r="B10600" s="36">
        <v>44401</v>
      </c>
      <c r="C10600" s="36" t="s">
        <v>1094</v>
      </c>
      <c r="D10600" s="37">
        <f>VLOOKUP(Pag_Inicio_Corr_mas_casos[[#This Row],[Corregimiento]],Hoja3!$A$2:$D$676,4,0)</f>
        <v>60104</v>
      </c>
      <c r="E10600" s="36">
        <v>16</v>
      </c>
    </row>
    <row r="10601" spans="1:5" x14ac:dyDescent="0.25">
      <c r="A10601" s="35">
        <v>44401</v>
      </c>
      <c r="B10601" s="36">
        <v>44401</v>
      </c>
      <c r="C10601" s="36" t="s">
        <v>1048</v>
      </c>
      <c r="D10601" s="37">
        <f>VLOOKUP(Pag_Inicio_Corr_mas_casos[[#This Row],[Corregimiento]],Hoja3!$A$2:$D$676,4,0)</f>
        <v>80817</v>
      </c>
      <c r="E10601" s="36">
        <v>15</v>
      </c>
    </row>
    <row r="10602" spans="1:5" x14ac:dyDescent="0.25">
      <c r="A10602" s="35">
        <v>44401</v>
      </c>
      <c r="B10602" s="36">
        <v>44401</v>
      </c>
      <c r="C10602" s="36" t="s">
        <v>1116</v>
      </c>
      <c r="D10602" s="37">
        <f>VLOOKUP(Pag_Inicio_Corr_mas_casos[[#This Row],[Corregimiento]],Hoja3!$A$2:$D$676,4,0)</f>
        <v>81003</v>
      </c>
      <c r="E10602" s="36">
        <v>14</v>
      </c>
    </row>
    <row r="10603" spans="1:5" x14ac:dyDescent="0.25">
      <c r="A10603" s="35">
        <v>44401</v>
      </c>
      <c r="B10603" s="36">
        <v>44401</v>
      </c>
      <c r="C10603" s="36" t="s">
        <v>1052</v>
      </c>
      <c r="D10603" s="37">
        <f>VLOOKUP(Pag_Inicio_Corr_mas_casos[[#This Row],[Corregimiento]],Hoja3!$A$2:$D$676,4,0)</f>
        <v>130716</v>
      </c>
      <c r="E10603" s="36">
        <v>13</v>
      </c>
    </row>
    <row r="10604" spans="1:5" x14ac:dyDescent="0.25">
      <c r="A10604" s="35">
        <v>44401</v>
      </c>
      <c r="B10604" s="36">
        <v>44401</v>
      </c>
      <c r="C10604" s="36" t="s">
        <v>1117</v>
      </c>
      <c r="D10604" s="37">
        <f>VLOOKUP(Pag_Inicio_Corr_mas_casos[[#This Row],[Corregimiento]],Hoja3!$A$2:$D$676,4,0)</f>
        <v>91001</v>
      </c>
      <c r="E10604" s="36">
        <v>13</v>
      </c>
    </row>
    <row r="10605" spans="1:5" x14ac:dyDescent="0.25">
      <c r="A10605" s="35">
        <v>44401</v>
      </c>
      <c r="B10605" s="36">
        <v>44401</v>
      </c>
      <c r="C10605" s="36" t="s">
        <v>1033</v>
      </c>
      <c r="D10605" s="37">
        <f>VLOOKUP(Pag_Inicio_Corr_mas_casos[[#This Row],[Corregimiento]],Hoja3!$A$2:$D$676,4,0)</f>
        <v>130717</v>
      </c>
      <c r="E10605" s="36">
        <v>13</v>
      </c>
    </row>
    <row r="10606" spans="1:5" x14ac:dyDescent="0.25">
      <c r="A10606" s="35">
        <v>44401</v>
      </c>
      <c r="B10606" s="36">
        <v>44401</v>
      </c>
      <c r="C10606" s="36" t="s">
        <v>1064</v>
      </c>
      <c r="D10606" s="37">
        <f>VLOOKUP(Pag_Inicio_Corr_mas_casos[[#This Row],[Corregimiento]],Hoja3!$A$2:$D$676,4,0)</f>
        <v>130709</v>
      </c>
      <c r="E10606" s="36">
        <v>13</v>
      </c>
    </row>
    <row r="10607" spans="1:5" x14ac:dyDescent="0.25">
      <c r="A10607" s="43">
        <v>44402</v>
      </c>
      <c r="B10607" s="41">
        <v>44402</v>
      </c>
      <c r="C10607" s="41" t="s">
        <v>1113</v>
      </c>
      <c r="D10607" s="42">
        <f>VLOOKUP(Pag_Inicio_Corr_mas_casos[[#This Row],[Corregimiento]],Hoja3!$A$2:$D$676,4,0)</f>
        <v>81008</v>
      </c>
      <c r="E10607" s="41">
        <v>32</v>
      </c>
    </row>
    <row r="10608" spans="1:5" x14ac:dyDescent="0.25">
      <c r="A10608" s="43">
        <v>44402</v>
      </c>
      <c r="B10608" s="41">
        <v>44402</v>
      </c>
      <c r="C10608" s="41" t="s">
        <v>1208</v>
      </c>
      <c r="D10608" s="42">
        <f>VLOOKUP(Pag_Inicio_Corr_mas_casos[[#This Row],[Corregimiento]],Hoja3!$A$2:$D$676,4,0)</f>
        <v>20307</v>
      </c>
      <c r="E10608" s="41">
        <v>28</v>
      </c>
    </row>
    <row r="10609" spans="1:5" x14ac:dyDescent="0.25">
      <c r="A10609" s="43">
        <v>44402</v>
      </c>
      <c r="B10609" s="41">
        <v>44402</v>
      </c>
      <c r="C10609" s="41" t="s">
        <v>1107</v>
      </c>
      <c r="D10609" s="42">
        <f>VLOOKUP(Pag_Inicio_Corr_mas_casos[[#This Row],[Corregimiento]],Hoja3!$A$2:$D$676,4,0)</f>
        <v>80819</v>
      </c>
      <c r="E10609" s="41">
        <v>21</v>
      </c>
    </row>
    <row r="10610" spans="1:5" x14ac:dyDescent="0.25">
      <c r="A10610" s="43">
        <v>44402</v>
      </c>
      <c r="B10610" s="41">
        <v>44402</v>
      </c>
      <c r="C10610" s="41" t="s">
        <v>1045</v>
      </c>
      <c r="D10610" s="42">
        <f>VLOOKUP(Pag_Inicio_Corr_mas_casos[[#This Row],[Corregimiento]],Hoja3!$A$2:$D$676,4,0)</f>
        <v>130107</v>
      </c>
      <c r="E10610" s="41">
        <v>21</v>
      </c>
    </row>
    <row r="10611" spans="1:5" x14ac:dyDescent="0.25">
      <c r="A10611" s="43">
        <v>44402</v>
      </c>
      <c r="B10611" s="41">
        <v>44402</v>
      </c>
      <c r="C10611" s="41" t="s">
        <v>1062</v>
      </c>
      <c r="D10611" s="42">
        <f>VLOOKUP(Pag_Inicio_Corr_mas_casos[[#This Row],[Corregimiento]],Hoja3!$A$2:$D$676,4,0)</f>
        <v>30107</v>
      </c>
      <c r="E10611" s="41">
        <v>21</v>
      </c>
    </row>
    <row r="10612" spans="1:5" x14ac:dyDescent="0.25">
      <c r="A10612" s="43">
        <v>44402</v>
      </c>
      <c r="B10612" s="41">
        <v>44402</v>
      </c>
      <c r="C10612" s="41" t="s">
        <v>1138</v>
      </c>
      <c r="D10612" s="42">
        <f>VLOOKUP(Pag_Inicio_Corr_mas_casos[[#This Row],[Corregimiento]],Hoja3!$A$2:$D$676,4,0)</f>
        <v>20602</v>
      </c>
      <c r="E10612" s="41">
        <v>19</v>
      </c>
    </row>
    <row r="10613" spans="1:5" x14ac:dyDescent="0.25">
      <c r="A10613" s="43">
        <v>44402</v>
      </c>
      <c r="B10613" s="41">
        <v>44402</v>
      </c>
      <c r="C10613" s="41" t="s">
        <v>867</v>
      </c>
      <c r="D10613" s="42">
        <f>VLOOKUP(Pag_Inicio_Corr_mas_casos[[#This Row],[Corregimiento]],Hoja3!$A$2:$D$676,4,0)</f>
        <v>80821</v>
      </c>
      <c r="E10613" s="41">
        <v>18</v>
      </c>
    </row>
    <row r="10614" spans="1:5" x14ac:dyDescent="0.25">
      <c r="A10614" s="43">
        <v>44402</v>
      </c>
      <c r="B10614" s="41">
        <v>44402</v>
      </c>
      <c r="C10614" s="41" t="s">
        <v>1163</v>
      </c>
      <c r="D10614" s="42">
        <f>VLOOKUP(Pag_Inicio_Corr_mas_casos[[#This Row],[Corregimiento]],Hoja3!$A$2:$D$676,4,0)</f>
        <v>130101</v>
      </c>
      <c r="E10614" s="41">
        <v>17</v>
      </c>
    </row>
    <row r="10615" spans="1:5" x14ac:dyDescent="0.25">
      <c r="A10615" s="43">
        <v>44402</v>
      </c>
      <c r="B10615" s="41">
        <v>44402</v>
      </c>
      <c r="C10615" s="41" t="s">
        <v>1149</v>
      </c>
      <c r="D10615" s="42">
        <f>VLOOKUP(Pag_Inicio_Corr_mas_casos[[#This Row],[Corregimiento]],Hoja3!$A$2:$D$676,4,0)</f>
        <v>130102</v>
      </c>
      <c r="E10615" s="41">
        <v>17</v>
      </c>
    </row>
    <row r="10616" spans="1:5" x14ac:dyDescent="0.25">
      <c r="A10616" s="43">
        <v>44402</v>
      </c>
      <c r="B10616" s="41">
        <v>44402</v>
      </c>
      <c r="C10616" s="41" t="s">
        <v>1131</v>
      </c>
      <c r="D10616" s="42">
        <f>VLOOKUP(Pag_Inicio_Corr_mas_casos[[#This Row],[Corregimiento]],Hoja3!$A$2:$D$676,4,0)</f>
        <v>130106</v>
      </c>
      <c r="E10616" s="41">
        <v>15</v>
      </c>
    </row>
    <row r="10617" spans="1:5" x14ac:dyDescent="0.25">
      <c r="A10617" s="43">
        <v>44402</v>
      </c>
      <c r="B10617" s="41">
        <v>44402</v>
      </c>
      <c r="C10617" s="41" t="s">
        <v>1039</v>
      </c>
      <c r="D10617" s="42">
        <f>VLOOKUP(Pag_Inicio_Corr_mas_casos[[#This Row],[Corregimiento]],Hoja3!$A$2:$D$676,4,0)</f>
        <v>130708</v>
      </c>
      <c r="E10617" s="41">
        <v>14</v>
      </c>
    </row>
    <row r="10618" spans="1:5" x14ac:dyDescent="0.25">
      <c r="A10618" s="43">
        <v>44402</v>
      </c>
      <c r="B10618" s="41">
        <v>44402</v>
      </c>
      <c r="C10618" s="41" t="s">
        <v>1046</v>
      </c>
      <c r="D10618" s="42">
        <f>VLOOKUP(Pag_Inicio_Corr_mas_casos[[#This Row],[Corregimiento]],Hoja3!$A$2:$D$676,4,0)</f>
        <v>80813</v>
      </c>
      <c r="E10618" s="41">
        <v>13</v>
      </c>
    </row>
    <row r="10619" spans="1:5" x14ac:dyDescent="0.25">
      <c r="A10619" s="43">
        <v>44402</v>
      </c>
      <c r="B10619" s="41">
        <v>44402</v>
      </c>
      <c r="C10619" s="41" t="s">
        <v>1037</v>
      </c>
      <c r="D10619" s="42">
        <f>VLOOKUP(Pag_Inicio_Corr_mas_casos[[#This Row],[Corregimiento]],Hoja3!$A$2:$D$676,4,0)</f>
        <v>80807</v>
      </c>
      <c r="E10619" s="41">
        <v>12</v>
      </c>
    </row>
    <row r="10620" spans="1:5" x14ac:dyDescent="0.25">
      <c r="A10620" s="43">
        <v>44402</v>
      </c>
      <c r="B10620" s="41">
        <v>44402</v>
      </c>
      <c r="C10620" s="41" t="s">
        <v>1141</v>
      </c>
      <c r="D10620" s="42">
        <f>VLOOKUP(Pag_Inicio_Corr_mas_casos[[#This Row],[Corregimiento]],Hoja3!$A$2:$D$676,4,0)</f>
        <v>80812</v>
      </c>
      <c r="E10620" s="41">
        <v>12</v>
      </c>
    </row>
    <row r="10621" spans="1:5" x14ac:dyDescent="0.25">
      <c r="A10621" s="43">
        <v>44402</v>
      </c>
      <c r="B10621" s="41">
        <v>44402</v>
      </c>
      <c r="C10621" s="41" t="s">
        <v>1193</v>
      </c>
      <c r="D10621" s="42">
        <f>VLOOKUP(Pag_Inicio_Corr_mas_casos[[#This Row],[Corregimiento]],Hoja3!$A$2:$D$676,4,0)</f>
        <v>40205</v>
      </c>
      <c r="E10621" s="41">
        <v>11</v>
      </c>
    </row>
    <row r="10622" spans="1:5" x14ac:dyDescent="0.25">
      <c r="A10622" s="43">
        <v>44402</v>
      </c>
      <c r="B10622" s="41">
        <v>44402</v>
      </c>
      <c r="C10622" s="41" t="s">
        <v>1106</v>
      </c>
      <c r="D10622" s="42">
        <f>VLOOKUP(Pag_Inicio_Corr_mas_casos[[#This Row],[Corregimiento]],Hoja3!$A$2:$D$676,4,0)</f>
        <v>80809</v>
      </c>
      <c r="E10622" s="41">
        <v>11</v>
      </c>
    </row>
    <row r="10623" spans="1:5" x14ac:dyDescent="0.25">
      <c r="A10623" s="43">
        <v>44402</v>
      </c>
      <c r="B10623" s="41">
        <v>44402</v>
      </c>
      <c r="C10623" s="41" t="s">
        <v>1034</v>
      </c>
      <c r="D10623" s="42">
        <f>VLOOKUP(Pag_Inicio_Corr_mas_casos[[#This Row],[Corregimiento]],Hoja3!$A$2:$D$676,4,0)</f>
        <v>81009</v>
      </c>
      <c r="E10623" s="41">
        <v>11</v>
      </c>
    </row>
    <row r="10624" spans="1:5" x14ac:dyDescent="0.25">
      <c r="A10624" s="43">
        <v>44402</v>
      </c>
      <c r="B10624" s="41">
        <v>44402</v>
      </c>
      <c r="C10624" s="41" t="s">
        <v>1042</v>
      </c>
      <c r="D10624" s="42">
        <f>VLOOKUP(Pag_Inicio_Corr_mas_casos[[#This Row],[Corregimiento]],Hoja3!$A$2:$D$676,4,0)</f>
        <v>80826</v>
      </c>
      <c r="E10624" s="41">
        <v>11</v>
      </c>
    </row>
    <row r="10625" spans="1:5" x14ac:dyDescent="0.25">
      <c r="A10625" s="43">
        <v>44402</v>
      </c>
      <c r="B10625" s="41">
        <v>44402</v>
      </c>
      <c r="C10625" s="41" t="s">
        <v>1086</v>
      </c>
      <c r="D10625" s="42">
        <f>VLOOKUP(Pag_Inicio_Corr_mas_casos[[#This Row],[Corregimiento]],Hoja3!$A$2:$D$676,4,0)</f>
        <v>130706</v>
      </c>
      <c r="E10625" s="41">
        <v>11</v>
      </c>
    </row>
    <row r="10626" spans="1:5" x14ac:dyDescent="0.25">
      <c r="A10626" s="43">
        <v>44402</v>
      </c>
      <c r="B10626" s="41">
        <v>44402</v>
      </c>
      <c r="C10626" s="41" t="s">
        <v>1093</v>
      </c>
      <c r="D10626" s="42">
        <f>VLOOKUP(Pag_Inicio_Corr_mas_casos[[#This Row],[Corregimiento]],Hoja3!$A$2:$D$676,4,0)</f>
        <v>81004</v>
      </c>
      <c r="E10626" s="41">
        <v>11</v>
      </c>
    </row>
    <row r="10627" spans="1:5" x14ac:dyDescent="0.25">
      <c r="A10627" s="38">
        <v>44403</v>
      </c>
      <c r="B10627" s="39">
        <v>44403</v>
      </c>
      <c r="C10627" s="39" t="s">
        <v>1255</v>
      </c>
      <c r="D10627" s="40">
        <f>VLOOKUP(Pag_Inicio_Corr_mas_casos[[#This Row],[Corregimiento]],Hoja3!$A$2:$D$676,4,0)</f>
        <v>81008</v>
      </c>
      <c r="E10627" s="39">
        <v>18</v>
      </c>
    </row>
    <row r="10628" spans="1:5" x14ac:dyDescent="0.25">
      <c r="A10628" s="38">
        <v>44403</v>
      </c>
      <c r="B10628" s="39">
        <v>44403</v>
      </c>
      <c r="C10628" s="39" t="s">
        <v>1411</v>
      </c>
      <c r="D10628" s="40">
        <f>VLOOKUP(Pag_Inicio_Corr_mas_casos[[#This Row],[Corregimiento]],Hoja3!$A$2:$D$676,4,0)</f>
        <v>80809</v>
      </c>
      <c r="E10628" s="39">
        <v>16</v>
      </c>
    </row>
    <row r="10629" spans="1:5" x14ac:dyDescent="0.25">
      <c r="A10629" s="38">
        <v>44403</v>
      </c>
      <c r="B10629" s="39">
        <v>44403</v>
      </c>
      <c r="C10629" s="39" t="s">
        <v>792</v>
      </c>
      <c r="D10629" s="40">
        <f>VLOOKUP(Pag_Inicio_Corr_mas_casos[[#This Row],[Corregimiento]],Hoja3!$A$2:$D$676,4,0)</f>
        <v>80806</v>
      </c>
      <c r="E10629" s="39">
        <v>13</v>
      </c>
    </row>
    <row r="10630" spans="1:5" x14ac:dyDescent="0.25">
      <c r="A10630" s="38">
        <v>44403</v>
      </c>
      <c r="B10630" s="39">
        <v>44403</v>
      </c>
      <c r="C10630" s="39" t="s">
        <v>877</v>
      </c>
      <c r="D10630" s="40">
        <f>VLOOKUP(Pag_Inicio_Corr_mas_casos[[#This Row],[Corregimiento]],Hoja3!$A$2:$D$676,4,0)</f>
        <v>20606</v>
      </c>
      <c r="E10630" s="39">
        <v>12</v>
      </c>
    </row>
    <row r="10631" spans="1:5" x14ac:dyDescent="0.25">
      <c r="A10631" s="38">
        <v>44403</v>
      </c>
      <c r="B10631" s="39">
        <v>44403</v>
      </c>
      <c r="C10631" s="39" t="s">
        <v>1191</v>
      </c>
      <c r="D10631" s="40">
        <f>VLOOKUP(Pag_Inicio_Corr_mas_casos[[#This Row],[Corregimiento]],Hoja3!$A$2:$D$676,4,0)</f>
        <v>130106</v>
      </c>
      <c r="E10631" s="39">
        <v>12</v>
      </c>
    </row>
    <row r="10632" spans="1:5" x14ac:dyDescent="0.25">
      <c r="A10632" s="38">
        <v>44403</v>
      </c>
      <c r="B10632" s="39">
        <v>44403</v>
      </c>
      <c r="C10632" s="39" t="s">
        <v>1230</v>
      </c>
      <c r="D10632" s="40">
        <f>VLOOKUP(Pag_Inicio_Corr_mas_casos[[#This Row],[Corregimiento]],Hoja3!$A$2:$D$676,4,0)</f>
        <v>130101</v>
      </c>
      <c r="E10632" s="39">
        <v>10</v>
      </c>
    </row>
    <row r="10633" spans="1:5" x14ac:dyDescent="0.25">
      <c r="A10633" s="38">
        <v>44403</v>
      </c>
      <c r="B10633" s="39">
        <v>44403</v>
      </c>
      <c r="C10633" s="39" t="s">
        <v>1426</v>
      </c>
      <c r="D10633" s="40">
        <f>VLOOKUP(Pag_Inicio_Corr_mas_casos[[#This Row],[Corregimiento]],Hoja3!$A$2:$D$676,4,0)</f>
        <v>130102</v>
      </c>
      <c r="E10633" s="39">
        <v>10</v>
      </c>
    </row>
    <row r="10634" spans="1:5" x14ac:dyDescent="0.25">
      <c r="A10634" s="38">
        <v>44403</v>
      </c>
      <c r="B10634" s="39">
        <v>44403</v>
      </c>
      <c r="C10634" s="39" t="s">
        <v>1427</v>
      </c>
      <c r="D10634" s="40">
        <f>VLOOKUP(Pag_Inicio_Corr_mas_casos[[#This Row],[Corregimiento]],Hoja3!$A$2:$D$676,4,0)</f>
        <v>80823</v>
      </c>
      <c r="E10634" s="39">
        <v>10</v>
      </c>
    </row>
    <row r="10635" spans="1:5" x14ac:dyDescent="0.25">
      <c r="A10635" s="38">
        <v>44403</v>
      </c>
      <c r="B10635" s="39">
        <v>44403</v>
      </c>
      <c r="C10635" s="39" t="s">
        <v>1107</v>
      </c>
      <c r="D10635" s="40">
        <f>VLOOKUP(Pag_Inicio_Corr_mas_casos[[#This Row],[Corregimiento]],Hoja3!$A$2:$D$676,4,0)</f>
        <v>80819</v>
      </c>
      <c r="E10635" s="39">
        <v>10</v>
      </c>
    </row>
    <row r="10636" spans="1:5" x14ac:dyDescent="0.25">
      <c r="A10636" s="38">
        <v>44403</v>
      </c>
      <c r="B10636" s="39">
        <v>44403</v>
      </c>
      <c r="C10636" s="39" t="s">
        <v>1045</v>
      </c>
      <c r="D10636" s="40">
        <f>VLOOKUP(Pag_Inicio_Corr_mas_casos[[#This Row],[Corregimiento]],Hoja3!$A$2:$D$676,4,0)</f>
        <v>130107</v>
      </c>
      <c r="E10636" s="39">
        <v>9</v>
      </c>
    </row>
    <row r="10637" spans="1:5" x14ac:dyDescent="0.25">
      <c r="A10637" s="38">
        <v>44403</v>
      </c>
      <c r="B10637" s="39">
        <v>44403</v>
      </c>
      <c r="C10637" s="39" t="s">
        <v>1034</v>
      </c>
      <c r="D10637" s="40">
        <f>VLOOKUP(Pag_Inicio_Corr_mas_casos[[#This Row],[Corregimiento]],Hoja3!$A$2:$D$676,4,0)</f>
        <v>81009</v>
      </c>
      <c r="E10637" s="39">
        <v>8</v>
      </c>
    </row>
    <row r="10638" spans="1:5" x14ac:dyDescent="0.25">
      <c r="A10638" s="38">
        <v>44403</v>
      </c>
      <c r="B10638" s="39">
        <v>44403</v>
      </c>
      <c r="C10638" s="39" t="s">
        <v>1117</v>
      </c>
      <c r="D10638" s="40">
        <f>VLOOKUP(Pag_Inicio_Corr_mas_casos[[#This Row],[Corregimiento]],Hoja3!$A$2:$D$676,4,0)</f>
        <v>91001</v>
      </c>
      <c r="E10638" s="39">
        <v>8</v>
      </c>
    </row>
    <row r="10639" spans="1:5" x14ac:dyDescent="0.25">
      <c r="A10639" s="38">
        <v>44403</v>
      </c>
      <c r="B10639" s="39">
        <v>44403</v>
      </c>
      <c r="C10639" s="39" t="s">
        <v>1428</v>
      </c>
      <c r="D10639" s="40">
        <f>VLOOKUP(Pag_Inicio_Corr_mas_casos[[#This Row],[Corregimiento]],Hoja3!$A$2:$D$676,4,0)</f>
        <v>70212</v>
      </c>
      <c r="E10639" s="39">
        <v>8</v>
      </c>
    </row>
    <row r="10640" spans="1:5" x14ac:dyDescent="0.25">
      <c r="A10640" s="38">
        <v>44403</v>
      </c>
      <c r="B10640" s="39">
        <v>44403</v>
      </c>
      <c r="C10640" s="39" t="s">
        <v>1146</v>
      </c>
      <c r="D10640" s="40">
        <f>VLOOKUP(Pag_Inicio_Corr_mas_casos[[#This Row],[Corregimiento]],Hoja3!$A$2:$D$676,4,0)</f>
        <v>20105</v>
      </c>
      <c r="E10640" s="39">
        <v>7</v>
      </c>
    </row>
    <row r="10641" spans="1:5" x14ac:dyDescent="0.25">
      <c r="A10641" s="38">
        <v>44403</v>
      </c>
      <c r="B10641" s="39">
        <v>44403</v>
      </c>
      <c r="C10641" s="39" t="s">
        <v>1047</v>
      </c>
      <c r="D10641" s="40">
        <f>VLOOKUP(Pag_Inicio_Corr_mas_casos[[#This Row],[Corregimiento]],Hoja3!$A$2:$D$676,4,0)</f>
        <v>80820</v>
      </c>
      <c r="E10641" s="39">
        <v>7</v>
      </c>
    </row>
    <row r="10642" spans="1:5" x14ac:dyDescent="0.25">
      <c r="A10642" s="38">
        <v>44403</v>
      </c>
      <c r="B10642" s="39">
        <v>44403</v>
      </c>
      <c r="C10642" s="39" t="s">
        <v>867</v>
      </c>
      <c r="D10642" s="40">
        <f>VLOOKUP(Pag_Inicio_Corr_mas_casos[[#This Row],[Corregimiento]],Hoja3!$A$2:$D$676,4,0)</f>
        <v>80821</v>
      </c>
      <c r="E10642" s="39">
        <v>7</v>
      </c>
    </row>
    <row r="10643" spans="1:5" x14ac:dyDescent="0.25">
      <c r="A10643" s="38">
        <v>44403</v>
      </c>
      <c r="B10643" s="39">
        <v>44403</v>
      </c>
      <c r="C10643" s="39" t="s">
        <v>1354</v>
      </c>
      <c r="D10643" s="40">
        <f>VLOOKUP(Pag_Inicio_Corr_mas_casos[[#This Row],[Corregimiento]],Hoja3!$A$2:$D$676,4,0)</f>
        <v>40502</v>
      </c>
      <c r="E10643" s="39">
        <v>6</v>
      </c>
    </row>
    <row r="10644" spans="1:5" x14ac:dyDescent="0.25">
      <c r="A10644" s="38">
        <v>44403</v>
      </c>
      <c r="B10644" s="39">
        <v>44403</v>
      </c>
      <c r="C10644" s="39" t="s">
        <v>1056</v>
      </c>
      <c r="D10644" s="40">
        <f>VLOOKUP(Pag_Inicio_Corr_mas_casos[[#This Row],[Corregimiento]],Hoja3!$A$2:$D$676,4,0)</f>
        <v>20601</v>
      </c>
      <c r="E10644" s="39">
        <v>6</v>
      </c>
    </row>
    <row r="10645" spans="1:5" x14ac:dyDescent="0.25">
      <c r="A10645" s="38">
        <v>44403</v>
      </c>
      <c r="B10645" s="39">
        <v>44403</v>
      </c>
      <c r="C10645" s="39" t="s">
        <v>1141</v>
      </c>
      <c r="D10645" s="40">
        <f>VLOOKUP(Pag_Inicio_Corr_mas_casos[[#This Row],[Corregimiento]],Hoja3!$A$2:$D$676,4,0)</f>
        <v>80812</v>
      </c>
      <c r="E10645" s="39">
        <v>6</v>
      </c>
    </row>
    <row r="10646" spans="1:5" x14ac:dyDescent="0.25">
      <c r="A10646" s="38">
        <v>44403</v>
      </c>
      <c r="B10646" s="39">
        <v>44403</v>
      </c>
      <c r="C10646" s="39" t="s">
        <v>1153</v>
      </c>
      <c r="D10646" s="40">
        <f>VLOOKUP(Pag_Inicio_Corr_mas_casos[[#This Row],[Corregimiento]],Hoja3!$A$2:$D$676,4,0)</f>
        <v>40501</v>
      </c>
      <c r="E10646" s="39">
        <v>6</v>
      </c>
    </row>
    <row r="10647" spans="1:5" x14ac:dyDescent="0.25">
      <c r="A10647" s="80">
        <v>44404</v>
      </c>
      <c r="B10647" s="81">
        <v>44404</v>
      </c>
      <c r="C10647" s="81" t="s">
        <v>867</v>
      </c>
      <c r="D10647" s="82">
        <f>VLOOKUP(Pag_Inicio_Corr_mas_casos[[#This Row],[Corregimiento]],Hoja3!$A$2:$D$676,4,0)</f>
        <v>80821</v>
      </c>
      <c r="E10647" s="81">
        <v>34</v>
      </c>
    </row>
    <row r="10648" spans="1:5" x14ac:dyDescent="0.25">
      <c r="A10648" s="80">
        <v>44404</v>
      </c>
      <c r="B10648" s="81">
        <v>44404</v>
      </c>
      <c r="C10648" s="81" t="s">
        <v>1149</v>
      </c>
      <c r="D10648" s="82">
        <f>VLOOKUP(Pag_Inicio_Corr_mas_casos[[#This Row],[Corregimiento]],Hoja3!$A$2:$D$676,4,0)</f>
        <v>130102</v>
      </c>
      <c r="E10648" s="81">
        <v>34</v>
      </c>
    </row>
    <row r="10649" spans="1:5" x14ac:dyDescent="0.25">
      <c r="A10649" s="80">
        <v>44404</v>
      </c>
      <c r="B10649" s="81">
        <v>44404</v>
      </c>
      <c r="C10649" s="81" t="s">
        <v>1086</v>
      </c>
      <c r="D10649" s="82">
        <f>VLOOKUP(Pag_Inicio_Corr_mas_casos[[#This Row],[Corregimiento]],Hoja3!$A$2:$D$676,4,0)</f>
        <v>130706</v>
      </c>
      <c r="E10649" s="81">
        <v>31</v>
      </c>
    </row>
    <row r="10650" spans="1:5" x14ac:dyDescent="0.25">
      <c r="A10650" s="80">
        <v>44404</v>
      </c>
      <c r="B10650" s="81">
        <v>44404</v>
      </c>
      <c r="C10650" s="81" t="s">
        <v>1110</v>
      </c>
      <c r="D10650" s="82">
        <f>VLOOKUP(Pag_Inicio_Corr_mas_casos[[#This Row],[Corregimiento]],Hoja3!$A$2:$D$676,4,0)</f>
        <v>130702</v>
      </c>
      <c r="E10650" s="81">
        <v>28</v>
      </c>
    </row>
    <row r="10651" spans="1:5" x14ac:dyDescent="0.25">
      <c r="A10651" s="80">
        <v>44404</v>
      </c>
      <c r="B10651" s="81">
        <v>44404</v>
      </c>
      <c r="C10651" s="81" t="s">
        <v>1107</v>
      </c>
      <c r="D10651" s="82">
        <f>VLOOKUP(Pag_Inicio_Corr_mas_casos[[#This Row],[Corregimiento]],Hoja3!$A$2:$D$676,4,0)</f>
        <v>80819</v>
      </c>
      <c r="E10651" s="81">
        <v>27</v>
      </c>
    </row>
    <row r="10652" spans="1:5" x14ac:dyDescent="0.25">
      <c r="A10652" s="80">
        <v>44404</v>
      </c>
      <c r="B10652" s="81">
        <v>44404</v>
      </c>
      <c r="C10652" s="81" t="s">
        <v>1141</v>
      </c>
      <c r="D10652" s="82">
        <f>VLOOKUP(Pag_Inicio_Corr_mas_casos[[#This Row],[Corregimiento]],Hoja3!$A$2:$D$676,4,0)</f>
        <v>80812</v>
      </c>
      <c r="E10652" s="81">
        <v>26</v>
      </c>
    </row>
    <row r="10653" spans="1:5" x14ac:dyDescent="0.25">
      <c r="A10653" s="80">
        <v>44404</v>
      </c>
      <c r="B10653" s="81">
        <v>44404</v>
      </c>
      <c r="C10653" s="81" t="s">
        <v>1163</v>
      </c>
      <c r="D10653" s="82">
        <f>VLOOKUP(Pag_Inicio_Corr_mas_casos[[#This Row],[Corregimiento]],Hoja3!$A$2:$D$676,4,0)</f>
        <v>130101</v>
      </c>
      <c r="E10653" s="81">
        <v>26</v>
      </c>
    </row>
    <row r="10654" spans="1:5" x14ac:dyDescent="0.25">
      <c r="A10654" s="80">
        <v>44404</v>
      </c>
      <c r="B10654" s="81">
        <v>44404</v>
      </c>
      <c r="C10654" s="81" t="s">
        <v>1038</v>
      </c>
      <c r="D10654" s="82">
        <f>VLOOKUP(Pag_Inicio_Corr_mas_casos[[#This Row],[Corregimiento]],Hoja3!$A$2:$D$676,4,0)</f>
        <v>80816</v>
      </c>
      <c r="E10654" s="81">
        <v>23</v>
      </c>
    </row>
    <row r="10655" spans="1:5" x14ac:dyDescent="0.25">
      <c r="A10655" s="80">
        <v>44404</v>
      </c>
      <c r="B10655" s="81">
        <v>44404</v>
      </c>
      <c r="C10655" s="81" t="s">
        <v>1035</v>
      </c>
      <c r="D10655" s="82">
        <f>VLOOKUP(Pag_Inicio_Corr_mas_casos[[#This Row],[Corregimiento]],Hoja3!$A$2:$D$676,4,0)</f>
        <v>80806</v>
      </c>
      <c r="E10655" s="81">
        <v>20</v>
      </c>
    </row>
    <row r="10656" spans="1:5" x14ac:dyDescent="0.25">
      <c r="A10656" s="80">
        <v>44404</v>
      </c>
      <c r="B10656" s="81">
        <v>44404</v>
      </c>
      <c r="C10656" s="81" t="s">
        <v>1429</v>
      </c>
      <c r="D10656" s="82">
        <f>VLOOKUP(Pag_Inicio_Corr_mas_casos[[#This Row],[Corregimiento]],Hoja3!$A$2:$D$676,4,0)</f>
        <v>80823</v>
      </c>
      <c r="E10656" s="81">
        <v>20</v>
      </c>
    </row>
    <row r="10657" spans="1:5" x14ac:dyDescent="0.25">
      <c r="A10657" s="80">
        <v>44404</v>
      </c>
      <c r="B10657" s="81">
        <v>44404</v>
      </c>
      <c r="C10657" s="81" t="s">
        <v>1131</v>
      </c>
      <c r="D10657" s="82">
        <f>VLOOKUP(Pag_Inicio_Corr_mas_casos[[#This Row],[Corregimiento]],Hoja3!$A$2:$D$676,4,0)</f>
        <v>130106</v>
      </c>
      <c r="E10657" s="81">
        <v>18</v>
      </c>
    </row>
    <row r="10658" spans="1:5" x14ac:dyDescent="0.25">
      <c r="A10658" s="80">
        <v>44404</v>
      </c>
      <c r="B10658" s="81">
        <v>44404</v>
      </c>
      <c r="C10658" s="81" t="s">
        <v>1034</v>
      </c>
      <c r="D10658" s="82">
        <f>VLOOKUP(Pag_Inicio_Corr_mas_casos[[#This Row],[Corregimiento]],Hoja3!$A$2:$D$676,4,0)</f>
        <v>81009</v>
      </c>
      <c r="E10658" s="81">
        <v>17</v>
      </c>
    </row>
    <row r="10659" spans="1:5" x14ac:dyDescent="0.25">
      <c r="A10659" s="80">
        <v>44404</v>
      </c>
      <c r="B10659" s="81">
        <v>44404</v>
      </c>
      <c r="C10659" s="81" t="s">
        <v>1114</v>
      </c>
      <c r="D10659" s="82">
        <f>VLOOKUP(Pag_Inicio_Corr_mas_casos[[#This Row],[Corregimiento]],Hoja3!$A$2:$D$676,4,0)</f>
        <v>81001</v>
      </c>
      <c r="E10659" s="81">
        <v>16</v>
      </c>
    </row>
    <row r="10660" spans="1:5" x14ac:dyDescent="0.25">
      <c r="A10660" s="80">
        <v>44404</v>
      </c>
      <c r="B10660" s="81">
        <v>44404</v>
      </c>
      <c r="C10660" s="81" t="s">
        <v>1156</v>
      </c>
      <c r="D10660" s="82">
        <f>VLOOKUP(Pag_Inicio_Corr_mas_casos[[#This Row],[Corregimiento]],Hoja3!$A$2:$D$676,4,0)</f>
        <v>60401</v>
      </c>
      <c r="E10660" s="81">
        <v>15</v>
      </c>
    </row>
    <row r="10661" spans="1:5" x14ac:dyDescent="0.25">
      <c r="A10661" s="80">
        <v>44404</v>
      </c>
      <c r="B10661" s="81">
        <v>44404</v>
      </c>
      <c r="C10661" s="81" t="s">
        <v>1052</v>
      </c>
      <c r="D10661" s="82">
        <f>VLOOKUP(Pag_Inicio_Corr_mas_casos[[#This Row],[Corregimiento]],Hoja3!$A$2:$D$676,4,0)</f>
        <v>130716</v>
      </c>
      <c r="E10661" s="81">
        <v>15</v>
      </c>
    </row>
    <row r="10662" spans="1:5" x14ac:dyDescent="0.25">
      <c r="A10662" s="80">
        <v>44404</v>
      </c>
      <c r="B10662" s="81">
        <v>44404</v>
      </c>
      <c r="C10662" s="81" t="s">
        <v>1062</v>
      </c>
      <c r="D10662" s="82">
        <f>VLOOKUP(Pag_Inicio_Corr_mas_casos[[#This Row],[Corregimiento]],Hoja3!$A$2:$D$676,4,0)</f>
        <v>30107</v>
      </c>
      <c r="E10662" s="81">
        <v>15</v>
      </c>
    </row>
    <row r="10663" spans="1:5" x14ac:dyDescent="0.25">
      <c r="A10663" s="80">
        <v>44404</v>
      </c>
      <c r="B10663" s="81">
        <v>44404</v>
      </c>
      <c r="C10663" s="81" t="s">
        <v>1064</v>
      </c>
      <c r="D10663" s="82">
        <f>VLOOKUP(Pag_Inicio_Corr_mas_casos[[#This Row],[Corregimiento]],Hoja3!$A$2:$D$676,4,0)</f>
        <v>130709</v>
      </c>
      <c r="E10663" s="81">
        <v>14</v>
      </c>
    </row>
    <row r="10664" spans="1:5" x14ac:dyDescent="0.25">
      <c r="A10664" s="80">
        <v>44404</v>
      </c>
      <c r="B10664" s="81">
        <v>44404</v>
      </c>
      <c r="C10664" s="81" t="s">
        <v>1100</v>
      </c>
      <c r="D10664" s="82">
        <f>VLOOKUP(Pag_Inicio_Corr_mas_casos[[#This Row],[Corregimiento]],Hoja3!$A$2:$D$676,4,0)</f>
        <v>60103</v>
      </c>
      <c r="E10664" s="81">
        <v>14</v>
      </c>
    </row>
    <row r="10665" spans="1:5" x14ac:dyDescent="0.25">
      <c r="A10665" s="80">
        <v>44404</v>
      </c>
      <c r="B10665" s="81">
        <v>44404</v>
      </c>
      <c r="C10665" s="81" t="s">
        <v>1127</v>
      </c>
      <c r="D10665" s="82">
        <f>VLOOKUP(Pag_Inicio_Corr_mas_casos[[#This Row],[Corregimiento]],Hoja3!$A$2:$D$676,4,0)</f>
        <v>30104</v>
      </c>
      <c r="E10665" s="81">
        <v>13</v>
      </c>
    </row>
    <row r="10666" spans="1:5" x14ac:dyDescent="0.25">
      <c r="A10666" s="32">
        <v>44405</v>
      </c>
      <c r="B10666" s="33">
        <v>44405</v>
      </c>
      <c r="C10666" s="33" t="s">
        <v>1163</v>
      </c>
      <c r="D10666" s="34">
        <f>VLOOKUP(Pag_Inicio_Corr_mas_casos[[#This Row],[Corregimiento]],Hoja3!$A$2:$D$676,4,0)</f>
        <v>130101</v>
      </c>
      <c r="E10666" s="33">
        <v>38</v>
      </c>
    </row>
    <row r="10667" spans="1:5" x14ac:dyDescent="0.25">
      <c r="A10667" s="32">
        <v>44405</v>
      </c>
      <c r="B10667" s="33">
        <v>44405</v>
      </c>
      <c r="C10667" s="33" t="s">
        <v>1107</v>
      </c>
      <c r="D10667" s="34">
        <f>VLOOKUP(Pag_Inicio_Corr_mas_casos[[#This Row],[Corregimiento]],Hoja3!$A$2:$D$676,4,0)</f>
        <v>80819</v>
      </c>
      <c r="E10667" s="33">
        <v>27</v>
      </c>
    </row>
    <row r="10668" spans="1:5" x14ac:dyDescent="0.25">
      <c r="A10668" s="32">
        <v>44405</v>
      </c>
      <c r="B10668" s="33">
        <v>44405</v>
      </c>
      <c r="C10668" s="33" t="s">
        <v>1131</v>
      </c>
      <c r="D10668" s="34">
        <f>VLOOKUP(Pag_Inicio_Corr_mas_casos[[#This Row],[Corregimiento]],Hoja3!$A$2:$D$676,4,0)</f>
        <v>130106</v>
      </c>
      <c r="E10668" s="33">
        <v>27</v>
      </c>
    </row>
    <row r="10669" spans="1:5" x14ac:dyDescent="0.25">
      <c r="A10669" s="32">
        <v>44405</v>
      </c>
      <c r="B10669" s="33">
        <v>44405</v>
      </c>
      <c r="C10669" s="33" t="s">
        <v>1039</v>
      </c>
      <c r="D10669" s="34">
        <f>VLOOKUP(Pag_Inicio_Corr_mas_casos[[#This Row],[Corregimiento]],Hoja3!$A$2:$D$676,4,0)</f>
        <v>130708</v>
      </c>
      <c r="E10669" s="33">
        <v>23</v>
      </c>
    </row>
    <row r="10670" spans="1:5" x14ac:dyDescent="0.25">
      <c r="A10670" s="32">
        <v>44405</v>
      </c>
      <c r="B10670" s="33">
        <v>44405</v>
      </c>
      <c r="C10670" s="33" t="s">
        <v>1106</v>
      </c>
      <c r="D10670" s="34">
        <f>VLOOKUP(Pag_Inicio_Corr_mas_casos[[#This Row],[Corregimiento]],Hoja3!$A$2:$D$676,4,0)</f>
        <v>80809</v>
      </c>
      <c r="E10670" s="33">
        <v>23</v>
      </c>
    </row>
    <row r="10671" spans="1:5" x14ac:dyDescent="0.25">
      <c r="A10671" s="32">
        <v>44405</v>
      </c>
      <c r="B10671" s="33">
        <v>44405</v>
      </c>
      <c r="C10671" s="33" t="s">
        <v>1048</v>
      </c>
      <c r="D10671" s="34">
        <f>VLOOKUP(Pag_Inicio_Corr_mas_casos[[#This Row],[Corregimiento]],Hoja3!$A$2:$D$676,4,0)</f>
        <v>80817</v>
      </c>
      <c r="E10671" s="33">
        <v>21</v>
      </c>
    </row>
    <row r="10672" spans="1:5" x14ac:dyDescent="0.25">
      <c r="A10672" s="32">
        <v>44405</v>
      </c>
      <c r="B10672" s="33">
        <v>44405</v>
      </c>
      <c r="C10672" s="33" t="s">
        <v>1110</v>
      </c>
      <c r="D10672" s="34">
        <f>VLOOKUP(Pag_Inicio_Corr_mas_casos[[#This Row],[Corregimiento]],Hoja3!$A$2:$D$676,4,0)</f>
        <v>130702</v>
      </c>
      <c r="E10672" s="33">
        <v>21</v>
      </c>
    </row>
    <row r="10673" spans="1:5" x14ac:dyDescent="0.25">
      <c r="A10673" s="32">
        <v>44405</v>
      </c>
      <c r="B10673" s="33">
        <v>44405</v>
      </c>
      <c r="C10673" s="33" t="s">
        <v>1068</v>
      </c>
      <c r="D10673" s="34">
        <f>VLOOKUP(Pag_Inicio_Corr_mas_casos[[#This Row],[Corregimiento]],Hoja3!$A$2:$D$676,4,0)</f>
        <v>20606</v>
      </c>
      <c r="E10673" s="33">
        <v>19</v>
      </c>
    </row>
    <row r="10674" spans="1:5" x14ac:dyDescent="0.25">
      <c r="A10674" s="32">
        <v>44405</v>
      </c>
      <c r="B10674" s="33">
        <v>44405</v>
      </c>
      <c r="C10674" s="33" t="s">
        <v>1141</v>
      </c>
      <c r="D10674" s="34">
        <f>VLOOKUP(Pag_Inicio_Corr_mas_casos[[#This Row],[Corregimiento]],Hoja3!$A$2:$D$676,4,0)</f>
        <v>80812</v>
      </c>
      <c r="E10674" s="33">
        <v>19</v>
      </c>
    </row>
    <row r="10675" spans="1:5" x14ac:dyDescent="0.25">
      <c r="A10675" s="32">
        <v>44405</v>
      </c>
      <c r="B10675" s="33">
        <v>44405</v>
      </c>
      <c r="C10675" s="33" t="s">
        <v>1047</v>
      </c>
      <c r="D10675" s="34">
        <f>VLOOKUP(Pag_Inicio_Corr_mas_casos[[#This Row],[Corregimiento]],Hoja3!$A$2:$D$676,4,0)</f>
        <v>80820</v>
      </c>
      <c r="E10675" s="33">
        <v>19</v>
      </c>
    </row>
    <row r="10676" spans="1:5" x14ac:dyDescent="0.25">
      <c r="A10676" s="32">
        <v>44405</v>
      </c>
      <c r="B10676" s="33">
        <v>44405</v>
      </c>
      <c r="C10676" s="33" t="s">
        <v>1149</v>
      </c>
      <c r="D10676" s="34">
        <f>VLOOKUP(Pag_Inicio_Corr_mas_casos[[#This Row],[Corregimiento]],Hoja3!$A$2:$D$676,4,0)</f>
        <v>130102</v>
      </c>
      <c r="E10676" s="33">
        <v>18</v>
      </c>
    </row>
    <row r="10677" spans="1:5" x14ac:dyDescent="0.25">
      <c r="A10677" s="32">
        <v>44405</v>
      </c>
      <c r="B10677" s="33">
        <v>44405</v>
      </c>
      <c r="C10677" s="33" t="s">
        <v>1038</v>
      </c>
      <c r="D10677" s="34">
        <f>VLOOKUP(Pag_Inicio_Corr_mas_casos[[#This Row],[Corregimiento]],Hoja3!$A$2:$D$676,4,0)</f>
        <v>80816</v>
      </c>
      <c r="E10677" s="33">
        <v>15</v>
      </c>
    </row>
    <row r="10678" spans="1:5" x14ac:dyDescent="0.25">
      <c r="A10678" s="32">
        <v>44405</v>
      </c>
      <c r="B10678" s="33">
        <v>44405</v>
      </c>
      <c r="C10678" s="33" t="s">
        <v>1045</v>
      </c>
      <c r="D10678" s="34">
        <f>VLOOKUP(Pag_Inicio_Corr_mas_casos[[#This Row],[Corregimiento]],Hoja3!$A$2:$D$676,4,0)</f>
        <v>130107</v>
      </c>
      <c r="E10678" s="33">
        <v>15</v>
      </c>
    </row>
    <row r="10679" spans="1:5" x14ac:dyDescent="0.25">
      <c r="A10679" s="32">
        <v>44405</v>
      </c>
      <c r="B10679" s="33">
        <v>44405</v>
      </c>
      <c r="C10679" s="33" t="s">
        <v>1035</v>
      </c>
      <c r="D10679" s="34">
        <f>VLOOKUP(Pag_Inicio_Corr_mas_casos[[#This Row],[Corregimiento]],Hoja3!$A$2:$D$676,4,0)</f>
        <v>80806</v>
      </c>
      <c r="E10679" s="33">
        <v>15</v>
      </c>
    </row>
    <row r="10680" spans="1:5" x14ac:dyDescent="0.25">
      <c r="A10680" s="32">
        <v>44405</v>
      </c>
      <c r="B10680" s="33">
        <v>44405</v>
      </c>
      <c r="C10680" s="33" t="s">
        <v>1429</v>
      </c>
      <c r="D10680" s="34">
        <f>VLOOKUP(Pag_Inicio_Corr_mas_casos[[#This Row],[Corregimiento]],Hoja3!$A$2:$D$676,4,0)</f>
        <v>80823</v>
      </c>
      <c r="E10680" s="33">
        <v>14</v>
      </c>
    </row>
    <row r="10681" spans="1:5" x14ac:dyDescent="0.25">
      <c r="A10681" s="32">
        <v>44405</v>
      </c>
      <c r="B10681" s="33">
        <v>44405</v>
      </c>
      <c r="C10681" s="33" t="s">
        <v>1032</v>
      </c>
      <c r="D10681" s="34">
        <f>VLOOKUP(Pag_Inicio_Corr_mas_casos[[#This Row],[Corregimiento]],Hoja3!$A$2:$D$676,4,0)</f>
        <v>80810</v>
      </c>
      <c r="E10681" s="33">
        <v>14</v>
      </c>
    </row>
    <row r="10682" spans="1:5" x14ac:dyDescent="0.25">
      <c r="A10682" s="32">
        <v>44405</v>
      </c>
      <c r="B10682" s="33">
        <v>44405</v>
      </c>
      <c r="C10682" s="33" t="s">
        <v>1054</v>
      </c>
      <c r="D10682" s="34">
        <f>VLOOKUP(Pag_Inicio_Corr_mas_casos[[#This Row],[Corregimiento]],Hoja3!$A$2:$D$676,4,0)</f>
        <v>130701</v>
      </c>
      <c r="E10682" s="33">
        <v>14</v>
      </c>
    </row>
    <row r="10683" spans="1:5" x14ac:dyDescent="0.25">
      <c r="A10683" s="32">
        <v>44405</v>
      </c>
      <c r="B10683" s="33">
        <v>44405</v>
      </c>
      <c r="C10683" s="33" t="s">
        <v>1033</v>
      </c>
      <c r="D10683" s="34">
        <f>VLOOKUP(Pag_Inicio_Corr_mas_casos[[#This Row],[Corregimiento]],Hoja3!$A$2:$D$676,4,0)</f>
        <v>130717</v>
      </c>
      <c r="E10683" s="33">
        <v>13</v>
      </c>
    </row>
    <row r="10684" spans="1:5" x14ac:dyDescent="0.25">
      <c r="A10684" s="32">
        <v>44405</v>
      </c>
      <c r="B10684" s="33">
        <v>44405</v>
      </c>
      <c r="C10684" s="33" t="s">
        <v>1037</v>
      </c>
      <c r="D10684" s="34">
        <f>VLOOKUP(Pag_Inicio_Corr_mas_casos[[#This Row],[Corregimiento]],Hoja3!$A$2:$D$676,4,0)</f>
        <v>80807</v>
      </c>
      <c r="E10684" s="33">
        <v>13</v>
      </c>
    </row>
    <row r="10685" spans="1:5" x14ac:dyDescent="0.25">
      <c r="A10685" s="32">
        <v>44405</v>
      </c>
      <c r="B10685" s="33">
        <v>44405</v>
      </c>
      <c r="C10685" s="33" t="s">
        <v>1300</v>
      </c>
      <c r="D10685" s="34">
        <f>VLOOKUP(Pag_Inicio_Corr_mas_casos[[#This Row],[Corregimiento]],Hoja3!$A$2:$D$676,4,0)</f>
        <v>10207</v>
      </c>
      <c r="E10685" s="33">
        <v>13</v>
      </c>
    </row>
    <row r="10686" spans="1:5" x14ac:dyDescent="0.25">
      <c r="A10686" s="62">
        <v>44406</v>
      </c>
      <c r="B10686" s="63">
        <v>44406</v>
      </c>
      <c r="C10686" s="63" t="s">
        <v>1107</v>
      </c>
      <c r="D10686" s="64">
        <f>VLOOKUP(Pag_Inicio_Corr_mas_casos[[#This Row],[Corregimiento]],Hoja3!$A$2:$D$676,4,0)</f>
        <v>80819</v>
      </c>
      <c r="E10686" s="63">
        <v>31</v>
      </c>
    </row>
    <row r="10687" spans="1:5" x14ac:dyDescent="0.25">
      <c r="A10687" s="62">
        <v>44406</v>
      </c>
      <c r="B10687" s="63">
        <v>44406</v>
      </c>
      <c r="C10687" s="63" t="s">
        <v>1106</v>
      </c>
      <c r="D10687" s="64">
        <f>VLOOKUP(Pag_Inicio_Corr_mas_casos[[#This Row],[Corregimiento]],Hoja3!$A$2:$D$676,4,0)</f>
        <v>80809</v>
      </c>
      <c r="E10687" s="63">
        <v>27</v>
      </c>
    </row>
    <row r="10688" spans="1:5" x14ac:dyDescent="0.25">
      <c r="A10688" s="62">
        <v>44406</v>
      </c>
      <c r="B10688" s="63">
        <v>44406</v>
      </c>
      <c r="C10688" s="63" t="s">
        <v>1045</v>
      </c>
      <c r="D10688" s="64">
        <f>VLOOKUP(Pag_Inicio_Corr_mas_casos[[#This Row],[Corregimiento]],Hoja3!$A$2:$D$676,4,0)</f>
        <v>130107</v>
      </c>
      <c r="E10688" s="63">
        <v>25</v>
      </c>
    </row>
    <row r="10689" spans="1:5" x14ac:dyDescent="0.25">
      <c r="A10689" s="62">
        <v>44406</v>
      </c>
      <c r="B10689" s="63">
        <v>44406</v>
      </c>
      <c r="C10689" s="63" t="s">
        <v>1048</v>
      </c>
      <c r="D10689" s="64">
        <f>VLOOKUP(Pag_Inicio_Corr_mas_casos[[#This Row],[Corregimiento]],Hoja3!$A$2:$D$676,4,0)</f>
        <v>80817</v>
      </c>
      <c r="E10689" s="63">
        <v>21</v>
      </c>
    </row>
    <row r="10690" spans="1:5" x14ac:dyDescent="0.25">
      <c r="A10690" s="62">
        <v>44406</v>
      </c>
      <c r="B10690" s="63">
        <v>44406</v>
      </c>
      <c r="C10690" s="63" t="s">
        <v>1035</v>
      </c>
      <c r="D10690" s="64">
        <f>VLOOKUP(Pag_Inicio_Corr_mas_casos[[#This Row],[Corregimiento]],Hoja3!$A$2:$D$676,4,0)</f>
        <v>80806</v>
      </c>
      <c r="E10690" s="63">
        <v>21</v>
      </c>
    </row>
    <row r="10691" spans="1:5" x14ac:dyDescent="0.25">
      <c r="A10691" s="62">
        <v>44406</v>
      </c>
      <c r="B10691" s="63">
        <v>44406</v>
      </c>
      <c r="C10691" s="63" t="s">
        <v>1034</v>
      </c>
      <c r="D10691" s="64">
        <f>VLOOKUP(Pag_Inicio_Corr_mas_casos[[#This Row],[Corregimiento]],Hoja3!$A$2:$D$676,4,0)</f>
        <v>81009</v>
      </c>
      <c r="E10691" s="63">
        <v>21</v>
      </c>
    </row>
    <row r="10692" spans="1:5" x14ac:dyDescent="0.25">
      <c r="A10692" s="62">
        <v>44406</v>
      </c>
      <c r="B10692" s="63">
        <v>44406</v>
      </c>
      <c r="C10692" s="63" t="s">
        <v>1038</v>
      </c>
      <c r="D10692" s="64">
        <f>VLOOKUP(Pag_Inicio_Corr_mas_casos[[#This Row],[Corregimiento]],Hoja3!$A$2:$D$676,4,0)</f>
        <v>80816</v>
      </c>
      <c r="E10692" s="63">
        <v>20</v>
      </c>
    </row>
    <row r="10693" spans="1:5" x14ac:dyDescent="0.25">
      <c r="A10693" s="62">
        <v>44406</v>
      </c>
      <c r="B10693" s="63">
        <v>44406</v>
      </c>
      <c r="C10693" s="63" t="s">
        <v>1037</v>
      </c>
      <c r="D10693" s="64">
        <f>VLOOKUP(Pag_Inicio_Corr_mas_casos[[#This Row],[Corregimiento]],Hoja3!$A$2:$D$676,4,0)</f>
        <v>80807</v>
      </c>
      <c r="E10693" s="63">
        <v>20</v>
      </c>
    </row>
    <row r="10694" spans="1:5" x14ac:dyDescent="0.25">
      <c r="A10694" s="62">
        <v>44406</v>
      </c>
      <c r="B10694" s="63">
        <v>44406</v>
      </c>
      <c r="C10694" s="63" t="s">
        <v>1163</v>
      </c>
      <c r="D10694" s="64">
        <f>VLOOKUP(Pag_Inicio_Corr_mas_casos[[#This Row],[Corregimiento]],Hoja3!$A$2:$D$676,4,0)</f>
        <v>130101</v>
      </c>
      <c r="E10694" s="63">
        <v>19</v>
      </c>
    </row>
    <row r="10695" spans="1:5" x14ac:dyDescent="0.25">
      <c r="A10695" s="62">
        <v>44406</v>
      </c>
      <c r="B10695" s="63">
        <v>44406</v>
      </c>
      <c r="C10695" s="63" t="s">
        <v>1042</v>
      </c>
      <c r="D10695" s="64">
        <f>VLOOKUP(Pag_Inicio_Corr_mas_casos[[#This Row],[Corregimiento]],Hoja3!$A$2:$D$676,4,0)</f>
        <v>80826</v>
      </c>
      <c r="E10695" s="63">
        <v>19</v>
      </c>
    </row>
    <row r="10696" spans="1:5" x14ac:dyDescent="0.25">
      <c r="A10696" s="62">
        <v>44406</v>
      </c>
      <c r="B10696" s="63">
        <v>44406</v>
      </c>
      <c r="C10696" s="63" t="s">
        <v>867</v>
      </c>
      <c r="D10696" s="64">
        <f>VLOOKUP(Pag_Inicio_Corr_mas_casos[[#This Row],[Corregimiento]],Hoja3!$A$2:$D$676,4,0)</f>
        <v>80821</v>
      </c>
      <c r="E10696" s="63">
        <v>18</v>
      </c>
    </row>
    <row r="10697" spans="1:5" x14ac:dyDescent="0.25">
      <c r="A10697" s="62">
        <v>44406</v>
      </c>
      <c r="B10697" s="63">
        <v>44406</v>
      </c>
      <c r="C10697" s="63" t="s">
        <v>1039</v>
      </c>
      <c r="D10697" s="64">
        <f>VLOOKUP(Pag_Inicio_Corr_mas_casos[[#This Row],[Corregimiento]],Hoja3!$A$2:$D$676,4,0)</f>
        <v>130708</v>
      </c>
      <c r="E10697" s="63">
        <v>18</v>
      </c>
    </row>
    <row r="10698" spans="1:5" x14ac:dyDescent="0.25">
      <c r="A10698" s="62">
        <v>44406</v>
      </c>
      <c r="B10698" s="63">
        <v>44406</v>
      </c>
      <c r="C10698" s="63" t="s">
        <v>1046</v>
      </c>
      <c r="D10698" s="64">
        <f>VLOOKUP(Pag_Inicio_Corr_mas_casos[[#This Row],[Corregimiento]],Hoja3!$A$2:$D$676,4,0)</f>
        <v>80813</v>
      </c>
      <c r="E10698" s="63">
        <v>16</v>
      </c>
    </row>
    <row r="10699" spans="1:5" x14ac:dyDescent="0.25">
      <c r="A10699" s="62">
        <v>44406</v>
      </c>
      <c r="B10699" s="63">
        <v>44406</v>
      </c>
      <c r="C10699" s="63" t="s">
        <v>1041</v>
      </c>
      <c r="D10699" s="64">
        <f>VLOOKUP(Pag_Inicio_Corr_mas_casos[[#This Row],[Corregimiento]],Hoja3!$A$2:$D$676,4,0)</f>
        <v>80814</v>
      </c>
      <c r="E10699" s="63">
        <v>15</v>
      </c>
    </row>
    <row r="10700" spans="1:5" x14ac:dyDescent="0.25">
      <c r="A10700" s="62">
        <v>44406</v>
      </c>
      <c r="B10700" s="63">
        <v>44406</v>
      </c>
      <c r="C10700" s="63" t="s">
        <v>1033</v>
      </c>
      <c r="D10700" s="64">
        <f>VLOOKUP(Pag_Inicio_Corr_mas_casos[[#This Row],[Corregimiento]],Hoja3!$A$2:$D$676,4,0)</f>
        <v>130717</v>
      </c>
      <c r="E10700" s="63">
        <v>14</v>
      </c>
    </row>
    <row r="10701" spans="1:5" x14ac:dyDescent="0.25">
      <c r="A10701" s="62">
        <v>44406</v>
      </c>
      <c r="B10701" s="63">
        <v>44406</v>
      </c>
      <c r="C10701" s="63" t="s">
        <v>1062</v>
      </c>
      <c r="D10701" s="64">
        <f>VLOOKUP(Pag_Inicio_Corr_mas_casos[[#This Row],[Corregimiento]],Hoja3!$A$2:$D$676,4,0)</f>
        <v>30107</v>
      </c>
      <c r="E10701" s="63">
        <v>14</v>
      </c>
    </row>
    <row r="10702" spans="1:5" x14ac:dyDescent="0.25">
      <c r="A10702" s="62">
        <v>44406</v>
      </c>
      <c r="B10702" s="63">
        <v>44406</v>
      </c>
      <c r="C10702" s="63" t="s">
        <v>1110</v>
      </c>
      <c r="D10702" s="64">
        <f>VLOOKUP(Pag_Inicio_Corr_mas_casos[[#This Row],[Corregimiento]],Hoja3!$A$2:$D$676,4,0)</f>
        <v>130702</v>
      </c>
      <c r="E10702" s="63">
        <v>14</v>
      </c>
    </row>
    <row r="10703" spans="1:5" x14ac:dyDescent="0.25">
      <c r="A10703" s="62">
        <v>44406</v>
      </c>
      <c r="B10703" s="63">
        <v>44406</v>
      </c>
      <c r="C10703" s="63" t="s">
        <v>1429</v>
      </c>
      <c r="D10703" s="64">
        <f>VLOOKUP(Pag_Inicio_Corr_mas_casos[[#This Row],[Corregimiento]],Hoja3!$A$2:$D$676,4,0)</f>
        <v>80823</v>
      </c>
      <c r="E10703" s="63">
        <v>14</v>
      </c>
    </row>
    <row r="10704" spans="1:5" x14ac:dyDescent="0.25">
      <c r="A10704" s="62">
        <v>44406</v>
      </c>
      <c r="B10704" s="63">
        <v>44406</v>
      </c>
      <c r="C10704" s="63" t="s">
        <v>1149</v>
      </c>
      <c r="D10704" s="64">
        <f>VLOOKUP(Pag_Inicio_Corr_mas_casos[[#This Row],[Corregimiento]],Hoja3!$A$2:$D$676,4,0)</f>
        <v>130102</v>
      </c>
      <c r="E10704" s="63">
        <v>14</v>
      </c>
    </row>
    <row r="10705" spans="1:5" x14ac:dyDescent="0.25">
      <c r="A10705" s="62">
        <v>44406</v>
      </c>
      <c r="B10705" s="63">
        <v>44406</v>
      </c>
      <c r="C10705" s="63" t="s">
        <v>1054</v>
      </c>
      <c r="D10705" s="64">
        <f>VLOOKUP(Pag_Inicio_Corr_mas_casos[[#This Row],[Corregimiento]],Hoja3!$A$2:$D$676,4,0)</f>
        <v>130701</v>
      </c>
      <c r="E10705" s="63">
        <v>13</v>
      </c>
    </row>
    <row r="10706" spans="1:5" x14ac:dyDescent="0.25">
      <c r="A10706" s="43">
        <v>44407</v>
      </c>
      <c r="B10706" s="41">
        <v>44407</v>
      </c>
      <c r="C10706" s="41" t="s">
        <v>867</v>
      </c>
      <c r="D10706" s="42">
        <f>VLOOKUP(Pag_Inicio_Corr_mas_casos[[#This Row],[Corregimiento]],Hoja3!$A$2:$D$676,4,0)</f>
        <v>80821</v>
      </c>
      <c r="E10706" s="41">
        <v>24</v>
      </c>
    </row>
    <row r="10707" spans="1:5" x14ac:dyDescent="0.25">
      <c r="A10707" s="43">
        <v>44407</v>
      </c>
      <c r="B10707" s="41">
        <v>44407</v>
      </c>
      <c r="C10707" s="41" t="s">
        <v>1149</v>
      </c>
      <c r="D10707" s="42">
        <f>VLOOKUP(Pag_Inicio_Corr_mas_casos[[#This Row],[Corregimiento]],Hoja3!$A$2:$D$676,4,0)</f>
        <v>130102</v>
      </c>
      <c r="E10707" s="41">
        <v>23</v>
      </c>
    </row>
    <row r="10708" spans="1:5" x14ac:dyDescent="0.25">
      <c r="A10708" s="43">
        <v>44407</v>
      </c>
      <c r="B10708" s="41">
        <v>44407</v>
      </c>
      <c r="C10708" s="41" t="s">
        <v>1107</v>
      </c>
      <c r="D10708" s="42">
        <f>VLOOKUP(Pag_Inicio_Corr_mas_casos[[#This Row],[Corregimiento]],Hoja3!$A$2:$D$676,4,0)</f>
        <v>80819</v>
      </c>
      <c r="E10708" s="41">
        <v>21</v>
      </c>
    </row>
    <row r="10709" spans="1:5" x14ac:dyDescent="0.25">
      <c r="A10709" s="43">
        <v>44407</v>
      </c>
      <c r="B10709" s="41">
        <v>44407</v>
      </c>
      <c r="C10709" s="41" t="s">
        <v>1131</v>
      </c>
      <c r="D10709" s="42">
        <f>VLOOKUP(Pag_Inicio_Corr_mas_casos[[#This Row],[Corregimiento]],Hoja3!$A$2:$D$676,4,0)</f>
        <v>130106</v>
      </c>
      <c r="E10709" s="41">
        <v>21</v>
      </c>
    </row>
    <row r="10710" spans="1:5" x14ac:dyDescent="0.25">
      <c r="A10710" s="43">
        <v>44407</v>
      </c>
      <c r="B10710" s="41">
        <v>44407</v>
      </c>
      <c r="C10710" s="41" t="s">
        <v>1039</v>
      </c>
      <c r="D10710" s="42">
        <f>VLOOKUP(Pag_Inicio_Corr_mas_casos[[#This Row],[Corregimiento]],Hoja3!$A$2:$D$676,4,0)</f>
        <v>130708</v>
      </c>
      <c r="E10710" s="41">
        <v>19</v>
      </c>
    </row>
    <row r="10711" spans="1:5" x14ac:dyDescent="0.25">
      <c r="A10711" s="43">
        <v>44407</v>
      </c>
      <c r="B10711" s="41">
        <v>44407</v>
      </c>
      <c r="C10711" s="41" t="s">
        <v>1051</v>
      </c>
      <c r="D10711" s="42">
        <f>VLOOKUP(Pag_Inicio_Corr_mas_casos[[#This Row],[Corregimiento]],Hoja3!$A$2:$D$676,4,0)</f>
        <v>80815</v>
      </c>
      <c r="E10711" s="41">
        <v>18</v>
      </c>
    </row>
    <row r="10712" spans="1:5" x14ac:dyDescent="0.25">
      <c r="A10712" s="43">
        <v>44407</v>
      </c>
      <c r="B10712" s="41">
        <v>44407</v>
      </c>
      <c r="C10712" s="41" t="s">
        <v>1056</v>
      </c>
      <c r="D10712" s="42">
        <f>VLOOKUP(Pag_Inicio_Corr_mas_casos[[#This Row],[Corregimiento]],Hoja3!$A$2:$D$676,4,0)</f>
        <v>20601</v>
      </c>
      <c r="E10712" s="41">
        <v>16</v>
      </c>
    </row>
    <row r="10713" spans="1:5" x14ac:dyDescent="0.25">
      <c r="A10713" s="43">
        <v>44407</v>
      </c>
      <c r="B10713" s="41">
        <v>44407</v>
      </c>
      <c r="C10713" s="41" t="s">
        <v>1048</v>
      </c>
      <c r="D10713" s="42">
        <f>VLOOKUP(Pag_Inicio_Corr_mas_casos[[#This Row],[Corregimiento]],Hoja3!$A$2:$D$676,4,0)</f>
        <v>80817</v>
      </c>
      <c r="E10713" s="41">
        <v>15</v>
      </c>
    </row>
    <row r="10714" spans="1:5" x14ac:dyDescent="0.25">
      <c r="A10714" s="43">
        <v>44407</v>
      </c>
      <c r="B10714" s="41">
        <v>44407</v>
      </c>
      <c r="C10714" s="41" t="s">
        <v>1038</v>
      </c>
      <c r="D10714" s="42">
        <f>VLOOKUP(Pag_Inicio_Corr_mas_casos[[#This Row],[Corregimiento]],Hoja3!$A$2:$D$676,4,0)</f>
        <v>80816</v>
      </c>
      <c r="E10714" s="41">
        <v>15</v>
      </c>
    </row>
    <row r="10715" spans="1:5" x14ac:dyDescent="0.25">
      <c r="A10715" s="43">
        <v>44407</v>
      </c>
      <c r="B10715" s="41">
        <v>44407</v>
      </c>
      <c r="C10715" s="41" t="s">
        <v>1037</v>
      </c>
      <c r="D10715" s="42">
        <f>VLOOKUP(Pag_Inicio_Corr_mas_casos[[#This Row],[Corregimiento]],Hoja3!$A$2:$D$676,4,0)</f>
        <v>80807</v>
      </c>
      <c r="E10715" s="41">
        <v>14</v>
      </c>
    </row>
    <row r="10716" spans="1:5" x14ac:dyDescent="0.25">
      <c r="A10716" s="43">
        <v>44407</v>
      </c>
      <c r="B10716" s="41">
        <v>44407</v>
      </c>
      <c r="C10716" s="41" t="s">
        <v>1117</v>
      </c>
      <c r="D10716" s="42">
        <f>VLOOKUP(Pag_Inicio_Corr_mas_casos[[#This Row],[Corregimiento]],Hoja3!$A$2:$D$676,4,0)</f>
        <v>91001</v>
      </c>
      <c r="E10716" s="41">
        <v>14</v>
      </c>
    </row>
    <row r="10717" spans="1:5" x14ac:dyDescent="0.25">
      <c r="A10717" s="43">
        <v>44407</v>
      </c>
      <c r="B10717" s="41">
        <v>44407</v>
      </c>
      <c r="C10717" s="41" t="s">
        <v>1162</v>
      </c>
      <c r="D10717" s="42">
        <f>VLOOKUP(Pag_Inicio_Corr_mas_casos[[#This Row],[Corregimiento]],Hoja3!$A$2:$D$676,4,0)</f>
        <v>20201</v>
      </c>
      <c r="E10717" s="41">
        <v>14</v>
      </c>
    </row>
    <row r="10718" spans="1:5" x14ac:dyDescent="0.25">
      <c r="A10718" s="43">
        <v>44407</v>
      </c>
      <c r="B10718" s="41">
        <v>44407</v>
      </c>
      <c r="C10718" s="41" t="s">
        <v>1052</v>
      </c>
      <c r="D10718" s="42">
        <f>VLOOKUP(Pag_Inicio_Corr_mas_casos[[#This Row],[Corregimiento]],Hoja3!$A$2:$D$676,4,0)</f>
        <v>130716</v>
      </c>
      <c r="E10718" s="41">
        <v>13</v>
      </c>
    </row>
    <row r="10719" spans="1:5" x14ac:dyDescent="0.25">
      <c r="A10719" s="43">
        <v>44407</v>
      </c>
      <c r="B10719" s="41">
        <v>44407</v>
      </c>
      <c r="C10719" s="41" t="s">
        <v>1163</v>
      </c>
      <c r="D10719" s="42">
        <f>VLOOKUP(Pag_Inicio_Corr_mas_casos[[#This Row],[Corregimiento]],Hoja3!$A$2:$D$676,4,0)</f>
        <v>130101</v>
      </c>
      <c r="E10719" s="41">
        <v>13</v>
      </c>
    </row>
    <row r="10720" spans="1:5" x14ac:dyDescent="0.25">
      <c r="A10720" s="43">
        <v>44407</v>
      </c>
      <c r="B10720" s="41">
        <v>44407</v>
      </c>
      <c r="C10720" s="41" t="s">
        <v>1106</v>
      </c>
      <c r="D10720" s="42">
        <f>VLOOKUP(Pag_Inicio_Corr_mas_casos[[#This Row],[Corregimiento]],Hoja3!$A$2:$D$676,4,0)</f>
        <v>80809</v>
      </c>
      <c r="E10720" s="41">
        <v>13</v>
      </c>
    </row>
    <row r="10721" spans="1:5" x14ac:dyDescent="0.25">
      <c r="A10721" s="43">
        <v>44407</v>
      </c>
      <c r="B10721" s="41">
        <v>44407</v>
      </c>
      <c r="C10721" s="41" t="s">
        <v>1141</v>
      </c>
      <c r="D10721" s="42">
        <f>VLOOKUP(Pag_Inicio_Corr_mas_casos[[#This Row],[Corregimiento]],Hoja3!$A$2:$D$676,4,0)</f>
        <v>80812</v>
      </c>
      <c r="E10721" s="41">
        <v>13</v>
      </c>
    </row>
    <row r="10722" spans="1:5" x14ac:dyDescent="0.25">
      <c r="A10722" s="43">
        <v>44407</v>
      </c>
      <c r="B10722" s="41">
        <v>44407</v>
      </c>
      <c r="C10722" s="41" t="s">
        <v>1035</v>
      </c>
      <c r="D10722" s="42">
        <f>VLOOKUP(Pag_Inicio_Corr_mas_casos[[#This Row],[Corregimiento]],Hoja3!$A$2:$D$676,4,0)</f>
        <v>80806</v>
      </c>
      <c r="E10722" s="41">
        <v>12</v>
      </c>
    </row>
    <row r="10723" spans="1:5" x14ac:dyDescent="0.25">
      <c r="A10723" s="43">
        <v>44407</v>
      </c>
      <c r="B10723" s="41">
        <v>44407</v>
      </c>
      <c r="C10723" s="41" t="s">
        <v>1062</v>
      </c>
      <c r="D10723" s="42">
        <f>VLOOKUP(Pag_Inicio_Corr_mas_casos[[#This Row],[Corregimiento]],Hoja3!$A$2:$D$676,4,0)</f>
        <v>30107</v>
      </c>
      <c r="E10723" s="41">
        <v>12</v>
      </c>
    </row>
    <row r="10724" spans="1:5" x14ac:dyDescent="0.25">
      <c r="A10724" s="43">
        <v>44407</v>
      </c>
      <c r="B10724" s="41">
        <v>44407</v>
      </c>
      <c r="C10724" s="41" t="s">
        <v>1033</v>
      </c>
      <c r="D10724" s="42">
        <f>VLOOKUP(Pag_Inicio_Corr_mas_casos[[#This Row],[Corregimiento]],Hoja3!$A$2:$D$676,4,0)</f>
        <v>130717</v>
      </c>
      <c r="E10724" s="41">
        <v>11</v>
      </c>
    </row>
    <row r="10725" spans="1:5" x14ac:dyDescent="0.25">
      <c r="A10725" s="43">
        <v>44407</v>
      </c>
      <c r="B10725" s="41">
        <v>44407</v>
      </c>
      <c r="C10725" s="41" t="s">
        <v>1034</v>
      </c>
      <c r="D10725" s="42">
        <f>VLOOKUP(Pag_Inicio_Corr_mas_casos[[#This Row],[Corregimiento]],Hoja3!$A$2:$D$676,4,0)</f>
        <v>81009</v>
      </c>
      <c r="E10725" s="41">
        <v>11</v>
      </c>
    </row>
    <row r="10726" spans="1:5" x14ac:dyDescent="0.25">
      <c r="A10726" s="105">
        <v>44408</v>
      </c>
      <c r="B10726" s="106">
        <v>44408</v>
      </c>
      <c r="C10726" s="106" t="s">
        <v>1430</v>
      </c>
      <c r="D10726" s="107">
        <f>VLOOKUP(Pag_Inicio_Corr_mas_casos[[#This Row],[Corregimiento]],Hoja3!$A$2:$D$676,4,0)</f>
        <v>130101</v>
      </c>
      <c r="E10726" s="106">
        <v>44</v>
      </c>
    </row>
    <row r="10727" spans="1:5" x14ac:dyDescent="0.25">
      <c r="A10727" s="105">
        <v>44408</v>
      </c>
      <c r="B10727" s="106">
        <v>44408</v>
      </c>
      <c r="C10727" s="106" t="s">
        <v>1107</v>
      </c>
      <c r="D10727" s="107">
        <f>VLOOKUP(Pag_Inicio_Corr_mas_casos[[#This Row],[Corregimiento]],Hoja3!$A$2:$D$676,4,0)</f>
        <v>80819</v>
      </c>
      <c r="E10727" s="106">
        <v>32</v>
      </c>
    </row>
    <row r="10728" spans="1:5" x14ac:dyDescent="0.25">
      <c r="A10728" s="105">
        <v>44408</v>
      </c>
      <c r="B10728" s="106">
        <v>44408</v>
      </c>
      <c r="C10728" s="106" t="s">
        <v>1045</v>
      </c>
      <c r="D10728" s="107">
        <f>VLOOKUP(Pag_Inicio_Corr_mas_casos[[#This Row],[Corregimiento]],Hoja3!$A$2:$D$676,4,0)</f>
        <v>130107</v>
      </c>
      <c r="E10728" s="106">
        <v>30</v>
      </c>
    </row>
    <row r="10729" spans="1:5" x14ac:dyDescent="0.25">
      <c r="A10729" s="105">
        <v>44408</v>
      </c>
      <c r="B10729" s="106">
        <v>44408</v>
      </c>
      <c r="C10729" s="106" t="s">
        <v>1131</v>
      </c>
      <c r="D10729" s="107">
        <f>VLOOKUP(Pag_Inicio_Corr_mas_casos[[#This Row],[Corregimiento]],Hoja3!$A$2:$D$676,4,0)</f>
        <v>130106</v>
      </c>
      <c r="E10729" s="106">
        <v>30</v>
      </c>
    </row>
    <row r="10730" spans="1:5" x14ac:dyDescent="0.25">
      <c r="A10730" s="105">
        <v>44408</v>
      </c>
      <c r="B10730" s="106">
        <v>44408</v>
      </c>
      <c r="C10730" s="106" t="s">
        <v>1117</v>
      </c>
      <c r="D10730" s="107">
        <f>VLOOKUP(Pag_Inicio_Corr_mas_casos[[#This Row],[Corregimiento]],Hoja3!$A$2:$D$676,4,0)</f>
        <v>91001</v>
      </c>
      <c r="E10730" s="106">
        <v>23</v>
      </c>
    </row>
    <row r="10731" spans="1:5" x14ac:dyDescent="0.25">
      <c r="A10731" s="105">
        <v>44408</v>
      </c>
      <c r="B10731" s="106">
        <v>44408</v>
      </c>
      <c r="C10731" s="106" t="s">
        <v>1106</v>
      </c>
      <c r="D10731" s="107">
        <f>VLOOKUP(Pag_Inicio_Corr_mas_casos[[#This Row],[Corregimiento]],Hoja3!$A$2:$D$676,4,0)</f>
        <v>80809</v>
      </c>
      <c r="E10731" s="106">
        <v>21</v>
      </c>
    </row>
    <row r="10732" spans="1:5" x14ac:dyDescent="0.25">
      <c r="A10732" s="105">
        <v>44408</v>
      </c>
      <c r="B10732" s="106">
        <v>44408</v>
      </c>
      <c r="C10732" s="106" t="s">
        <v>1048</v>
      </c>
      <c r="D10732" s="107">
        <f>VLOOKUP(Pag_Inicio_Corr_mas_casos[[#This Row],[Corregimiento]],Hoja3!$A$2:$D$676,4,0)</f>
        <v>80817</v>
      </c>
      <c r="E10732" s="106">
        <v>21</v>
      </c>
    </row>
    <row r="10733" spans="1:5" x14ac:dyDescent="0.25">
      <c r="A10733" s="105">
        <v>44408</v>
      </c>
      <c r="B10733" s="106">
        <v>44408</v>
      </c>
      <c r="C10733" s="106" t="s">
        <v>1141</v>
      </c>
      <c r="D10733" s="107">
        <f>VLOOKUP(Pag_Inicio_Corr_mas_casos[[#This Row],[Corregimiento]],Hoja3!$A$2:$D$676,4,0)</f>
        <v>80812</v>
      </c>
      <c r="E10733" s="106">
        <v>21</v>
      </c>
    </row>
    <row r="10734" spans="1:5" x14ac:dyDescent="0.25">
      <c r="A10734" s="105">
        <v>44408</v>
      </c>
      <c r="B10734" s="106">
        <v>44408</v>
      </c>
      <c r="C10734" s="106" t="s">
        <v>867</v>
      </c>
      <c r="D10734" s="107">
        <f>VLOOKUP(Pag_Inicio_Corr_mas_casos[[#This Row],[Corregimiento]],Hoja3!$A$2:$D$676,4,0)</f>
        <v>80821</v>
      </c>
      <c r="E10734" s="106">
        <v>20</v>
      </c>
    </row>
    <row r="10735" spans="1:5" x14ac:dyDescent="0.25">
      <c r="A10735" s="105">
        <v>44408</v>
      </c>
      <c r="B10735" s="106">
        <v>44408</v>
      </c>
      <c r="C10735" s="106" t="s">
        <v>1149</v>
      </c>
      <c r="D10735" s="107">
        <f>VLOOKUP(Pag_Inicio_Corr_mas_casos[[#This Row],[Corregimiento]],Hoja3!$A$2:$D$676,4,0)</f>
        <v>130102</v>
      </c>
      <c r="E10735" s="106">
        <v>19</v>
      </c>
    </row>
    <row r="10736" spans="1:5" x14ac:dyDescent="0.25">
      <c r="A10736" s="105">
        <v>44408</v>
      </c>
      <c r="B10736" s="106">
        <v>44408</v>
      </c>
      <c r="C10736" s="106" t="s">
        <v>1047</v>
      </c>
      <c r="D10736" s="107">
        <f>VLOOKUP(Pag_Inicio_Corr_mas_casos[[#This Row],[Corregimiento]],Hoja3!$A$2:$D$676,4,0)</f>
        <v>80820</v>
      </c>
      <c r="E10736" s="106">
        <v>19</v>
      </c>
    </row>
    <row r="10737" spans="1:5" x14ac:dyDescent="0.25">
      <c r="A10737" s="105">
        <v>44408</v>
      </c>
      <c r="B10737" s="106">
        <v>44408</v>
      </c>
      <c r="C10737" s="106" t="s">
        <v>1054</v>
      </c>
      <c r="D10737" s="107">
        <f>VLOOKUP(Pag_Inicio_Corr_mas_casos[[#This Row],[Corregimiento]],Hoja3!$A$2:$D$676,4,0)</f>
        <v>130701</v>
      </c>
      <c r="E10737" s="106">
        <v>18</v>
      </c>
    </row>
    <row r="10738" spans="1:5" x14ac:dyDescent="0.25">
      <c r="A10738" s="105">
        <v>44408</v>
      </c>
      <c r="B10738" s="106">
        <v>44408</v>
      </c>
      <c r="C10738" s="106" t="s">
        <v>1033</v>
      </c>
      <c r="D10738" s="107">
        <f>VLOOKUP(Pag_Inicio_Corr_mas_casos[[#This Row],[Corregimiento]],Hoja3!$A$2:$D$676,4,0)</f>
        <v>130717</v>
      </c>
      <c r="E10738" s="106">
        <v>18</v>
      </c>
    </row>
    <row r="10739" spans="1:5" x14ac:dyDescent="0.25">
      <c r="A10739" s="105">
        <v>44408</v>
      </c>
      <c r="B10739" s="106">
        <v>44408</v>
      </c>
      <c r="C10739" s="106" t="s">
        <v>1138</v>
      </c>
      <c r="D10739" s="107">
        <f>VLOOKUP(Pag_Inicio_Corr_mas_casos[[#This Row],[Corregimiento]],Hoja3!$A$2:$D$676,4,0)</f>
        <v>20602</v>
      </c>
      <c r="E10739" s="106">
        <v>18</v>
      </c>
    </row>
    <row r="10740" spans="1:5" x14ac:dyDescent="0.25">
      <c r="A10740" s="105">
        <v>44408</v>
      </c>
      <c r="B10740" s="106">
        <v>44408</v>
      </c>
      <c r="C10740" s="106" t="s">
        <v>1110</v>
      </c>
      <c r="D10740" s="107">
        <f>VLOOKUP(Pag_Inicio_Corr_mas_casos[[#This Row],[Corregimiento]],Hoja3!$A$2:$D$676,4,0)</f>
        <v>130702</v>
      </c>
      <c r="E10740" s="106">
        <v>17</v>
      </c>
    </row>
    <row r="10741" spans="1:5" x14ac:dyDescent="0.25">
      <c r="A10741" s="105">
        <v>44408</v>
      </c>
      <c r="B10741" s="106">
        <v>44408</v>
      </c>
      <c r="C10741" s="106" t="s">
        <v>1089</v>
      </c>
      <c r="D10741" s="107">
        <f>VLOOKUP(Pag_Inicio_Corr_mas_casos[[#This Row],[Corregimiento]],Hoja3!$A$2:$D$676,4,0)</f>
        <v>130105</v>
      </c>
      <c r="E10741" s="106">
        <v>16</v>
      </c>
    </row>
    <row r="10742" spans="1:5" x14ac:dyDescent="0.25">
      <c r="A10742" s="105">
        <v>44408</v>
      </c>
      <c r="B10742" s="106">
        <v>44408</v>
      </c>
      <c r="C10742" s="106" t="s">
        <v>1046</v>
      </c>
      <c r="D10742" s="107">
        <f>VLOOKUP(Pag_Inicio_Corr_mas_casos[[#This Row],[Corregimiento]],Hoja3!$A$2:$D$676,4,0)</f>
        <v>80813</v>
      </c>
      <c r="E10742" s="106">
        <v>16</v>
      </c>
    </row>
    <row r="10743" spans="1:5" x14ac:dyDescent="0.25">
      <c r="A10743" s="105">
        <v>44408</v>
      </c>
      <c r="B10743" s="106">
        <v>44408</v>
      </c>
      <c r="C10743" s="106" t="s">
        <v>1032</v>
      </c>
      <c r="D10743" s="107">
        <f>VLOOKUP(Pag_Inicio_Corr_mas_casos[[#This Row],[Corregimiento]],Hoja3!$A$2:$D$676,4,0)</f>
        <v>80810</v>
      </c>
      <c r="E10743" s="106">
        <v>16</v>
      </c>
    </row>
    <row r="10744" spans="1:5" x14ac:dyDescent="0.25">
      <c r="A10744" s="105">
        <v>44408</v>
      </c>
      <c r="B10744" s="106">
        <v>44408</v>
      </c>
      <c r="C10744" s="106" t="s">
        <v>1133</v>
      </c>
      <c r="D10744" s="107">
        <f>VLOOKUP(Pag_Inicio_Corr_mas_casos[[#This Row],[Corregimiento]],Hoja3!$A$2:$D$676,4,0)</f>
        <v>130108</v>
      </c>
      <c r="E10744" s="106">
        <v>16</v>
      </c>
    </row>
    <row r="10745" spans="1:5" x14ac:dyDescent="0.25">
      <c r="A10745" s="105">
        <v>44408</v>
      </c>
      <c r="B10745" s="106">
        <v>44408</v>
      </c>
      <c r="C10745" s="106" t="s">
        <v>1035</v>
      </c>
      <c r="D10745" s="107">
        <f>VLOOKUP(Pag_Inicio_Corr_mas_casos[[#This Row],[Corregimiento]],Hoja3!$A$2:$D$676,4,0)</f>
        <v>80806</v>
      </c>
      <c r="E10745" s="106">
        <v>15</v>
      </c>
    </row>
    <row r="10746" spans="1:5" x14ac:dyDescent="0.25">
      <c r="A10746" s="62">
        <v>44409</v>
      </c>
      <c r="B10746" s="63">
        <v>44409</v>
      </c>
      <c r="C10746" s="63" t="s">
        <v>786</v>
      </c>
      <c r="D10746" s="64">
        <f>VLOOKUP(Pag_Inicio_Corr_mas_casos[[#This Row],[Corregimiento]],Hoja3!$A$2:$D$676,4,0)</f>
        <v>80819</v>
      </c>
      <c r="E10746" s="63">
        <v>27</v>
      </c>
    </row>
    <row r="10747" spans="1:5" x14ac:dyDescent="0.25">
      <c r="A10747" s="62">
        <v>44409</v>
      </c>
      <c r="B10747" s="63">
        <v>44409</v>
      </c>
      <c r="C10747" s="63" t="s">
        <v>782</v>
      </c>
      <c r="D10747" s="64">
        <f>VLOOKUP(Pag_Inicio_Corr_mas_casos[[#This Row],[Corregimiento]],Hoja3!$A$2:$D$676,4,0)</f>
        <v>80817</v>
      </c>
      <c r="E10747" s="63">
        <v>24</v>
      </c>
    </row>
    <row r="10748" spans="1:5" x14ac:dyDescent="0.25">
      <c r="A10748" s="62">
        <v>44409</v>
      </c>
      <c r="B10748" s="63">
        <v>44409</v>
      </c>
      <c r="C10748" s="63" t="s">
        <v>987</v>
      </c>
      <c r="D10748" s="64">
        <f>VLOOKUP(Pag_Inicio_Corr_mas_casos[[#This Row],[Corregimiento]],Hoja3!$A$2:$D$676,4,0)</f>
        <v>20610</v>
      </c>
      <c r="E10748" s="63">
        <v>19</v>
      </c>
    </row>
    <row r="10749" spans="1:5" x14ac:dyDescent="0.25">
      <c r="A10749" s="62">
        <v>44409</v>
      </c>
      <c r="B10749" s="63">
        <v>44409</v>
      </c>
      <c r="C10749" s="63" t="s">
        <v>785</v>
      </c>
      <c r="D10749" s="64">
        <f>VLOOKUP(Pag_Inicio_Corr_mas_casos[[#This Row],[Corregimiento]],Hoja3!$A$2:$D$676,4,0)</f>
        <v>81001</v>
      </c>
      <c r="E10749" s="63">
        <v>17</v>
      </c>
    </row>
    <row r="10750" spans="1:5" x14ac:dyDescent="0.25">
      <c r="A10750" s="62">
        <v>44409</v>
      </c>
      <c r="B10750" s="63">
        <v>44409</v>
      </c>
      <c r="C10750" s="63" t="s">
        <v>1230</v>
      </c>
      <c r="D10750" s="64">
        <f>VLOOKUP(Pag_Inicio_Corr_mas_casos[[#This Row],[Corregimiento]],Hoja3!$A$2:$D$676,4,0)</f>
        <v>130101</v>
      </c>
      <c r="E10750" s="63">
        <v>16</v>
      </c>
    </row>
    <row r="10751" spans="1:5" x14ac:dyDescent="0.25">
      <c r="A10751" s="62">
        <v>44409</v>
      </c>
      <c r="B10751" s="63">
        <v>44409</v>
      </c>
      <c r="C10751" s="63" t="s">
        <v>1191</v>
      </c>
      <c r="D10751" s="64">
        <f>VLOOKUP(Pag_Inicio_Corr_mas_casos[[#This Row],[Corregimiento]],Hoja3!$A$2:$D$676,4,0)</f>
        <v>130106</v>
      </c>
      <c r="E10751" s="63">
        <v>15</v>
      </c>
    </row>
    <row r="10752" spans="1:5" x14ac:dyDescent="0.25">
      <c r="A10752" s="62">
        <v>44409</v>
      </c>
      <c r="B10752" s="63">
        <v>44409</v>
      </c>
      <c r="C10752" s="63" t="s">
        <v>1260</v>
      </c>
      <c r="D10752" s="64">
        <f>VLOOKUP(Pag_Inicio_Corr_mas_casos[[#This Row],[Corregimiento]],Hoja3!$A$2:$D$676,4,0)</f>
        <v>40201</v>
      </c>
      <c r="E10752" s="63">
        <v>15</v>
      </c>
    </row>
    <row r="10753" spans="1:5" x14ac:dyDescent="0.25">
      <c r="A10753" s="62">
        <v>44409</v>
      </c>
      <c r="B10753" s="63">
        <v>44409</v>
      </c>
      <c r="C10753" s="63" t="s">
        <v>809</v>
      </c>
      <c r="D10753" s="64">
        <f>VLOOKUP(Pag_Inicio_Corr_mas_casos[[#This Row],[Corregimiento]],Hoja3!$A$2:$D$676,4,0)</f>
        <v>80826</v>
      </c>
      <c r="E10753" s="63">
        <v>15</v>
      </c>
    </row>
    <row r="10754" spans="1:5" x14ac:dyDescent="0.25">
      <c r="A10754" s="62">
        <v>44409</v>
      </c>
      <c r="B10754" s="63">
        <v>44409</v>
      </c>
      <c r="C10754" s="63" t="s">
        <v>1411</v>
      </c>
      <c r="D10754" s="64">
        <f>VLOOKUP(Pag_Inicio_Corr_mas_casos[[#This Row],[Corregimiento]],Hoja3!$A$2:$D$676,4,0)</f>
        <v>80809</v>
      </c>
      <c r="E10754" s="63">
        <v>14</v>
      </c>
    </row>
    <row r="10755" spans="1:5" x14ac:dyDescent="0.25">
      <c r="A10755" s="62">
        <v>44409</v>
      </c>
      <c r="B10755" s="63">
        <v>44409</v>
      </c>
      <c r="C10755" s="63" t="s">
        <v>783</v>
      </c>
      <c r="D10755" s="64">
        <f>VLOOKUP(Pag_Inicio_Corr_mas_casos[[#This Row],[Corregimiento]],Hoja3!$A$2:$D$676,4,0)</f>
        <v>80822</v>
      </c>
      <c r="E10755" s="63">
        <v>14</v>
      </c>
    </row>
    <row r="10756" spans="1:5" x14ac:dyDescent="0.25">
      <c r="A10756" s="62">
        <v>44409</v>
      </c>
      <c r="B10756" s="63">
        <v>44409</v>
      </c>
      <c r="C10756" s="63" t="s">
        <v>1427</v>
      </c>
      <c r="D10756" s="64">
        <f>VLOOKUP(Pag_Inicio_Corr_mas_casos[[#This Row],[Corregimiento]],Hoja3!$A$2:$D$676,4,0)</f>
        <v>80823</v>
      </c>
      <c r="E10756" s="63">
        <v>14</v>
      </c>
    </row>
    <row r="10757" spans="1:5" x14ac:dyDescent="0.25">
      <c r="A10757" s="62">
        <v>44409</v>
      </c>
      <c r="B10757" s="63">
        <v>44409</v>
      </c>
      <c r="C10757" s="63" t="s">
        <v>1414</v>
      </c>
      <c r="D10757" s="64">
        <f>VLOOKUP(Pag_Inicio_Corr_mas_casos[[#This Row],[Corregimiento]],Hoja3!$A$2:$D$676,4,0)</f>
        <v>130102</v>
      </c>
      <c r="E10757" s="63">
        <v>14</v>
      </c>
    </row>
    <row r="10758" spans="1:5" x14ac:dyDescent="0.25">
      <c r="A10758" s="62">
        <v>44409</v>
      </c>
      <c r="B10758" s="63">
        <v>44409</v>
      </c>
      <c r="C10758" s="63" t="s">
        <v>787</v>
      </c>
      <c r="D10758" s="64">
        <f>VLOOKUP(Pag_Inicio_Corr_mas_casos[[#This Row],[Corregimiento]],Hoja3!$A$2:$D$676,4,0)</f>
        <v>130107</v>
      </c>
      <c r="E10758" s="63">
        <v>13</v>
      </c>
    </row>
    <row r="10759" spans="1:5" x14ac:dyDescent="0.25">
      <c r="A10759" s="62">
        <v>44409</v>
      </c>
      <c r="B10759" s="63">
        <v>44409</v>
      </c>
      <c r="C10759" s="63" t="s">
        <v>820</v>
      </c>
      <c r="D10759" s="64">
        <f>VLOOKUP(Pag_Inicio_Corr_mas_casos[[#This Row],[Corregimiento]],Hoja3!$A$2:$D$676,4,0)</f>
        <v>30104</v>
      </c>
      <c r="E10759" s="63">
        <v>13</v>
      </c>
    </row>
    <row r="10760" spans="1:5" x14ac:dyDescent="0.25">
      <c r="A10760" s="62">
        <v>44409</v>
      </c>
      <c r="B10760" s="63">
        <v>44409</v>
      </c>
      <c r="C10760" s="63" t="s">
        <v>795</v>
      </c>
      <c r="D10760" s="64">
        <f>VLOOKUP(Pag_Inicio_Corr_mas_casos[[#This Row],[Corregimiento]],Hoja3!$A$2:$D$676,4,0)</f>
        <v>30107</v>
      </c>
      <c r="E10760" s="63">
        <v>13</v>
      </c>
    </row>
    <row r="10761" spans="1:5" x14ac:dyDescent="0.25">
      <c r="A10761" s="62">
        <v>44409</v>
      </c>
      <c r="B10761" s="63">
        <v>44409</v>
      </c>
      <c r="C10761" s="63" t="s">
        <v>803</v>
      </c>
      <c r="D10761" s="64">
        <f>VLOOKUP(Pag_Inicio_Corr_mas_casos[[#This Row],[Corregimiento]],Hoja3!$A$2:$D$676,4,0)</f>
        <v>80820</v>
      </c>
      <c r="E10761" s="63">
        <v>12</v>
      </c>
    </row>
    <row r="10762" spans="1:5" x14ac:dyDescent="0.25">
      <c r="A10762" s="62">
        <v>44409</v>
      </c>
      <c r="B10762" s="63">
        <v>44409</v>
      </c>
      <c r="C10762" s="63" t="s">
        <v>1431</v>
      </c>
      <c r="D10762" s="64">
        <f>VLOOKUP(Pag_Inicio_Corr_mas_casos[[#This Row],[Corregimiento]],Hoja3!$A$2:$D$676,4,0)</f>
        <v>80821</v>
      </c>
      <c r="E10762" s="63">
        <v>12</v>
      </c>
    </row>
    <row r="10763" spans="1:5" x14ac:dyDescent="0.25">
      <c r="A10763" s="62">
        <v>44409</v>
      </c>
      <c r="B10763" s="63">
        <v>44409</v>
      </c>
      <c r="C10763" s="63" t="s">
        <v>1257</v>
      </c>
      <c r="D10763" s="64">
        <f>VLOOKUP(Pag_Inicio_Corr_mas_casos[[#This Row],[Corregimiento]],Hoja3!$A$2:$D$676,4,0)</f>
        <v>40601</v>
      </c>
      <c r="E10763" s="63">
        <v>12</v>
      </c>
    </row>
    <row r="10764" spans="1:5" x14ac:dyDescent="0.25">
      <c r="A10764" s="62">
        <v>44409</v>
      </c>
      <c r="B10764" s="63">
        <v>44409</v>
      </c>
      <c r="C10764" s="63" t="s">
        <v>825</v>
      </c>
      <c r="D10764" s="64">
        <f>VLOOKUP(Pag_Inicio_Corr_mas_casos[[#This Row],[Corregimiento]],Hoja3!$A$2:$D$676,4,0)</f>
        <v>80814</v>
      </c>
      <c r="E10764" s="63">
        <v>11</v>
      </c>
    </row>
    <row r="10765" spans="1:5" x14ac:dyDescent="0.25">
      <c r="A10765" s="62">
        <v>44409</v>
      </c>
      <c r="B10765" s="63">
        <v>44409</v>
      </c>
      <c r="C10765" s="63" t="s">
        <v>989</v>
      </c>
      <c r="D10765" s="64">
        <f>VLOOKUP(Pag_Inicio_Corr_mas_casos[[#This Row],[Corregimiento]],Hoja3!$A$2:$D$676,4,0)</f>
        <v>130302</v>
      </c>
      <c r="E10765" s="63">
        <v>11</v>
      </c>
    </row>
    <row r="10766" spans="1:5" x14ac:dyDescent="0.25">
      <c r="A10766" s="59">
        <v>44410</v>
      </c>
      <c r="B10766" s="60">
        <v>44410</v>
      </c>
      <c r="C10766" s="60" t="s">
        <v>786</v>
      </c>
      <c r="D10766" s="61">
        <f>VLOOKUP(Pag_Inicio_Corr_mas_casos[[#This Row],[Corregimiento]],Hoja3!$A$2:$D$676,4,0)</f>
        <v>80819</v>
      </c>
      <c r="E10766" s="60">
        <v>13</v>
      </c>
    </row>
    <row r="10767" spans="1:5" x14ac:dyDescent="0.25">
      <c r="A10767" s="59">
        <v>44410</v>
      </c>
      <c r="B10767" s="60">
        <v>44410</v>
      </c>
      <c r="C10767" s="60" t="s">
        <v>1432</v>
      </c>
      <c r="D10767" s="61">
        <f>VLOOKUP(Pag_Inicio_Corr_mas_casos[[#This Row],[Corregimiento]],Hoja3!$A$2:$D$676,4,0)</f>
        <v>20403</v>
      </c>
      <c r="E10767" s="60">
        <v>12</v>
      </c>
    </row>
    <row r="10768" spans="1:5" x14ac:dyDescent="0.25">
      <c r="A10768" s="59">
        <v>44410</v>
      </c>
      <c r="B10768" s="60">
        <v>44410</v>
      </c>
      <c r="C10768" s="60" t="s">
        <v>787</v>
      </c>
      <c r="D10768" s="61">
        <f>VLOOKUP(Pag_Inicio_Corr_mas_casos[[#This Row],[Corregimiento]],Hoja3!$A$2:$D$676,4,0)</f>
        <v>130107</v>
      </c>
      <c r="E10768" s="60">
        <v>11</v>
      </c>
    </row>
    <row r="10769" spans="1:5" x14ac:dyDescent="0.25">
      <c r="A10769" s="59">
        <v>44410</v>
      </c>
      <c r="B10769" s="60">
        <v>44410</v>
      </c>
      <c r="C10769" s="60" t="s">
        <v>1414</v>
      </c>
      <c r="D10769" s="61">
        <f>VLOOKUP(Pag_Inicio_Corr_mas_casos[[#This Row],[Corregimiento]],Hoja3!$A$2:$D$676,4,0)</f>
        <v>130102</v>
      </c>
      <c r="E10769" s="60">
        <v>9</v>
      </c>
    </row>
    <row r="10770" spans="1:5" x14ac:dyDescent="0.25">
      <c r="A10770" s="59">
        <v>44410</v>
      </c>
      <c r="B10770" s="60">
        <v>44410</v>
      </c>
      <c r="C10770" s="60" t="s">
        <v>1286</v>
      </c>
      <c r="D10770" s="61">
        <f>VLOOKUP(Pag_Inicio_Corr_mas_casos[[#This Row],[Corregimiento]],Hoja3!$A$2:$D$676,4,0)</f>
        <v>60401</v>
      </c>
      <c r="E10770" s="60">
        <v>8</v>
      </c>
    </row>
    <row r="10771" spans="1:5" x14ac:dyDescent="0.25">
      <c r="A10771" s="59">
        <v>44410</v>
      </c>
      <c r="B10771" s="60">
        <v>44410</v>
      </c>
      <c r="C10771" s="60" t="s">
        <v>809</v>
      </c>
      <c r="D10771" s="61">
        <f>VLOOKUP(Pag_Inicio_Corr_mas_casos[[#This Row],[Corregimiento]],Hoja3!$A$2:$D$676,4,0)</f>
        <v>80826</v>
      </c>
      <c r="E10771" s="60">
        <v>7</v>
      </c>
    </row>
    <row r="10772" spans="1:5" x14ac:dyDescent="0.25">
      <c r="A10772" s="59">
        <v>44410</v>
      </c>
      <c r="B10772" s="60">
        <v>44410</v>
      </c>
      <c r="C10772" s="60" t="s">
        <v>988</v>
      </c>
      <c r="D10772" s="61">
        <f>VLOOKUP(Pag_Inicio_Corr_mas_casos[[#This Row],[Corregimiento]],Hoja3!$A$2:$D$676,4,0)</f>
        <v>91001</v>
      </c>
      <c r="E10772" s="60">
        <v>7</v>
      </c>
    </row>
    <row r="10773" spans="1:5" x14ac:dyDescent="0.25">
      <c r="A10773" s="59">
        <v>44410</v>
      </c>
      <c r="B10773" s="60">
        <v>44410</v>
      </c>
      <c r="C10773" s="60" t="s">
        <v>1230</v>
      </c>
      <c r="D10773" s="61">
        <f>VLOOKUP(Pag_Inicio_Corr_mas_casos[[#This Row],[Corregimiento]],Hoja3!$A$2:$D$676,4,0)</f>
        <v>130101</v>
      </c>
      <c r="E10773" s="60">
        <v>7</v>
      </c>
    </row>
    <row r="10774" spans="1:5" x14ac:dyDescent="0.25">
      <c r="A10774" s="59">
        <v>44410</v>
      </c>
      <c r="B10774" s="60">
        <v>44410</v>
      </c>
      <c r="C10774" s="60" t="s">
        <v>974</v>
      </c>
      <c r="D10774" s="61">
        <f>VLOOKUP(Pag_Inicio_Corr_mas_casos[[#This Row],[Corregimiento]],Hoja3!$A$2:$D$676,4,0)</f>
        <v>60202</v>
      </c>
      <c r="E10774" s="60">
        <v>7</v>
      </c>
    </row>
    <row r="10775" spans="1:5" x14ac:dyDescent="0.25">
      <c r="A10775" s="59">
        <v>44410</v>
      </c>
      <c r="B10775" s="60">
        <v>44410</v>
      </c>
      <c r="C10775" s="60" t="s">
        <v>955</v>
      </c>
      <c r="D10775" s="61">
        <f>VLOOKUP(Pag_Inicio_Corr_mas_casos[[#This Row],[Corregimiento]],Hoja3!$A$2:$D$676,4,0)</f>
        <v>70408</v>
      </c>
      <c r="E10775" s="60">
        <v>7</v>
      </c>
    </row>
    <row r="10776" spans="1:5" x14ac:dyDescent="0.25">
      <c r="A10776" s="59">
        <v>44410</v>
      </c>
      <c r="B10776" s="60">
        <v>44410</v>
      </c>
      <c r="C10776" s="60" t="s">
        <v>818</v>
      </c>
      <c r="D10776" s="61">
        <f>VLOOKUP(Pag_Inicio_Corr_mas_casos[[#This Row],[Corregimiento]],Hoja3!$A$2:$D$676,4,0)</f>
        <v>81003</v>
      </c>
      <c r="E10776" s="60">
        <v>6</v>
      </c>
    </row>
    <row r="10777" spans="1:5" x14ac:dyDescent="0.25">
      <c r="A10777" s="59">
        <v>44410</v>
      </c>
      <c r="B10777" s="60">
        <v>44410</v>
      </c>
      <c r="C10777" s="60" t="s">
        <v>1427</v>
      </c>
      <c r="D10777" s="61">
        <f>VLOOKUP(Pag_Inicio_Corr_mas_casos[[#This Row],[Corregimiento]],Hoja3!$A$2:$D$676,4,0)</f>
        <v>80823</v>
      </c>
      <c r="E10777" s="60">
        <v>6</v>
      </c>
    </row>
    <row r="10778" spans="1:5" x14ac:dyDescent="0.25">
      <c r="A10778" s="59">
        <v>44410</v>
      </c>
      <c r="B10778" s="60">
        <v>44410</v>
      </c>
      <c r="C10778" s="60" t="s">
        <v>1433</v>
      </c>
      <c r="D10778" s="61">
        <f>VLOOKUP(Pag_Inicio_Corr_mas_casos[[#This Row],[Corregimiento]],Hoja3!$A$2:$D$676,4,0)</f>
        <v>130408</v>
      </c>
      <c r="E10778" s="60">
        <v>6</v>
      </c>
    </row>
    <row r="10779" spans="1:5" x14ac:dyDescent="0.25">
      <c r="A10779" s="59">
        <v>44410</v>
      </c>
      <c r="B10779" s="60">
        <v>44410</v>
      </c>
      <c r="C10779" s="60" t="s">
        <v>911</v>
      </c>
      <c r="D10779" s="61">
        <f>VLOOKUP(Pag_Inicio_Corr_mas_casos[[#This Row],[Corregimiento]],Hoja3!$A$2:$D$676,4,0)</f>
        <v>40502</v>
      </c>
      <c r="E10779" s="60">
        <v>6</v>
      </c>
    </row>
    <row r="10780" spans="1:5" x14ac:dyDescent="0.25">
      <c r="A10780" s="59">
        <v>44410</v>
      </c>
      <c r="B10780" s="60">
        <v>44410</v>
      </c>
      <c r="C10780" s="60" t="s">
        <v>1434</v>
      </c>
      <c r="D10780" s="61">
        <f>VLOOKUP(Pag_Inicio_Corr_mas_casos[[#This Row],[Corregimiento]],Hoja3!$A$2:$D$676,4,0)</f>
        <v>20401</v>
      </c>
      <c r="E10780" s="60">
        <v>6</v>
      </c>
    </row>
    <row r="10781" spans="1:5" x14ac:dyDescent="0.25">
      <c r="A10781" s="59">
        <v>44410</v>
      </c>
      <c r="B10781" s="60">
        <v>44410</v>
      </c>
      <c r="C10781" s="60" t="s">
        <v>790</v>
      </c>
      <c r="D10781" s="61">
        <f>VLOOKUP(Pag_Inicio_Corr_mas_casos[[#This Row],[Corregimiento]],Hoja3!$A$2:$D$676,4,0)</f>
        <v>130702</v>
      </c>
      <c r="E10781" s="60">
        <v>5</v>
      </c>
    </row>
    <row r="10782" spans="1:5" x14ac:dyDescent="0.25">
      <c r="A10782" s="59">
        <v>44410</v>
      </c>
      <c r="B10782" s="60">
        <v>44410</v>
      </c>
      <c r="C10782" s="60" t="s">
        <v>1435</v>
      </c>
      <c r="D10782" s="61">
        <f>VLOOKUP(Pag_Inicio_Corr_mas_casos[[#This Row],[Corregimiento]],Hoja3!$A$2:$D$676,4,0)</f>
        <v>130907</v>
      </c>
      <c r="E10782" s="60">
        <v>5</v>
      </c>
    </row>
    <row r="10783" spans="1:5" x14ac:dyDescent="0.25">
      <c r="A10783" s="59">
        <v>44410</v>
      </c>
      <c r="B10783" s="60">
        <v>44410</v>
      </c>
      <c r="C10783" s="60" t="s">
        <v>868</v>
      </c>
      <c r="D10783" s="61">
        <f>VLOOKUP(Pag_Inicio_Corr_mas_casos[[#This Row],[Corregimiento]],Hoja3!$A$2:$D$676,4,0)</f>
        <v>81009</v>
      </c>
      <c r="E10783" s="60">
        <v>5</v>
      </c>
    </row>
    <row r="10784" spans="1:5" x14ac:dyDescent="0.25">
      <c r="A10784" s="59">
        <v>44410</v>
      </c>
      <c r="B10784" s="60">
        <v>44410</v>
      </c>
      <c r="C10784" s="60" t="s">
        <v>1248</v>
      </c>
      <c r="D10784" s="61">
        <f>VLOOKUP(Pag_Inicio_Corr_mas_casos[[#This Row],[Corregimiento]],Hoja3!$A$2:$D$676,4,0)</f>
        <v>20601</v>
      </c>
      <c r="E10784" s="60">
        <v>4</v>
      </c>
    </row>
    <row r="10785" spans="1:5" x14ac:dyDescent="0.25">
      <c r="A10785" s="59">
        <v>44410</v>
      </c>
      <c r="B10785" s="60">
        <v>44410</v>
      </c>
      <c r="C10785" s="60" t="s">
        <v>782</v>
      </c>
      <c r="D10785" s="61">
        <f>VLOOKUP(Pag_Inicio_Corr_mas_casos[[#This Row],[Corregimiento]],Hoja3!$A$2:$D$676,4,0)</f>
        <v>80817</v>
      </c>
      <c r="E10785" s="60">
        <v>4</v>
      </c>
    </row>
    <row r="10786" spans="1:5" x14ac:dyDescent="0.25">
      <c r="A10786" s="105">
        <v>44411</v>
      </c>
      <c r="B10786" s="106">
        <v>44411</v>
      </c>
      <c r="C10786" s="106" t="s">
        <v>775</v>
      </c>
      <c r="D10786" s="107">
        <f>VLOOKUP(Pag_Inicio_Corr_mas_casos[[#This Row],[Corregimiento]],Hoja3!$A$2:$D$676,4,0)</f>
        <v>130106</v>
      </c>
      <c r="E10786" s="106">
        <v>24</v>
      </c>
    </row>
    <row r="10787" spans="1:5" x14ac:dyDescent="0.25">
      <c r="A10787" s="105">
        <v>44411</v>
      </c>
      <c r="B10787" s="106">
        <v>44411</v>
      </c>
      <c r="C10787" s="106" t="s">
        <v>782</v>
      </c>
      <c r="D10787" s="107">
        <f>VLOOKUP(Pag_Inicio_Corr_mas_casos[[#This Row],[Corregimiento]],Hoja3!$A$2:$D$676,4,0)</f>
        <v>80817</v>
      </c>
      <c r="E10787" s="106">
        <v>23</v>
      </c>
    </row>
    <row r="10788" spans="1:5" x14ac:dyDescent="0.25">
      <c r="A10788" s="105">
        <v>44411</v>
      </c>
      <c r="B10788" s="106">
        <v>44411</v>
      </c>
      <c r="C10788" s="106" t="s">
        <v>793</v>
      </c>
      <c r="D10788" s="107">
        <f>VLOOKUP(Pag_Inicio_Corr_mas_casos[[#This Row],[Corregimiento]],Hoja3!$A$2:$D$676,4,0)</f>
        <v>130108</v>
      </c>
      <c r="E10788" s="106">
        <v>23</v>
      </c>
    </row>
    <row r="10789" spans="1:5" x14ac:dyDescent="0.25">
      <c r="A10789" s="105">
        <v>44411</v>
      </c>
      <c r="B10789" s="106">
        <v>44411</v>
      </c>
      <c r="C10789" s="106" t="s">
        <v>808</v>
      </c>
      <c r="D10789" s="107">
        <f>VLOOKUP(Pag_Inicio_Corr_mas_casos[[#This Row],[Corregimiento]],Hoja3!$A$2:$D$676,4,0)</f>
        <v>130708</v>
      </c>
      <c r="E10789" s="106">
        <v>21</v>
      </c>
    </row>
    <row r="10790" spans="1:5" x14ac:dyDescent="0.25">
      <c r="A10790" s="105">
        <v>44411</v>
      </c>
      <c r="B10790" s="106">
        <v>44411</v>
      </c>
      <c r="C10790" s="106" t="s">
        <v>1427</v>
      </c>
      <c r="D10790" s="107">
        <f>VLOOKUP(Pag_Inicio_Corr_mas_casos[[#This Row],[Corregimiento]],Hoja3!$A$2:$D$676,4,0)</f>
        <v>80823</v>
      </c>
      <c r="E10790" s="106">
        <v>19</v>
      </c>
    </row>
    <row r="10791" spans="1:5" x14ac:dyDescent="0.25">
      <c r="A10791" s="105">
        <v>44411</v>
      </c>
      <c r="B10791" s="106">
        <v>44411</v>
      </c>
      <c r="C10791" s="106" t="s">
        <v>789</v>
      </c>
      <c r="D10791" s="107">
        <f>VLOOKUP(Pag_Inicio_Corr_mas_casos[[#This Row],[Corregimiento]],Hoja3!$A$2:$D$676,4,0)</f>
        <v>80812</v>
      </c>
      <c r="E10791" s="106">
        <v>17</v>
      </c>
    </row>
    <row r="10792" spans="1:5" x14ac:dyDescent="0.25">
      <c r="A10792" s="105">
        <v>44411</v>
      </c>
      <c r="B10792" s="106">
        <v>44411</v>
      </c>
      <c r="C10792" s="106" t="s">
        <v>1230</v>
      </c>
      <c r="D10792" s="107">
        <f>VLOOKUP(Pag_Inicio_Corr_mas_casos[[#This Row],[Corregimiento]],Hoja3!$A$2:$D$676,4,0)</f>
        <v>130101</v>
      </c>
      <c r="E10792" s="106">
        <v>16</v>
      </c>
    </row>
    <row r="10793" spans="1:5" x14ac:dyDescent="0.25">
      <c r="A10793" s="105">
        <v>44411</v>
      </c>
      <c r="B10793" s="106">
        <v>44411</v>
      </c>
      <c r="C10793" s="106" t="s">
        <v>1414</v>
      </c>
      <c r="D10793" s="107">
        <f>VLOOKUP(Pag_Inicio_Corr_mas_casos[[#This Row],[Corregimiento]],Hoja3!$A$2:$D$676,4,0)</f>
        <v>130102</v>
      </c>
      <c r="E10793" s="106">
        <v>15</v>
      </c>
    </row>
    <row r="10794" spans="1:5" x14ac:dyDescent="0.25">
      <c r="A10794" s="105">
        <v>44411</v>
      </c>
      <c r="B10794" s="106">
        <v>44411</v>
      </c>
      <c r="C10794" s="106" t="s">
        <v>814</v>
      </c>
      <c r="D10794" s="107">
        <f>VLOOKUP(Pag_Inicio_Corr_mas_casos[[#This Row],[Corregimiento]],Hoja3!$A$2:$D$676,4,0)</f>
        <v>80809</v>
      </c>
      <c r="E10794" s="106">
        <v>15</v>
      </c>
    </row>
    <row r="10795" spans="1:5" x14ac:dyDescent="0.25">
      <c r="A10795" s="105">
        <v>44411</v>
      </c>
      <c r="B10795" s="106">
        <v>44411</v>
      </c>
      <c r="C10795" s="106" t="s">
        <v>783</v>
      </c>
      <c r="D10795" s="107">
        <f>VLOOKUP(Pag_Inicio_Corr_mas_casos[[#This Row],[Corregimiento]],Hoja3!$A$2:$D$676,4,0)</f>
        <v>80822</v>
      </c>
      <c r="E10795" s="106">
        <v>14</v>
      </c>
    </row>
    <row r="10796" spans="1:5" x14ac:dyDescent="0.25">
      <c r="A10796" s="105">
        <v>44411</v>
      </c>
      <c r="B10796" s="106">
        <v>44411</v>
      </c>
      <c r="C10796" s="106" t="s">
        <v>790</v>
      </c>
      <c r="D10796" s="107">
        <f>VLOOKUP(Pag_Inicio_Corr_mas_casos[[#This Row],[Corregimiento]],Hoja3!$A$2:$D$676,4,0)</f>
        <v>130702</v>
      </c>
      <c r="E10796" s="106">
        <v>14</v>
      </c>
    </row>
    <row r="10797" spans="1:5" x14ac:dyDescent="0.25">
      <c r="A10797" s="105">
        <v>44411</v>
      </c>
      <c r="B10797" s="106">
        <v>44411</v>
      </c>
      <c r="C10797" s="106" t="s">
        <v>781</v>
      </c>
      <c r="D10797" s="107">
        <f>VLOOKUP(Pag_Inicio_Corr_mas_casos[[#This Row],[Corregimiento]],Hoja3!$A$2:$D$676,4,0)</f>
        <v>80816</v>
      </c>
      <c r="E10797" s="106">
        <v>14</v>
      </c>
    </row>
    <row r="10798" spans="1:5" x14ac:dyDescent="0.25">
      <c r="A10798" s="105">
        <v>44411</v>
      </c>
      <c r="B10798" s="106">
        <v>44411</v>
      </c>
      <c r="C10798" s="106" t="s">
        <v>804</v>
      </c>
      <c r="D10798" s="107">
        <f>VLOOKUP(Pag_Inicio_Corr_mas_casos[[#This Row],[Corregimiento]],Hoja3!$A$2:$D$676,4,0)</f>
        <v>80815</v>
      </c>
      <c r="E10798" s="106">
        <v>14</v>
      </c>
    </row>
    <row r="10799" spans="1:5" x14ac:dyDescent="0.25">
      <c r="A10799" s="105">
        <v>44411</v>
      </c>
      <c r="B10799" s="106">
        <v>44411</v>
      </c>
      <c r="C10799" s="106" t="s">
        <v>988</v>
      </c>
      <c r="D10799" s="107">
        <f>VLOOKUP(Pag_Inicio_Corr_mas_casos[[#This Row],[Corregimiento]],Hoja3!$A$2:$D$676,4,0)</f>
        <v>91001</v>
      </c>
      <c r="E10799" s="106">
        <v>14</v>
      </c>
    </row>
    <row r="10800" spans="1:5" x14ac:dyDescent="0.25">
      <c r="A10800" s="105">
        <v>44411</v>
      </c>
      <c r="B10800" s="106">
        <v>44411</v>
      </c>
      <c r="C10800" s="106" t="s">
        <v>809</v>
      </c>
      <c r="D10800" s="107">
        <f>VLOOKUP(Pag_Inicio_Corr_mas_casos[[#This Row],[Corregimiento]],Hoja3!$A$2:$D$676,4,0)</f>
        <v>80826</v>
      </c>
      <c r="E10800" s="106">
        <v>14</v>
      </c>
    </row>
    <row r="10801" spans="1:5" x14ac:dyDescent="0.25">
      <c r="A10801" s="105">
        <v>44411</v>
      </c>
      <c r="B10801" s="106">
        <v>44411</v>
      </c>
      <c r="C10801" s="106" t="s">
        <v>1257</v>
      </c>
      <c r="D10801" s="107">
        <f>VLOOKUP(Pag_Inicio_Corr_mas_casos[[#This Row],[Corregimiento]],Hoja3!$A$2:$D$676,4,0)</f>
        <v>40601</v>
      </c>
      <c r="E10801" s="106">
        <v>13</v>
      </c>
    </row>
    <row r="10802" spans="1:5" x14ac:dyDescent="0.25">
      <c r="A10802" s="105">
        <v>44411</v>
      </c>
      <c r="B10802" s="106">
        <v>44411</v>
      </c>
      <c r="C10802" s="106" t="s">
        <v>868</v>
      </c>
      <c r="D10802" s="107">
        <f>VLOOKUP(Pag_Inicio_Corr_mas_casos[[#This Row],[Corregimiento]],Hoja3!$A$2:$D$676,4,0)</f>
        <v>81009</v>
      </c>
      <c r="E10802" s="106">
        <v>13</v>
      </c>
    </row>
    <row r="10803" spans="1:5" x14ac:dyDescent="0.25">
      <c r="A10803" s="105">
        <v>44411</v>
      </c>
      <c r="B10803" s="106">
        <v>44411</v>
      </c>
      <c r="C10803" s="106" t="s">
        <v>824</v>
      </c>
      <c r="D10803" s="107">
        <f>VLOOKUP(Pag_Inicio_Corr_mas_casos[[#This Row],[Corregimiento]],Hoja3!$A$2:$D$676,4,0)</f>
        <v>80807</v>
      </c>
      <c r="E10803" s="106">
        <v>12</v>
      </c>
    </row>
    <row r="10804" spans="1:5" x14ac:dyDescent="0.25">
      <c r="A10804" s="105">
        <v>44411</v>
      </c>
      <c r="B10804" s="106">
        <v>44411</v>
      </c>
      <c r="C10804" s="106" t="s">
        <v>818</v>
      </c>
      <c r="D10804" s="107">
        <f>VLOOKUP(Pag_Inicio_Corr_mas_casos[[#This Row],[Corregimiento]],Hoja3!$A$2:$D$676,4,0)</f>
        <v>81003</v>
      </c>
      <c r="E10804" s="106">
        <v>12</v>
      </c>
    </row>
    <row r="10805" spans="1:5" x14ac:dyDescent="0.25">
      <c r="A10805" s="105">
        <v>44411</v>
      </c>
      <c r="B10805" s="106">
        <v>44411</v>
      </c>
      <c r="C10805" s="106" t="s">
        <v>786</v>
      </c>
      <c r="D10805" s="107">
        <f>VLOOKUP(Pag_Inicio_Corr_mas_casos[[#This Row],[Corregimiento]],Hoja3!$A$2:$D$676,4,0)</f>
        <v>80819</v>
      </c>
      <c r="E10805" s="106">
        <v>11</v>
      </c>
    </row>
    <row r="10806" spans="1:5" x14ac:dyDescent="0.25">
      <c r="A10806" s="53">
        <v>44412</v>
      </c>
      <c r="B10806" s="54">
        <v>44412</v>
      </c>
      <c r="C10806" s="54" t="s">
        <v>867</v>
      </c>
      <c r="D10806" s="55">
        <f>VLOOKUP(Pag_Inicio_Corr_mas_casos[[#This Row],[Corregimiento]],Hoja3!$A$2:$D$676,4,0)</f>
        <v>80821</v>
      </c>
      <c r="E10806" s="54">
        <v>33</v>
      </c>
    </row>
    <row r="10807" spans="1:5" x14ac:dyDescent="0.25">
      <c r="A10807" s="53">
        <v>44412</v>
      </c>
      <c r="B10807" s="54">
        <v>44412</v>
      </c>
      <c r="C10807" s="54" t="s">
        <v>1436</v>
      </c>
      <c r="D10807" s="55">
        <f>VLOOKUP(Pag_Inicio_Corr_mas_casos[[#This Row],[Corregimiento]],Hoja3!$A$2:$D$676,4,0)</f>
        <v>130101</v>
      </c>
      <c r="E10807" s="54">
        <v>28</v>
      </c>
    </row>
    <row r="10808" spans="1:5" x14ac:dyDescent="0.25">
      <c r="A10808" s="53">
        <v>44412</v>
      </c>
      <c r="B10808" s="54">
        <v>44412</v>
      </c>
      <c r="C10808" s="54" t="s">
        <v>789</v>
      </c>
      <c r="D10808" s="55">
        <f>VLOOKUP(Pag_Inicio_Corr_mas_casos[[#This Row],[Corregimiento]],Hoja3!$A$2:$D$676,4,0)</f>
        <v>80812</v>
      </c>
      <c r="E10808" s="54">
        <v>26</v>
      </c>
    </row>
    <row r="10809" spans="1:5" x14ac:dyDescent="0.25">
      <c r="A10809" s="53">
        <v>44412</v>
      </c>
      <c r="B10809" s="54">
        <v>44412</v>
      </c>
      <c r="C10809" s="54" t="s">
        <v>786</v>
      </c>
      <c r="D10809" s="55">
        <f>VLOOKUP(Pag_Inicio_Corr_mas_casos[[#This Row],[Corregimiento]],Hoja3!$A$2:$D$676,4,0)</f>
        <v>80819</v>
      </c>
      <c r="E10809" s="54">
        <v>25</v>
      </c>
    </row>
    <row r="10810" spans="1:5" x14ac:dyDescent="0.25">
      <c r="A10810" s="53">
        <v>44412</v>
      </c>
      <c r="B10810" s="54">
        <v>44412</v>
      </c>
      <c r="C10810" s="54" t="s">
        <v>782</v>
      </c>
      <c r="D10810" s="55">
        <f>VLOOKUP(Pag_Inicio_Corr_mas_casos[[#This Row],[Corregimiento]],Hoja3!$A$2:$D$676,4,0)</f>
        <v>80817</v>
      </c>
      <c r="E10810" s="54">
        <v>23</v>
      </c>
    </row>
    <row r="10811" spans="1:5" x14ac:dyDescent="0.25">
      <c r="A10811" s="53">
        <v>44412</v>
      </c>
      <c r="B10811" s="54">
        <v>44412</v>
      </c>
      <c r="C10811" s="54" t="s">
        <v>868</v>
      </c>
      <c r="D10811" s="55">
        <f>VLOOKUP(Pag_Inicio_Corr_mas_casos[[#This Row],[Corregimiento]],Hoja3!$A$2:$D$676,4,0)</f>
        <v>81009</v>
      </c>
      <c r="E10811" s="54">
        <v>22</v>
      </c>
    </row>
    <row r="10812" spans="1:5" x14ac:dyDescent="0.25">
      <c r="A10812" s="53">
        <v>44412</v>
      </c>
      <c r="B10812" s="54">
        <v>44412</v>
      </c>
      <c r="C10812" s="54" t="s">
        <v>1248</v>
      </c>
      <c r="D10812" s="55">
        <f>VLOOKUP(Pag_Inicio_Corr_mas_casos[[#This Row],[Corregimiento]],Hoja3!$A$2:$D$676,4,0)</f>
        <v>20601</v>
      </c>
      <c r="E10812" s="54">
        <v>21</v>
      </c>
    </row>
    <row r="10813" spans="1:5" x14ac:dyDescent="0.25">
      <c r="A10813" s="53">
        <v>44412</v>
      </c>
      <c r="B10813" s="54">
        <v>44412</v>
      </c>
      <c r="C10813" s="54" t="s">
        <v>1411</v>
      </c>
      <c r="D10813" s="55">
        <f>VLOOKUP(Pag_Inicio_Corr_mas_casos[[#This Row],[Corregimiento]],Hoja3!$A$2:$D$676,4,0)</f>
        <v>80809</v>
      </c>
      <c r="E10813" s="54">
        <v>21</v>
      </c>
    </row>
    <row r="10814" spans="1:5" x14ac:dyDescent="0.25">
      <c r="A10814" s="53">
        <v>44412</v>
      </c>
      <c r="B10814" s="54">
        <v>44412</v>
      </c>
      <c r="C10814" s="54" t="s">
        <v>1260</v>
      </c>
      <c r="D10814" s="55">
        <f>VLOOKUP(Pag_Inicio_Corr_mas_casos[[#This Row],[Corregimiento]],Hoja3!$A$2:$D$676,4,0)</f>
        <v>40201</v>
      </c>
      <c r="E10814" s="54">
        <v>20</v>
      </c>
    </row>
    <row r="10815" spans="1:5" x14ac:dyDescent="0.25">
      <c r="A10815" s="53">
        <v>44412</v>
      </c>
      <c r="B10815" s="54">
        <v>44412</v>
      </c>
      <c r="C10815" s="54" t="s">
        <v>1273</v>
      </c>
      <c r="D10815" s="55">
        <f>VLOOKUP(Pag_Inicio_Corr_mas_casos[[#This Row],[Corregimiento]],Hoja3!$A$2:$D$676,4,0)</f>
        <v>130102</v>
      </c>
      <c r="E10815" s="54">
        <v>20</v>
      </c>
    </row>
    <row r="10816" spans="1:5" x14ac:dyDescent="0.25">
      <c r="A10816" s="53">
        <v>44412</v>
      </c>
      <c r="B10816" s="54">
        <v>44412</v>
      </c>
      <c r="C10816" s="54" t="s">
        <v>1437</v>
      </c>
      <c r="D10816" s="55">
        <f>VLOOKUP(Pag_Inicio_Corr_mas_casos[[#This Row],[Corregimiento]],Hoja3!$A$2:$D$676,4,0)</f>
        <v>130702</v>
      </c>
      <c r="E10816" s="54">
        <v>18</v>
      </c>
    </row>
    <row r="10817" spans="1:5" x14ac:dyDescent="0.25">
      <c r="A10817" s="53">
        <v>44412</v>
      </c>
      <c r="B10817" s="54">
        <v>44412</v>
      </c>
      <c r="C10817" s="54" t="s">
        <v>1427</v>
      </c>
      <c r="D10817" s="55">
        <f>VLOOKUP(Pag_Inicio_Corr_mas_casos[[#This Row],[Corregimiento]],Hoja3!$A$2:$D$676,4,0)</f>
        <v>80823</v>
      </c>
      <c r="E10817" s="54">
        <v>18</v>
      </c>
    </row>
    <row r="10818" spans="1:5" x14ac:dyDescent="0.25">
      <c r="A10818" s="53">
        <v>44412</v>
      </c>
      <c r="B10818" s="54">
        <v>44412</v>
      </c>
      <c r="C10818" s="54" t="s">
        <v>799</v>
      </c>
      <c r="D10818" s="55">
        <f>VLOOKUP(Pag_Inicio_Corr_mas_casos[[#This Row],[Corregimiento]],Hoja3!$A$2:$D$676,4,0)</f>
        <v>80813</v>
      </c>
      <c r="E10818" s="54">
        <v>18</v>
      </c>
    </row>
    <row r="10819" spans="1:5" x14ac:dyDescent="0.25">
      <c r="A10819" s="53">
        <v>44412</v>
      </c>
      <c r="B10819" s="54">
        <v>44412</v>
      </c>
      <c r="C10819" s="54" t="s">
        <v>911</v>
      </c>
      <c r="D10819" s="55">
        <f>VLOOKUP(Pag_Inicio_Corr_mas_casos[[#This Row],[Corregimiento]],Hoja3!$A$2:$D$676,4,0)</f>
        <v>40502</v>
      </c>
      <c r="E10819" s="54">
        <v>17</v>
      </c>
    </row>
    <row r="10820" spans="1:5" x14ac:dyDescent="0.25">
      <c r="A10820" s="53">
        <v>44412</v>
      </c>
      <c r="B10820" s="54">
        <v>44412</v>
      </c>
      <c r="C10820" s="54" t="s">
        <v>818</v>
      </c>
      <c r="D10820" s="55">
        <f>VLOOKUP(Pag_Inicio_Corr_mas_casos[[#This Row],[Corregimiento]],Hoja3!$A$2:$D$676,4,0)</f>
        <v>81003</v>
      </c>
      <c r="E10820" s="54">
        <v>17</v>
      </c>
    </row>
    <row r="10821" spans="1:5" x14ac:dyDescent="0.25">
      <c r="A10821" s="53">
        <v>44412</v>
      </c>
      <c r="B10821" s="54">
        <v>44412</v>
      </c>
      <c r="C10821" s="54" t="s">
        <v>792</v>
      </c>
      <c r="D10821" s="55">
        <f>VLOOKUP(Pag_Inicio_Corr_mas_casos[[#This Row],[Corregimiento]],Hoja3!$A$2:$D$676,4,0)</f>
        <v>80806</v>
      </c>
      <c r="E10821" s="54">
        <v>16</v>
      </c>
    </row>
    <row r="10822" spans="1:5" x14ac:dyDescent="0.25">
      <c r="A10822" s="53">
        <v>44412</v>
      </c>
      <c r="B10822" s="54">
        <v>44412</v>
      </c>
      <c r="C10822" s="54" t="s">
        <v>1257</v>
      </c>
      <c r="D10822" s="55">
        <f>VLOOKUP(Pag_Inicio_Corr_mas_casos[[#This Row],[Corregimiento]],Hoja3!$A$2:$D$676,4,0)</f>
        <v>40601</v>
      </c>
      <c r="E10822" s="54">
        <v>15</v>
      </c>
    </row>
    <row r="10823" spans="1:5" x14ac:dyDescent="0.25">
      <c r="A10823" s="53">
        <v>44412</v>
      </c>
      <c r="B10823" s="54">
        <v>44412</v>
      </c>
      <c r="C10823" s="54" t="s">
        <v>804</v>
      </c>
      <c r="D10823" s="55">
        <f>VLOOKUP(Pag_Inicio_Corr_mas_casos[[#This Row],[Corregimiento]],Hoja3!$A$2:$D$676,4,0)</f>
        <v>80815</v>
      </c>
      <c r="E10823" s="54">
        <v>15</v>
      </c>
    </row>
    <row r="10824" spans="1:5" x14ac:dyDescent="0.25">
      <c r="A10824" s="53">
        <v>44412</v>
      </c>
      <c r="B10824" s="54">
        <v>44412</v>
      </c>
      <c r="C10824" s="54" t="s">
        <v>783</v>
      </c>
      <c r="D10824" s="55">
        <f>VLOOKUP(Pag_Inicio_Corr_mas_casos[[#This Row],[Corregimiento]],Hoja3!$A$2:$D$676,4,0)</f>
        <v>80822</v>
      </c>
      <c r="E10824" s="54">
        <v>15</v>
      </c>
    </row>
    <row r="10825" spans="1:5" x14ac:dyDescent="0.25">
      <c r="A10825" s="53">
        <v>44412</v>
      </c>
      <c r="B10825" s="54">
        <v>44412</v>
      </c>
      <c r="C10825" s="54" t="s">
        <v>1191</v>
      </c>
      <c r="D10825" s="55">
        <f>VLOOKUP(Pag_Inicio_Corr_mas_casos[[#This Row],[Corregimiento]],Hoja3!$A$2:$D$676,4,0)</f>
        <v>130106</v>
      </c>
      <c r="E10825" s="54">
        <v>15</v>
      </c>
    </row>
    <row r="10826" spans="1:5" x14ac:dyDescent="0.25">
      <c r="A10826" s="105">
        <v>44413</v>
      </c>
      <c r="B10826" s="106">
        <v>44413</v>
      </c>
      <c r="C10826" s="106" t="s">
        <v>867</v>
      </c>
      <c r="D10826" s="107">
        <f>VLOOKUP(Pag_Inicio_Corr_mas_casos[[#This Row],[Corregimiento]],Hoja3!$A$2:$D$676,4,0)</f>
        <v>80821</v>
      </c>
      <c r="E10826" s="106">
        <v>19</v>
      </c>
    </row>
    <row r="10827" spans="1:5" x14ac:dyDescent="0.25">
      <c r="A10827" s="105">
        <v>44413</v>
      </c>
      <c r="B10827" s="106">
        <v>44413</v>
      </c>
      <c r="C10827" s="106" t="s">
        <v>1248</v>
      </c>
      <c r="D10827" s="107">
        <f>VLOOKUP(Pag_Inicio_Corr_mas_casos[[#This Row],[Corregimiento]],Hoja3!$A$2:$D$676,4,0)</f>
        <v>20601</v>
      </c>
      <c r="E10827" s="106">
        <v>18</v>
      </c>
    </row>
    <row r="10828" spans="1:5" x14ac:dyDescent="0.25">
      <c r="A10828" s="105">
        <v>44413</v>
      </c>
      <c r="B10828" s="106">
        <v>44413</v>
      </c>
      <c r="C10828" s="106" t="s">
        <v>782</v>
      </c>
      <c r="D10828" s="107">
        <f>VLOOKUP(Pag_Inicio_Corr_mas_casos[[#This Row],[Corregimiento]],Hoja3!$A$2:$D$676,4,0)</f>
        <v>80817</v>
      </c>
      <c r="E10828" s="106">
        <v>18</v>
      </c>
    </row>
    <row r="10829" spans="1:5" x14ac:dyDescent="0.25">
      <c r="A10829" s="105">
        <v>44413</v>
      </c>
      <c r="B10829" s="106">
        <v>44413</v>
      </c>
      <c r="C10829" s="106" t="s">
        <v>789</v>
      </c>
      <c r="D10829" s="107">
        <f>VLOOKUP(Pag_Inicio_Corr_mas_casos[[#This Row],[Corregimiento]],Hoja3!$A$2:$D$676,4,0)</f>
        <v>80812</v>
      </c>
      <c r="E10829" s="106">
        <v>18</v>
      </c>
    </row>
    <row r="10830" spans="1:5" x14ac:dyDescent="0.25">
      <c r="A10830" s="105">
        <v>44413</v>
      </c>
      <c r="B10830" s="106">
        <v>44413</v>
      </c>
      <c r="C10830" s="106" t="s">
        <v>1427</v>
      </c>
      <c r="D10830" s="107">
        <f>VLOOKUP(Pag_Inicio_Corr_mas_casos[[#This Row],[Corregimiento]],Hoja3!$A$2:$D$676,4,0)</f>
        <v>80823</v>
      </c>
      <c r="E10830" s="106">
        <v>18</v>
      </c>
    </row>
    <row r="10831" spans="1:5" x14ac:dyDescent="0.25">
      <c r="A10831" s="105">
        <v>44413</v>
      </c>
      <c r="B10831" s="106">
        <v>44413</v>
      </c>
      <c r="C10831" s="106" t="s">
        <v>814</v>
      </c>
      <c r="D10831" s="107">
        <f>VLOOKUP(Pag_Inicio_Corr_mas_casos[[#This Row],[Corregimiento]],Hoja3!$A$2:$D$676,4,0)</f>
        <v>80809</v>
      </c>
      <c r="E10831" s="106">
        <v>17</v>
      </c>
    </row>
    <row r="10832" spans="1:5" x14ac:dyDescent="0.25">
      <c r="A10832" s="105">
        <v>44413</v>
      </c>
      <c r="B10832" s="106">
        <v>44413</v>
      </c>
      <c r="C10832" s="106" t="s">
        <v>988</v>
      </c>
      <c r="D10832" s="107">
        <f>VLOOKUP(Pag_Inicio_Corr_mas_casos[[#This Row],[Corregimiento]],Hoja3!$A$2:$D$676,4,0)</f>
        <v>91001</v>
      </c>
      <c r="E10832" s="106">
        <v>16</v>
      </c>
    </row>
    <row r="10833" spans="1:5" x14ac:dyDescent="0.25">
      <c r="A10833" s="105">
        <v>44413</v>
      </c>
      <c r="B10833" s="106">
        <v>44413</v>
      </c>
      <c r="C10833" s="106" t="s">
        <v>803</v>
      </c>
      <c r="D10833" s="107">
        <f>VLOOKUP(Pag_Inicio_Corr_mas_casos[[#This Row],[Corregimiento]],Hoja3!$A$2:$D$676,4,0)</f>
        <v>80820</v>
      </c>
      <c r="E10833" s="106">
        <v>16</v>
      </c>
    </row>
    <row r="10834" spans="1:5" x14ac:dyDescent="0.25">
      <c r="A10834" s="105">
        <v>44413</v>
      </c>
      <c r="B10834" s="106">
        <v>44413</v>
      </c>
      <c r="C10834" s="106" t="s">
        <v>804</v>
      </c>
      <c r="D10834" s="107">
        <f>VLOOKUP(Pag_Inicio_Corr_mas_casos[[#This Row],[Corregimiento]],Hoja3!$A$2:$D$676,4,0)</f>
        <v>80815</v>
      </c>
      <c r="E10834" s="106">
        <v>16</v>
      </c>
    </row>
    <row r="10835" spans="1:5" x14ac:dyDescent="0.25">
      <c r="A10835" s="105">
        <v>44413</v>
      </c>
      <c r="B10835" s="106">
        <v>44413</v>
      </c>
      <c r="C10835" s="106" t="s">
        <v>781</v>
      </c>
      <c r="D10835" s="107">
        <f>VLOOKUP(Pag_Inicio_Corr_mas_casos[[#This Row],[Corregimiento]],Hoja3!$A$2:$D$676,4,0)</f>
        <v>80816</v>
      </c>
      <c r="E10835" s="106">
        <v>15</v>
      </c>
    </row>
    <row r="10836" spans="1:5" x14ac:dyDescent="0.25">
      <c r="A10836" s="105">
        <v>44413</v>
      </c>
      <c r="B10836" s="106">
        <v>44413</v>
      </c>
      <c r="C10836" s="106" t="s">
        <v>808</v>
      </c>
      <c r="D10836" s="107">
        <f>VLOOKUP(Pag_Inicio_Corr_mas_casos[[#This Row],[Corregimiento]],Hoja3!$A$2:$D$676,4,0)</f>
        <v>130708</v>
      </c>
      <c r="E10836" s="106">
        <v>15</v>
      </c>
    </row>
    <row r="10837" spans="1:5" x14ac:dyDescent="0.25">
      <c r="A10837" s="105">
        <v>44413</v>
      </c>
      <c r="B10837" s="106">
        <v>44413</v>
      </c>
      <c r="C10837" s="106" t="s">
        <v>786</v>
      </c>
      <c r="D10837" s="107">
        <f>VLOOKUP(Pag_Inicio_Corr_mas_casos[[#This Row],[Corregimiento]],Hoja3!$A$2:$D$676,4,0)</f>
        <v>80819</v>
      </c>
      <c r="E10837" s="106">
        <v>14</v>
      </c>
    </row>
    <row r="10838" spans="1:5" x14ac:dyDescent="0.25">
      <c r="A10838" s="105">
        <v>44413</v>
      </c>
      <c r="B10838" s="106">
        <v>44413</v>
      </c>
      <c r="C10838" s="106" t="s">
        <v>817</v>
      </c>
      <c r="D10838" s="107">
        <f>VLOOKUP(Pag_Inicio_Corr_mas_casos[[#This Row],[Corregimiento]],Hoja3!$A$2:$D$676,4,0)</f>
        <v>130717</v>
      </c>
      <c r="E10838" s="106">
        <v>13</v>
      </c>
    </row>
    <row r="10839" spans="1:5" x14ac:dyDescent="0.25">
      <c r="A10839" s="105">
        <v>44413</v>
      </c>
      <c r="B10839" s="106">
        <v>44413</v>
      </c>
      <c r="C10839" s="106" t="s">
        <v>868</v>
      </c>
      <c r="D10839" s="107">
        <f>VLOOKUP(Pag_Inicio_Corr_mas_casos[[#This Row],[Corregimiento]],Hoja3!$A$2:$D$676,4,0)</f>
        <v>81009</v>
      </c>
      <c r="E10839" s="106">
        <v>13</v>
      </c>
    </row>
    <row r="10840" spans="1:5" x14ac:dyDescent="0.25">
      <c r="A10840" s="105">
        <v>44413</v>
      </c>
      <c r="B10840" s="106">
        <v>44413</v>
      </c>
      <c r="C10840" s="106" t="s">
        <v>792</v>
      </c>
      <c r="D10840" s="107">
        <f>VLOOKUP(Pag_Inicio_Corr_mas_casos[[#This Row],[Corregimiento]],Hoja3!$A$2:$D$676,4,0)</f>
        <v>80806</v>
      </c>
      <c r="E10840" s="106">
        <v>13</v>
      </c>
    </row>
    <row r="10841" spans="1:5" x14ac:dyDescent="0.25">
      <c r="A10841" s="105">
        <v>44413</v>
      </c>
      <c r="B10841" s="106">
        <v>44413</v>
      </c>
      <c r="C10841" s="106" t="s">
        <v>795</v>
      </c>
      <c r="D10841" s="107">
        <f>VLOOKUP(Pag_Inicio_Corr_mas_casos[[#This Row],[Corregimiento]],Hoja3!$A$2:$D$676,4,0)</f>
        <v>30107</v>
      </c>
      <c r="E10841" s="106">
        <v>12</v>
      </c>
    </row>
    <row r="10842" spans="1:5" x14ac:dyDescent="0.25">
      <c r="A10842" s="105">
        <v>44413</v>
      </c>
      <c r="B10842" s="106">
        <v>44413</v>
      </c>
      <c r="C10842" s="106" t="s">
        <v>779</v>
      </c>
      <c r="D10842" s="107">
        <f>VLOOKUP(Pag_Inicio_Corr_mas_casos[[#This Row],[Corregimiento]],Hoja3!$A$2:$D$676,4,0)</f>
        <v>81007</v>
      </c>
      <c r="E10842" s="106">
        <v>12</v>
      </c>
    </row>
    <row r="10843" spans="1:5" x14ac:dyDescent="0.25">
      <c r="A10843" s="105">
        <v>44413</v>
      </c>
      <c r="B10843" s="106">
        <v>44413</v>
      </c>
      <c r="C10843" s="106" t="s">
        <v>1257</v>
      </c>
      <c r="D10843" s="107">
        <f>VLOOKUP(Pag_Inicio_Corr_mas_casos[[#This Row],[Corregimiento]],Hoja3!$A$2:$D$676,4,0)</f>
        <v>40601</v>
      </c>
      <c r="E10843" s="106">
        <v>11</v>
      </c>
    </row>
    <row r="10844" spans="1:5" x14ac:dyDescent="0.25">
      <c r="A10844" s="105">
        <v>44413</v>
      </c>
      <c r="B10844" s="106">
        <v>44413</v>
      </c>
      <c r="C10844" s="106" t="s">
        <v>828</v>
      </c>
      <c r="D10844" s="107">
        <f>VLOOKUP(Pag_Inicio_Corr_mas_casos[[#This Row],[Corregimiento]],Hoja3!$A$2:$D$676,4,0)</f>
        <v>130706</v>
      </c>
      <c r="E10844" s="106">
        <v>11</v>
      </c>
    </row>
    <row r="10845" spans="1:5" x14ac:dyDescent="0.25">
      <c r="A10845" s="105">
        <v>44413</v>
      </c>
      <c r="B10845" s="106">
        <v>44413</v>
      </c>
      <c r="C10845" s="106" t="s">
        <v>799</v>
      </c>
      <c r="D10845" s="107">
        <f>VLOOKUP(Pag_Inicio_Corr_mas_casos[[#This Row],[Corregimiento]],Hoja3!$A$2:$D$676,4,0)</f>
        <v>80813</v>
      </c>
      <c r="E10845" s="106">
        <v>11</v>
      </c>
    </row>
    <row r="10846" spans="1:5" x14ac:dyDescent="0.25">
      <c r="A10846" s="62">
        <v>44414</v>
      </c>
      <c r="B10846" s="63">
        <v>44414</v>
      </c>
      <c r="C10846" s="63" t="s">
        <v>1149</v>
      </c>
      <c r="D10846" s="64">
        <f>VLOOKUP(Pag_Inicio_Corr_mas_casos[[#This Row],[Corregimiento]],Hoja3!$A$2:$D$676,4,0)</f>
        <v>130102</v>
      </c>
      <c r="E10846" s="63">
        <v>27</v>
      </c>
    </row>
    <row r="10847" spans="1:5" x14ac:dyDescent="0.25">
      <c r="A10847" s="62">
        <v>44414</v>
      </c>
      <c r="B10847" s="63">
        <v>44414</v>
      </c>
      <c r="C10847" s="63" t="s">
        <v>1117</v>
      </c>
      <c r="D10847" s="64">
        <f>VLOOKUP(Pag_Inicio_Corr_mas_casos[[#This Row],[Corregimiento]],Hoja3!$A$2:$D$676,4,0)</f>
        <v>91001</v>
      </c>
      <c r="E10847" s="63">
        <v>25</v>
      </c>
    </row>
    <row r="10848" spans="1:5" x14ac:dyDescent="0.25">
      <c r="A10848" s="62">
        <v>44414</v>
      </c>
      <c r="B10848" s="63">
        <v>44414</v>
      </c>
      <c r="C10848" s="63" t="s">
        <v>1106</v>
      </c>
      <c r="D10848" s="64">
        <f>VLOOKUP(Pag_Inicio_Corr_mas_casos[[#This Row],[Corregimiento]],Hoja3!$A$2:$D$676,4,0)</f>
        <v>80809</v>
      </c>
      <c r="E10848" s="63">
        <v>25</v>
      </c>
    </row>
    <row r="10849" spans="1:5" x14ac:dyDescent="0.25">
      <c r="A10849" s="62">
        <v>44414</v>
      </c>
      <c r="B10849" s="63">
        <v>44414</v>
      </c>
      <c r="C10849" s="63" t="s">
        <v>867</v>
      </c>
      <c r="D10849" s="64">
        <f>VLOOKUP(Pag_Inicio_Corr_mas_casos[[#This Row],[Corregimiento]],Hoja3!$A$2:$D$676,4,0)</f>
        <v>80821</v>
      </c>
      <c r="E10849" s="63">
        <v>21</v>
      </c>
    </row>
    <row r="10850" spans="1:5" x14ac:dyDescent="0.25">
      <c r="A10850" s="62">
        <v>44414</v>
      </c>
      <c r="B10850" s="63">
        <v>44414</v>
      </c>
      <c r="C10850" s="63" t="s">
        <v>1107</v>
      </c>
      <c r="D10850" s="64">
        <f>VLOOKUP(Pag_Inicio_Corr_mas_casos[[#This Row],[Corregimiento]],Hoja3!$A$2:$D$676,4,0)</f>
        <v>80819</v>
      </c>
      <c r="E10850" s="63">
        <v>21</v>
      </c>
    </row>
    <row r="10851" spans="1:5" x14ac:dyDescent="0.25">
      <c r="A10851" s="62">
        <v>44414</v>
      </c>
      <c r="B10851" s="63">
        <v>44414</v>
      </c>
      <c r="C10851" s="63" t="s">
        <v>1051</v>
      </c>
      <c r="D10851" s="64">
        <f>VLOOKUP(Pag_Inicio_Corr_mas_casos[[#This Row],[Corregimiento]],Hoja3!$A$2:$D$676,4,0)</f>
        <v>80815</v>
      </c>
      <c r="E10851" s="63">
        <v>21</v>
      </c>
    </row>
    <row r="10852" spans="1:5" x14ac:dyDescent="0.25">
      <c r="A10852" s="62">
        <v>44414</v>
      </c>
      <c r="B10852" s="63">
        <v>44414</v>
      </c>
      <c r="C10852" s="63" t="s">
        <v>1034</v>
      </c>
      <c r="D10852" s="64">
        <f>VLOOKUP(Pag_Inicio_Corr_mas_casos[[#This Row],[Corregimiento]],Hoja3!$A$2:$D$676,4,0)</f>
        <v>81009</v>
      </c>
      <c r="E10852" s="63">
        <v>20</v>
      </c>
    </row>
    <row r="10853" spans="1:5" x14ac:dyDescent="0.25">
      <c r="A10853" s="62">
        <v>44414</v>
      </c>
      <c r="B10853" s="63">
        <v>44414</v>
      </c>
      <c r="C10853" s="63" t="s">
        <v>1048</v>
      </c>
      <c r="D10853" s="64">
        <f>VLOOKUP(Pag_Inicio_Corr_mas_casos[[#This Row],[Corregimiento]],Hoja3!$A$2:$D$676,4,0)</f>
        <v>80817</v>
      </c>
      <c r="E10853" s="63">
        <v>19</v>
      </c>
    </row>
    <row r="10854" spans="1:5" x14ac:dyDescent="0.25">
      <c r="A10854" s="62">
        <v>44414</v>
      </c>
      <c r="B10854" s="63">
        <v>44414</v>
      </c>
      <c r="C10854" s="63" t="s">
        <v>1021</v>
      </c>
      <c r="D10854" s="64">
        <f>VLOOKUP(Pag_Inicio_Corr_mas_casos[[#This Row],[Corregimiento]],Hoja3!$A$2:$D$676,4,0)</f>
        <v>80812</v>
      </c>
      <c r="E10854" s="63">
        <v>18</v>
      </c>
    </row>
    <row r="10855" spans="1:5" x14ac:dyDescent="0.25">
      <c r="A10855" s="62">
        <v>44414</v>
      </c>
      <c r="B10855" s="63">
        <v>44414</v>
      </c>
      <c r="C10855" s="63" t="s">
        <v>1045</v>
      </c>
      <c r="D10855" s="64">
        <f>VLOOKUP(Pag_Inicio_Corr_mas_casos[[#This Row],[Corregimiento]],Hoja3!$A$2:$D$676,4,0)</f>
        <v>130107</v>
      </c>
      <c r="E10855" s="63">
        <v>17</v>
      </c>
    </row>
    <row r="10856" spans="1:5" x14ac:dyDescent="0.25">
      <c r="A10856" s="62">
        <v>44414</v>
      </c>
      <c r="B10856" s="63">
        <v>44414</v>
      </c>
      <c r="C10856" s="63" t="s">
        <v>1163</v>
      </c>
      <c r="D10856" s="64">
        <f>VLOOKUP(Pag_Inicio_Corr_mas_casos[[#This Row],[Corregimiento]],Hoja3!$A$2:$D$676,4,0)</f>
        <v>130101</v>
      </c>
      <c r="E10856" s="63">
        <v>16</v>
      </c>
    </row>
    <row r="10857" spans="1:5" x14ac:dyDescent="0.25">
      <c r="A10857" s="62">
        <v>44414</v>
      </c>
      <c r="B10857" s="63">
        <v>44414</v>
      </c>
      <c r="C10857" s="63" t="s">
        <v>1110</v>
      </c>
      <c r="D10857" s="64">
        <f>VLOOKUP(Pag_Inicio_Corr_mas_casos[[#This Row],[Corregimiento]],Hoja3!$A$2:$D$676,4,0)</f>
        <v>130702</v>
      </c>
      <c r="E10857" s="63">
        <v>16</v>
      </c>
    </row>
    <row r="10858" spans="1:5" x14ac:dyDescent="0.25">
      <c r="A10858" s="62">
        <v>44414</v>
      </c>
      <c r="B10858" s="63">
        <v>44414</v>
      </c>
      <c r="C10858" s="63" t="s">
        <v>1037</v>
      </c>
      <c r="D10858" s="64">
        <f>VLOOKUP(Pag_Inicio_Corr_mas_casos[[#This Row],[Corregimiento]],Hoja3!$A$2:$D$676,4,0)</f>
        <v>80807</v>
      </c>
      <c r="E10858" s="63">
        <v>16</v>
      </c>
    </row>
    <row r="10859" spans="1:5" x14ac:dyDescent="0.25">
      <c r="A10859" s="62">
        <v>44414</v>
      </c>
      <c r="B10859" s="63">
        <v>44414</v>
      </c>
      <c r="C10859" s="63" t="s">
        <v>1131</v>
      </c>
      <c r="D10859" s="64">
        <f>VLOOKUP(Pag_Inicio_Corr_mas_casos[[#This Row],[Corregimiento]],Hoja3!$A$2:$D$676,4,0)</f>
        <v>130106</v>
      </c>
      <c r="E10859" s="63">
        <v>16</v>
      </c>
    </row>
    <row r="10860" spans="1:5" x14ac:dyDescent="0.25">
      <c r="A10860" s="62">
        <v>44414</v>
      </c>
      <c r="B10860" s="63">
        <v>44414</v>
      </c>
      <c r="C10860" s="63" t="s">
        <v>1155</v>
      </c>
      <c r="D10860" s="64">
        <f>VLOOKUP(Pag_Inicio_Corr_mas_casos[[#This Row],[Corregimiento]],Hoja3!$A$2:$D$676,4,0)</f>
        <v>40601</v>
      </c>
      <c r="E10860" s="63">
        <v>15</v>
      </c>
    </row>
    <row r="10861" spans="1:5" x14ac:dyDescent="0.25">
      <c r="A10861" s="62">
        <v>44414</v>
      </c>
      <c r="B10861" s="63">
        <v>44414</v>
      </c>
      <c r="C10861" s="63" t="s">
        <v>1429</v>
      </c>
      <c r="D10861" s="64">
        <f>VLOOKUP(Pag_Inicio_Corr_mas_casos[[#This Row],[Corregimiento]],Hoja3!$A$2:$D$676,4,0)</f>
        <v>80823</v>
      </c>
      <c r="E10861" s="63">
        <v>15</v>
      </c>
    </row>
    <row r="10862" spans="1:5" x14ac:dyDescent="0.25">
      <c r="A10862" s="62">
        <v>44414</v>
      </c>
      <c r="B10862" s="63">
        <v>44414</v>
      </c>
      <c r="C10862" s="63" t="s">
        <v>1035</v>
      </c>
      <c r="D10862" s="64">
        <f>VLOOKUP(Pag_Inicio_Corr_mas_casos[[#This Row],[Corregimiento]],Hoja3!$A$2:$D$676,4,0)</f>
        <v>80806</v>
      </c>
      <c r="E10862" s="63">
        <v>13</v>
      </c>
    </row>
    <row r="10863" spans="1:5" x14ac:dyDescent="0.25">
      <c r="A10863" s="62">
        <v>44414</v>
      </c>
      <c r="B10863" s="63">
        <v>44414</v>
      </c>
      <c r="C10863" s="63" t="s">
        <v>1056</v>
      </c>
      <c r="D10863" s="64">
        <f>VLOOKUP(Pag_Inicio_Corr_mas_casos[[#This Row],[Corregimiento]],Hoja3!$A$2:$D$676,4,0)</f>
        <v>20601</v>
      </c>
      <c r="E10863" s="63">
        <v>12</v>
      </c>
    </row>
    <row r="10864" spans="1:5" x14ac:dyDescent="0.25">
      <c r="A10864" s="62">
        <v>44414</v>
      </c>
      <c r="B10864" s="63">
        <v>44414</v>
      </c>
      <c r="C10864" s="63" t="s">
        <v>1133</v>
      </c>
      <c r="D10864" s="64">
        <f>VLOOKUP(Pag_Inicio_Corr_mas_casos[[#This Row],[Corregimiento]],Hoja3!$A$2:$D$676,4,0)</f>
        <v>130108</v>
      </c>
      <c r="E10864" s="63">
        <v>11</v>
      </c>
    </row>
    <row r="10865" spans="1:5" x14ac:dyDescent="0.25">
      <c r="A10865" s="62">
        <v>44414</v>
      </c>
      <c r="B10865" s="63">
        <v>44414</v>
      </c>
      <c r="C10865" s="63" t="s">
        <v>1046</v>
      </c>
      <c r="D10865" s="64">
        <f>VLOOKUP(Pag_Inicio_Corr_mas_casos[[#This Row],[Corregimiento]],Hoja3!$A$2:$D$676,4,0)</f>
        <v>80813</v>
      </c>
      <c r="E10865" s="63">
        <v>11</v>
      </c>
    </row>
    <row r="10866" spans="1:5" x14ac:dyDescent="0.25">
      <c r="A10866" s="59">
        <v>44415</v>
      </c>
      <c r="B10866" s="60">
        <v>44415</v>
      </c>
      <c r="C10866" s="60" t="s">
        <v>786</v>
      </c>
      <c r="D10866" s="61">
        <f>VLOOKUP(Pag_Inicio_Corr_mas_casos[[#This Row],[Corregimiento]],Hoja3!$A$2:$D$676,4,0)</f>
        <v>80819</v>
      </c>
      <c r="E10866" s="60">
        <v>26</v>
      </c>
    </row>
    <row r="10867" spans="1:5" x14ac:dyDescent="0.25">
      <c r="A10867" s="59">
        <v>44415</v>
      </c>
      <c r="B10867" s="60">
        <v>44415</v>
      </c>
      <c r="C10867" s="60" t="s">
        <v>1427</v>
      </c>
      <c r="D10867" s="61">
        <f>VLOOKUP(Pag_Inicio_Corr_mas_casos[[#This Row],[Corregimiento]],Hoja3!$A$2:$D$676,4,0)</f>
        <v>80823</v>
      </c>
      <c r="E10867" s="60">
        <v>22</v>
      </c>
    </row>
    <row r="10868" spans="1:5" x14ac:dyDescent="0.25">
      <c r="A10868" s="59">
        <v>44415</v>
      </c>
      <c r="B10868" s="60">
        <v>44415</v>
      </c>
      <c r="C10868" s="60" t="s">
        <v>1191</v>
      </c>
      <c r="D10868" s="61">
        <f>VLOOKUP(Pag_Inicio_Corr_mas_casos[[#This Row],[Corregimiento]],Hoja3!$A$2:$D$676,4,0)</f>
        <v>130106</v>
      </c>
      <c r="E10868" s="60">
        <v>22</v>
      </c>
    </row>
    <row r="10869" spans="1:5" x14ac:dyDescent="0.25">
      <c r="A10869" s="59">
        <v>44415</v>
      </c>
      <c r="B10869" s="60">
        <v>44415</v>
      </c>
      <c r="C10869" s="60" t="s">
        <v>792</v>
      </c>
      <c r="D10869" s="61">
        <f>VLOOKUP(Pag_Inicio_Corr_mas_casos[[#This Row],[Corregimiento]],Hoja3!$A$2:$D$676,4,0)</f>
        <v>80806</v>
      </c>
      <c r="E10869" s="60">
        <v>22</v>
      </c>
    </row>
    <row r="10870" spans="1:5" x14ac:dyDescent="0.25">
      <c r="A10870" s="59">
        <v>44415</v>
      </c>
      <c r="B10870" s="60">
        <v>44415</v>
      </c>
      <c r="C10870" s="60" t="s">
        <v>814</v>
      </c>
      <c r="D10870" s="61">
        <f>VLOOKUP(Pag_Inicio_Corr_mas_casos[[#This Row],[Corregimiento]],Hoja3!$A$2:$D$676,4,0)</f>
        <v>80809</v>
      </c>
      <c r="E10870" s="60">
        <v>19</v>
      </c>
    </row>
    <row r="10871" spans="1:5" x14ac:dyDescent="0.25">
      <c r="A10871" s="59">
        <v>44415</v>
      </c>
      <c r="B10871" s="60">
        <v>44415</v>
      </c>
      <c r="C10871" s="60" t="s">
        <v>1230</v>
      </c>
      <c r="D10871" s="61">
        <f>VLOOKUP(Pag_Inicio_Corr_mas_casos[[#This Row],[Corregimiento]],Hoja3!$A$2:$D$676,4,0)</f>
        <v>130101</v>
      </c>
      <c r="E10871" s="60">
        <v>19</v>
      </c>
    </row>
    <row r="10872" spans="1:5" x14ac:dyDescent="0.25">
      <c r="A10872" s="59">
        <v>44415</v>
      </c>
      <c r="B10872" s="60">
        <v>44415</v>
      </c>
      <c r="C10872" s="60" t="s">
        <v>867</v>
      </c>
      <c r="D10872" s="61">
        <f>VLOOKUP(Pag_Inicio_Corr_mas_casos[[#This Row],[Corregimiento]],Hoja3!$A$2:$D$676,4,0)</f>
        <v>80821</v>
      </c>
      <c r="E10872" s="60">
        <v>19</v>
      </c>
    </row>
    <row r="10873" spans="1:5" x14ac:dyDescent="0.25">
      <c r="A10873" s="59">
        <v>44415</v>
      </c>
      <c r="B10873" s="60">
        <v>44415</v>
      </c>
      <c r="C10873" s="60" t="s">
        <v>779</v>
      </c>
      <c r="D10873" s="61">
        <f>VLOOKUP(Pag_Inicio_Corr_mas_casos[[#This Row],[Corregimiento]],Hoja3!$A$2:$D$676,4,0)</f>
        <v>81007</v>
      </c>
      <c r="E10873" s="60">
        <v>18</v>
      </c>
    </row>
    <row r="10874" spans="1:5" x14ac:dyDescent="0.25">
      <c r="A10874" s="59">
        <v>44415</v>
      </c>
      <c r="B10874" s="60">
        <v>44415</v>
      </c>
      <c r="C10874" s="60" t="s">
        <v>781</v>
      </c>
      <c r="D10874" s="61">
        <f>VLOOKUP(Pag_Inicio_Corr_mas_casos[[#This Row],[Corregimiento]],Hoja3!$A$2:$D$676,4,0)</f>
        <v>80816</v>
      </c>
      <c r="E10874" s="60">
        <v>16</v>
      </c>
    </row>
    <row r="10875" spans="1:5" x14ac:dyDescent="0.25">
      <c r="A10875" s="59">
        <v>44415</v>
      </c>
      <c r="B10875" s="60">
        <v>44415</v>
      </c>
      <c r="C10875" s="60" t="s">
        <v>789</v>
      </c>
      <c r="D10875" s="61">
        <f>VLOOKUP(Pag_Inicio_Corr_mas_casos[[#This Row],[Corregimiento]],Hoja3!$A$2:$D$676,4,0)</f>
        <v>80812</v>
      </c>
      <c r="E10875" s="60">
        <v>14</v>
      </c>
    </row>
    <row r="10876" spans="1:5" x14ac:dyDescent="0.25">
      <c r="A10876" s="59">
        <v>44415</v>
      </c>
      <c r="B10876" s="60">
        <v>44415</v>
      </c>
      <c r="C10876" s="60" t="s">
        <v>868</v>
      </c>
      <c r="D10876" s="61">
        <f>VLOOKUP(Pag_Inicio_Corr_mas_casos[[#This Row],[Corregimiento]],Hoja3!$A$2:$D$676,4,0)</f>
        <v>81009</v>
      </c>
      <c r="E10876" s="60">
        <v>14</v>
      </c>
    </row>
    <row r="10877" spans="1:5" x14ac:dyDescent="0.25">
      <c r="A10877" s="59">
        <v>44415</v>
      </c>
      <c r="B10877" s="60">
        <v>44415</v>
      </c>
      <c r="C10877" s="60" t="s">
        <v>783</v>
      </c>
      <c r="D10877" s="61">
        <f>VLOOKUP(Pag_Inicio_Corr_mas_casos[[#This Row],[Corregimiento]],Hoja3!$A$2:$D$676,4,0)</f>
        <v>80822</v>
      </c>
      <c r="E10877" s="60">
        <v>14</v>
      </c>
    </row>
    <row r="10878" spans="1:5" x14ac:dyDescent="0.25">
      <c r="A10878" s="59">
        <v>44415</v>
      </c>
      <c r="B10878" s="60">
        <v>44415</v>
      </c>
      <c r="C10878" s="60" t="s">
        <v>825</v>
      </c>
      <c r="D10878" s="61">
        <f>VLOOKUP(Pag_Inicio_Corr_mas_casos[[#This Row],[Corregimiento]],Hoja3!$A$2:$D$676,4,0)</f>
        <v>80814</v>
      </c>
      <c r="E10878" s="60">
        <v>12</v>
      </c>
    </row>
    <row r="10879" spans="1:5" x14ac:dyDescent="0.25">
      <c r="A10879" s="59">
        <v>44415</v>
      </c>
      <c r="B10879" s="60">
        <v>44415</v>
      </c>
      <c r="C10879" s="60" t="s">
        <v>1438</v>
      </c>
      <c r="D10879" s="61">
        <f>VLOOKUP(Pag_Inicio_Corr_mas_casos[[#This Row],[Corregimiento]],Hoja3!$A$2:$D$676,4,0)</f>
        <v>130108</v>
      </c>
      <c r="E10879" s="60">
        <v>12</v>
      </c>
    </row>
    <row r="10880" spans="1:5" x14ac:dyDescent="0.25">
      <c r="A10880" s="59">
        <v>44415</v>
      </c>
      <c r="B10880" s="60">
        <v>44415</v>
      </c>
      <c r="C10880" s="60" t="s">
        <v>804</v>
      </c>
      <c r="D10880" s="61">
        <f>VLOOKUP(Pag_Inicio_Corr_mas_casos[[#This Row],[Corregimiento]],Hoja3!$A$2:$D$676,4,0)</f>
        <v>80815</v>
      </c>
      <c r="E10880" s="60">
        <v>12</v>
      </c>
    </row>
    <row r="10881" spans="1:5" x14ac:dyDescent="0.25">
      <c r="A10881" s="59">
        <v>44415</v>
      </c>
      <c r="B10881" s="60">
        <v>44415</v>
      </c>
      <c r="C10881" s="60" t="s">
        <v>782</v>
      </c>
      <c r="D10881" s="61">
        <f>VLOOKUP(Pag_Inicio_Corr_mas_casos[[#This Row],[Corregimiento]],Hoja3!$A$2:$D$676,4,0)</f>
        <v>80817</v>
      </c>
      <c r="E10881" s="60">
        <v>11</v>
      </c>
    </row>
    <row r="10882" spans="1:5" x14ac:dyDescent="0.25">
      <c r="A10882" s="59">
        <v>44415</v>
      </c>
      <c r="B10882" s="60">
        <v>44415</v>
      </c>
      <c r="C10882" s="60" t="s">
        <v>1248</v>
      </c>
      <c r="D10882" s="61">
        <f>VLOOKUP(Pag_Inicio_Corr_mas_casos[[#This Row],[Corregimiento]],Hoja3!$A$2:$D$676,4,0)</f>
        <v>20601</v>
      </c>
      <c r="E10882" s="60">
        <v>11</v>
      </c>
    </row>
    <row r="10883" spans="1:5" x14ac:dyDescent="0.25">
      <c r="A10883" s="59">
        <v>44415</v>
      </c>
      <c r="B10883" s="60">
        <v>44415</v>
      </c>
      <c r="C10883" s="60" t="s">
        <v>1437</v>
      </c>
      <c r="D10883" s="61">
        <f>VLOOKUP(Pag_Inicio_Corr_mas_casos[[#This Row],[Corregimiento]],Hoja3!$A$2:$D$676,4,0)</f>
        <v>130702</v>
      </c>
      <c r="E10883" s="60">
        <v>11</v>
      </c>
    </row>
    <row r="10884" spans="1:5" x14ac:dyDescent="0.25">
      <c r="A10884" s="59">
        <v>44415</v>
      </c>
      <c r="B10884" s="60">
        <v>44415</v>
      </c>
      <c r="C10884" s="60" t="s">
        <v>1273</v>
      </c>
      <c r="D10884" s="61">
        <f>VLOOKUP(Pag_Inicio_Corr_mas_casos[[#This Row],[Corregimiento]],Hoja3!$A$2:$D$676,4,0)</f>
        <v>130102</v>
      </c>
      <c r="E10884" s="60">
        <v>11</v>
      </c>
    </row>
    <row r="10885" spans="1:5" x14ac:dyDescent="0.25">
      <c r="A10885" s="59">
        <v>44415</v>
      </c>
      <c r="B10885" s="60">
        <v>44415</v>
      </c>
      <c r="C10885" s="60" t="s">
        <v>780</v>
      </c>
      <c r="D10885" s="61">
        <f>VLOOKUP(Pag_Inicio_Corr_mas_casos[[#This Row],[Corregimiento]],Hoja3!$A$2:$D$676,4,0)</f>
        <v>81008</v>
      </c>
      <c r="E10885" s="60">
        <v>10</v>
      </c>
    </row>
    <row r="10886" spans="1:5" x14ac:dyDescent="0.25">
      <c r="A10886" s="105">
        <v>44416</v>
      </c>
      <c r="B10886" s="106">
        <v>44416</v>
      </c>
      <c r="C10886" s="106" t="s">
        <v>1163</v>
      </c>
      <c r="D10886" s="107">
        <f>VLOOKUP(Pag_Inicio_Corr_mas_casos[[#This Row],[Corregimiento]],Hoja3!$A$2:$D$676,4,0)</f>
        <v>130101</v>
      </c>
      <c r="E10886" s="106">
        <v>36</v>
      </c>
    </row>
    <row r="10887" spans="1:5" x14ac:dyDescent="0.25">
      <c r="A10887" s="105">
        <v>44416</v>
      </c>
      <c r="B10887" s="106">
        <v>44416</v>
      </c>
      <c r="C10887" s="106" t="s">
        <v>1149</v>
      </c>
      <c r="D10887" s="107">
        <f>VLOOKUP(Pag_Inicio_Corr_mas_casos[[#This Row],[Corregimiento]],Hoja3!$A$2:$D$676,4,0)</f>
        <v>130102</v>
      </c>
      <c r="E10887" s="106">
        <v>29</v>
      </c>
    </row>
    <row r="10888" spans="1:5" x14ac:dyDescent="0.25">
      <c r="A10888" s="105">
        <v>44416</v>
      </c>
      <c r="B10888" s="106">
        <v>44416</v>
      </c>
      <c r="C10888" s="106" t="s">
        <v>1048</v>
      </c>
      <c r="D10888" s="107">
        <f>VLOOKUP(Pag_Inicio_Corr_mas_casos[[#This Row],[Corregimiento]],Hoja3!$A$2:$D$676,4,0)</f>
        <v>80817</v>
      </c>
      <c r="E10888" s="106">
        <v>25</v>
      </c>
    </row>
    <row r="10889" spans="1:5" x14ac:dyDescent="0.25">
      <c r="A10889" s="105">
        <v>44416</v>
      </c>
      <c r="B10889" s="106">
        <v>44416</v>
      </c>
      <c r="C10889" s="106" t="s">
        <v>1039</v>
      </c>
      <c r="D10889" s="107">
        <f>VLOOKUP(Pag_Inicio_Corr_mas_casos[[#This Row],[Corregimiento]],Hoja3!$A$2:$D$676,4,0)</f>
        <v>130708</v>
      </c>
      <c r="E10889" s="106">
        <v>24</v>
      </c>
    </row>
    <row r="10890" spans="1:5" x14ac:dyDescent="0.25">
      <c r="A10890" s="105">
        <v>44416</v>
      </c>
      <c r="B10890" s="106">
        <v>44416</v>
      </c>
      <c r="C10890" s="106" t="s">
        <v>1131</v>
      </c>
      <c r="D10890" s="107">
        <f>VLOOKUP(Pag_Inicio_Corr_mas_casos[[#This Row],[Corregimiento]],Hoja3!$A$2:$D$676,4,0)</f>
        <v>130106</v>
      </c>
      <c r="E10890" s="106">
        <v>20</v>
      </c>
    </row>
    <row r="10891" spans="1:5" x14ac:dyDescent="0.25">
      <c r="A10891" s="105">
        <v>44416</v>
      </c>
      <c r="B10891" s="106">
        <v>44416</v>
      </c>
      <c r="C10891" s="106" t="s">
        <v>1439</v>
      </c>
      <c r="D10891" s="107">
        <f>VLOOKUP(Pag_Inicio_Corr_mas_casos[[#This Row],[Corregimiento]],Hoja3!$A$2:$D$676,4,0)</f>
        <v>130717</v>
      </c>
      <c r="E10891" s="106">
        <v>20</v>
      </c>
    </row>
    <row r="10892" spans="1:5" x14ac:dyDescent="0.25">
      <c r="A10892" s="105">
        <v>44416</v>
      </c>
      <c r="B10892" s="106">
        <v>44416</v>
      </c>
      <c r="C10892" s="106" t="s">
        <v>1034</v>
      </c>
      <c r="D10892" s="107">
        <f>VLOOKUP(Pag_Inicio_Corr_mas_casos[[#This Row],[Corregimiento]],Hoja3!$A$2:$D$676,4,0)</f>
        <v>81009</v>
      </c>
      <c r="E10892" s="106">
        <v>18</v>
      </c>
    </row>
    <row r="10893" spans="1:5" x14ac:dyDescent="0.25">
      <c r="A10893" s="105">
        <v>44416</v>
      </c>
      <c r="B10893" s="106">
        <v>44416</v>
      </c>
      <c r="C10893" s="106" t="s">
        <v>1107</v>
      </c>
      <c r="D10893" s="107">
        <f>VLOOKUP(Pag_Inicio_Corr_mas_casos[[#This Row],[Corregimiento]],Hoja3!$A$2:$D$676,4,0)</f>
        <v>80819</v>
      </c>
      <c r="E10893" s="106">
        <v>18</v>
      </c>
    </row>
    <row r="10894" spans="1:5" x14ac:dyDescent="0.25">
      <c r="A10894" s="105">
        <v>44416</v>
      </c>
      <c r="B10894" s="106">
        <v>44416</v>
      </c>
      <c r="C10894" s="106" t="s">
        <v>1045</v>
      </c>
      <c r="D10894" s="107">
        <f>VLOOKUP(Pag_Inicio_Corr_mas_casos[[#This Row],[Corregimiento]],Hoja3!$A$2:$D$676,4,0)</f>
        <v>130107</v>
      </c>
      <c r="E10894" s="106">
        <v>16</v>
      </c>
    </row>
    <row r="10895" spans="1:5" x14ac:dyDescent="0.25">
      <c r="A10895" s="105">
        <v>44416</v>
      </c>
      <c r="B10895" s="106">
        <v>44416</v>
      </c>
      <c r="C10895" s="106" t="s">
        <v>1047</v>
      </c>
      <c r="D10895" s="107">
        <f>VLOOKUP(Pag_Inicio_Corr_mas_casos[[#This Row],[Corregimiento]],Hoja3!$A$2:$D$676,4,0)</f>
        <v>80820</v>
      </c>
      <c r="E10895" s="106">
        <v>14</v>
      </c>
    </row>
    <row r="10896" spans="1:5" x14ac:dyDescent="0.25">
      <c r="A10896" s="105">
        <v>44416</v>
      </c>
      <c r="B10896" s="106">
        <v>44416</v>
      </c>
      <c r="C10896" s="106" t="s">
        <v>1054</v>
      </c>
      <c r="D10896" s="107">
        <f>VLOOKUP(Pag_Inicio_Corr_mas_casos[[#This Row],[Corregimiento]],Hoja3!$A$2:$D$676,4,0)</f>
        <v>130701</v>
      </c>
      <c r="E10896" s="106">
        <v>14</v>
      </c>
    </row>
    <row r="10897" spans="1:5" x14ac:dyDescent="0.25">
      <c r="A10897" s="105">
        <v>44416</v>
      </c>
      <c r="B10897" s="106">
        <v>44416</v>
      </c>
      <c r="C10897" s="106" t="s">
        <v>1062</v>
      </c>
      <c r="D10897" s="107">
        <f>VLOOKUP(Pag_Inicio_Corr_mas_casos[[#This Row],[Corregimiento]],Hoja3!$A$2:$D$676,4,0)</f>
        <v>30107</v>
      </c>
      <c r="E10897" s="106">
        <v>14</v>
      </c>
    </row>
    <row r="10898" spans="1:5" x14ac:dyDescent="0.25">
      <c r="A10898" s="105">
        <v>44416</v>
      </c>
      <c r="B10898" s="106">
        <v>44416</v>
      </c>
      <c r="C10898" s="106" t="s">
        <v>1127</v>
      </c>
      <c r="D10898" s="107">
        <f>VLOOKUP(Pag_Inicio_Corr_mas_casos[[#This Row],[Corregimiento]],Hoja3!$A$2:$D$676,4,0)</f>
        <v>30104</v>
      </c>
      <c r="E10898" s="106">
        <v>14</v>
      </c>
    </row>
    <row r="10899" spans="1:5" x14ac:dyDescent="0.25">
      <c r="A10899" s="105">
        <v>44416</v>
      </c>
      <c r="B10899" s="106">
        <v>44416</v>
      </c>
      <c r="C10899" s="106" t="s">
        <v>1141</v>
      </c>
      <c r="D10899" s="107">
        <f>VLOOKUP(Pag_Inicio_Corr_mas_casos[[#This Row],[Corregimiento]],Hoja3!$A$2:$D$676,4,0)</f>
        <v>80812</v>
      </c>
      <c r="E10899" s="106">
        <v>14</v>
      </c>
    </row>
    <row r="10900" spans="1:5" x14ac:dyDescent="0.25">
      <c r="A10900" s="105">
        <v>44416</v>
      </c>
      <c r="B10900" s="106">
        <v>44416</v>
      </c>
      <c r="C10900" s="106" t="s">
        <v>1429</v>
      </c>
      <c r="D10900" s="107">
        <f>VLOOKUP(Pag_Inicio_Corr_mas_casos[[#This Row],[Corregimiento]],Hoja3!$A$2:$D$676,4,0)</f>
        <v>80823</v>
      </c>
      <c r="E10900" s="106">
        <v>14</v>
      </c>
    </row>
    <row r="10901" spans="1:5" x14ac:dyDescent="0.25">
      <c r="A10901" s="105">
        <v>44416</v>
      </c>
      <c r="B10901" s="106">
        <v>44416</v>
      </c>
      <c r="C10901" s="106" t="s">
        <v>1042</v>
      </c>
      <c r="D10901" s="107">
        <f>VLOOKUP(Pag_Inicio_Corr_mas_casos[[#This Row],[Corregimiento]],Hoja3!$A$2:$D$676,4,0)</f>
        <v>80826</v>
      </c>
      <c r="E10901" s="106">
        <v>13</v>
      </c>
    </row>
    <row r="10902" spans="1:5" x14ac:dyDescent="0.25">
      <c r="A10902" s="105">
        <v>44416</v>
      </c>
      <c r="B10902" s="106">
        <v>44416</v>
      </c>
      <c r="C10902" s="106" t="s">
        <v>1086</v>
      </c>
      <c r="D10902" s="107">
        <f>VLOOKUP(Pag_Inicio_Corr_mas_casos[[#This Row],[Corregimiento]],Hoja3!$A$2:$D$676,4,0)</f>
        <v>130706</v>
      </c>
      <c r="E10902" s="106">
        <v>13</v>
      </c>
    </row>
    <row r="10903" spans="1:5" x14ac:dyDescent="0.25">
      <c r="A10903" s="105">
        <v>44416</v>
      </c>
      <c r="B10903" s="106">
        <v>44416</v>
      </c>
      <c r="C10903" s="106" t="s">
        <v>1116</v>
      </c>
      <c r="D10903" s="107">
        <f>VLOOKUP(Pag_Inicio_Corr_mas_casos[[#This Row],[Corregimiento]],Hoja3!$A$2:$D$676,4,0)</f>
        <v>81003</v>
      </c>
      <c r="E10903" s="106">
        <v>13</v>
      </c>
    </row>
    <row r="10904" spans="1:5" x14ac:dyDescent="0.25">
      <c r="A10904" s="105">
        <v>44416</v>
      </c>
      <c r="B10904" s="106">
        <v>44416</v>
      </c>
      <c r="C10904" s="106" t="s">
        <v>1117</v>
      </c>
      <c r="D10904" s="107">
        <f>VLOOKUP(Pag_Inicio_Corr_mas_casos[[#This Row],[Corregimiento]],Hoja3!$A$2:$D$676,4,0)</f>
        <v>91001</v>
      </c>
      <c r="E10904" s="106">
        <v>12</v>
      </c>
    </row>
    <row r="10905" spans="1:5" x14ac:dyDescent="0.25">
      <c r="A10905" s="105">
        <v>44416</v>
      </c>
      <c r="B10905" s="106">
        <v>44416</v>
      </c>
      <c r="C10905" s="106" t="s">
        <v>1106</v>
      </c>
      <c r="D10905" s="107">
        <f>VLOOKUP(Pag_Inicio_Corr_mas_casos[[#This Row],[Corregimiento]],Hoja3!$A$2:$D$676,4,0)</f>
        <v>80809</v>
      </c>
      <c r="E10905" s="106">
        <v>12</v>
      </c>
    </row>
    <row r="10906" spans="1:5" x14ac:dyDescent="0.25">
      <c r="A10906" s="62">
        <v>44417</v>
      </c>
      <c r="B10906" s="63">
        <v>44417</v>
      </c>
      <c r="C10906" s="63" t="s">
        <v>1056</v>
      </c>
      <c r="D10906" s="64">
        <f>VLOOKUP(Pag_Inicio_Corr_mas_casos[[#This Row],[Corregimiento]],Hoja3!$A$2:$D$676,4,0)</f>
        <v>20601</v>
      </c>
      <c r="E10906" s="63">
        <v>14</v>
      </c>
    </row>
    <row r="10907" spans="1:5" x14ac:dyDescent="0.25">
      <c r="A10907" s="62">
        <v>44417</v>
      </c>
      <c r="B10907" s="63">
        <v>44417</v>
      </c>
      <c r="C10907" s="63" t="s">
        <v>1429</v>
      </c>
      <c r="D10907" s="64">
        <f>VLOOKUP(Pag_Inicio_Corr_mas_casos[[#This Row],[Corregimiento]],Hoja3!$A$2:$D$676,4,0)</f>
        <v>80823</v>
      </c>
      <c r="E10907" s="63">
        <v>14</v>
      </c>
    </row>
    <row r="10908" spans="1:5" x14ac:dyDescent="0.25">
      <c r="A10908" s="62">
        <v>44417</v>
      </c>
      <c r="B10908" s="63">
        <v>44417</v>
      </c>
      <c r="C10908" s="63" t="s">
        <v>1106</v>
      </c>
      <c r="D10908" s="64">
        <f>VLOOKUP(Pag_Inicio_Corr_mas_casos[[#This Row],[Corregimiento]],Hoja3!$A$2:$D$676,4,0)</f>
        <v>80809</v>
      </c>
      <c r="E10908" s="63">
        <v>11</v>
      </c>
    </row>
    <row r="10909" spans="1:5" x14ac:dyDescent="0.25">
      <c r="A10909" s="62">
        <v>44417</v>
      </c>
      <c r="B10909" s="63">
        <v>44417</v>
      </c>
      <c r="C10909" s="63" t="s">
        <v>1163</v>
      </c>
      <c r="D10909" s="64">
        <f>VLOOKUP(Pag_Inicio_Corr_mas_casos[[#This Row],[Corregimiento]],Hoja3!$A$2:$D$676,4,0)</f>
        <v>130101</v>
      </c>
      <c r="E10909" s="63">
        <v>10</v>
      </c>
    </row>
    <row r="10910" spans="1:5" x14ac:dyDescent="0.25">
      <c r="A10910" s="62">
        <v>44417</v>
      </c>
      <c r="B10910" s="63">
        <v>44417</v>
      </c>
      <c r="C10910" s="63" t="s">
        <v>1155</v>
      </c>
      <c r="D10910" s="64">
        <f>VLOOKUP(Pag_Inicio_Corr_mas_casos[[#This Row],[Corregimiento]],Hoja3!$A$2:$D$676,4,0)</f>
        <v>40601</v>
      </c>
      <c r="E10910" s="63">
        <v>10</v>
      </c>
    </row>
    <row r="10911" spans="1:5" x14ac:dyDescent="0.25">
      <c r="A10911" s="62">
        <v>44417</v>
      </c>
      <c r="B10911" s="63">
        <v>44417</v>
      </c>
      <c r="C10911" s="63" t="s">
        <v>1067</v>
      </c>
      <c r="D10911" s="64">
        <f>VLOOKUP(Pag_Inicio_Corr_mas_casos[[#This Row],[Corregimiento]],Hoja3!$A$2:$D$676,4,0)</f>
        <v>80508</v>
      </c>
      <c r="E10911" s="63">
        <v>9</v>
      </c>
    </row>
    <row r="10912" spans="1:5" x14ac:dyDescent="0.25">
      <c r="A10912" s="62">
        <v>44417</v>
      </c>
      <c r="B10912" s="63">
        <v>44417</v>
      </c>
      <c r="C10912" s="63" t="s">
        <v>1158</v>
      </c>
      <c r="D10912" s="64">
        <f>VLOOKUP(Pag_Inicio_Corr_mas_casos[[#This Row],[Corregimiento]],Hoja3!$A$2:$D$676,4,0)</f>
        <v>20401</v>
      </c>
      <c r="E10912" s="63">
        <v>9</v>
      </c>
    </row>
    <row r="10913" spans="1:5" x14ac:dyDescent="0.25">
      <c r="A10913" s="62">
        <v>44417</v>
      </c>
      <c r="B10913" s="63">
        <v>44417</v>
      </c>
      <c r="C10913" s="63" t="s">
        <v>1093</v>
      </c>
      <c r="D10913" s="64">
        <f>VLOOKUP(Pag_Inicio_Corr_mas_casos[[#This Row],[Corregimiento]],Hoja3!$A$2:$D$676,4,0)</f>
        <v>81004</v>
      </c>
      <c r="E10913" s="63">
        <v>9</v>
      </c>
    </row>
    <row r="10914" spans="1:5" x14ac:dyDescent="0.25">
      <c r="A10914" s="62">
        <v>44417</v>
      </c>
      <c r="B10914" s="63">
        <v>44417</v>
      </c>
      <c r="C10914" s="63" t="s">
        <v>1038</v>
      </c>
      <c r="D10914" s="64">
        <f>VLOOKUP(Pag_Inicio_Corr_mas_casos[[#This Row],[Corregimiento]],Hoja3!$A$2:$D$676,4,0)</f>
        <v>80816</v>
      </c>
      <c r="E10914" s="63">
        <v>9</v>
      </c>
    </row>
    <row r="10915" spans="1:5" x14ac:dyDescent="0.25">
      <c r="A10915" s="62">
        <v>44417</v>
      </c>
      <c r="B10915" s="63">
        <v>44417</v>
      </c>
      <c r="C10915" s="63" t="s">
        <v>1048</v>
      </c>
      <c r="D10915" s="64">
        <f>VLOOKUP(Pag_Inicio_Corr_mas_casos[[#This Row],[Corregimiento]],Hoja3!$A$2:$D$676,4,0)</f>
        <v>80817</v>
      </c>
      <c r="E10915" s="63">
        <v>8</v>
      </c>
    </row>
    <row r="10916" spans="1:5" x14ac:dyDescent="0.25">
      <c r="A10916" s="62">
        <v>44417</v>
      </c>
      <c r="B10916" s="63">
        <v>44417</v>
      </c>
      <c r="C10916" s="63" t="s">
        <v>1117</v>
      </c>
      <c r="D10916" s="64">
        <f>VLOOKUP(Pag_Inicio_Corr_mas_casos[[#This Row],[Corregimiento]],Hoja3!$A$2:$D$676,4,0)</f>
        <v>91001</v>
      </c>
      <c r="E10916" s="63">
        <v>8</v>
      </c>
    </row>
    <row r="10917" spans="1:5" x14ac:dyDescent="0.25">
      <c r="A10917" s="62">
        <v>44417</v>
      </c>
      <c r="B10917" s="63">
        <v>44417</v>
      </c>
      <c r="C10917" s="63" t="s">
        <v>1034</v>
      </c>
      <c r="D10917" s="64">
        <f>VLOOKUP(Pag_Inicio_Corr_mas_casos[[#This Row],[Corregimiento]],Hoja3!$A$2:$D$676,4,0)</f>
        <v>81009</v>
      </c>
      <c r="E10917" s="63">
        <v>8</v>
      </c>
    </row>
    <row r="10918" spans="1:5" x14ac:dyDescent="0.25">
      <c r="A10918" s="62">
        <v>44417</v>
      </c>
      <c r="B10918" s="63">
        <v>44417</v>
      </c>
      <c r="C10918" s="63" t="s">
        <v>1146</v>
      </c>
      <c r="D10918" s="64">
        <f>VLOOKUP(Pag_Inicio_Corr_mas_casos[[#This Row],[Corregimiento]],Hoja3!$A$2:$D$676,4,0)</f>
        <v>20105</v>
      </c>
      <c r="E10918" s="63">
        <v>8</v>
      </c>
    </row>
    <row r="10919" spans="1:5" x14ac:dyDescent="0.25">
      <c r="A10919" s="62">
        <v>44417</v>
      </c>
      <c r="B10919" s="63">
        <v>44417</v>
      </c>
      <c r="C10919" s="63" t="s">
        <v>1440</v>
      </c>
      <c r="D10919" s="64">
        <f>VLOOKUP(Pag_Inicio_Corr_mas_casos[[#This Row],[Corregimiento]],Hoja3!$A$2:$D$676,4,0)</f>
        <v>20303</v>
      </c>
      <c r="E10919" s="63">
        <v>8</v>
      </c>
    </row>
    <row r="10920" spans="1:5" x14ac:dyDescent="0.25">
      <c r="A10920" s="62">
        <v>44417</v>
      </c>
      <c r="B10920" s="63">
        <v>44417</v>
      </c>
      <c r="C10920" s="63" t="s">
        <v>1118</v>
      </c>
      <c r="D10920" s="64">
        <f>VLOOKUP(Pag_Inicio_Corr_mas_casos[[#This Row],[Corregimiento]],Hoja3!$A$2:$D$676,4,0)</f>
        <v>30111</v>
      </c>
      <c r="E10920" s="63">
        <v>7</v>
      </c>
    </row>
    <row r="10921" spans="1:5" x14ac:dyDescent="0.25">
      <c r="A10921" s="62">
        <v>44417</v>
      </c>
      <c r="B10921" s="63">
        <v>44417</v>
      </c>
      <c r="C10921" s="63" t="s">
        <v>1110</v>
      </c>
      <c r="D10921" s="64">
        <f>VLOOKUP(Pag_Inicio_Corr_mas_casos[[#This Row],[Corregimiento]],Hoja3!$A$2:$D$676,4,0)</f>
        <v>130702</v>
      </c>
      <c r="E10921" s="63">
        <v>7</v>
      </c>
    </row>
    <row r="10922" spans="1:5" x14ac:dyDescent="0.25">
      <c r="A10922" s="62">
        <v>44417</v>
      </c>
      <c r="B10922" s="63">
        <v>44417</v>
      </c>
      <c r="C10922" s="63" t="s">
        <v>1069</v>
      </c>
      <c r="D10922" s="64">
        <f>VLOOKUP(Pag_Inicio_Corr_mas_casos[[#This Row],[Corregimiento]],Hoja3!$A$2:$D$676,4,0)</f>
        <v>40203</v>
      </c>
      <c r="E10922" s="63">
        <v>7</v>
      </c>
    </row>
    <row r="10923" spans="1:5" x14ac:dyDescent="0.25">
      <c r="A10923" s="62">
        <v>44417</v>
      </c>
      <c r="B10923" s="63">
        <v>44417</v>
      </c>
      <c r="C10923" s="63" t="s">
        <v>1047</v>
      </c>
      <c r="D10923" s="64">
        <f>VLOOKUP(Pag_Inicio_Corr_mas_casos[[#This Row],[Corregimiento]],Hoja3!$A$2:$D$676,4,0)</f>
        <v>80820</v>
      </c>
      <c r="E10923" s="63">
        <v>7</v>
      </c>
    </row>
    <row r="10924" spans="1:5" x14ac:dyDescent="0.25">
      <c r="A10924" s="62">
        <v>44417</v>
      </c>
      <c r="B10924" s="63">
        <v>44417</v>
      </c>
      <c r="C10924" s="63" t="s">
        <v>1051</v>
      </c>
      <c r="D10924" s="64">
        <f>VLOOKUP(Pag_Inicio_Corr_mas_casos[[#This Row],[Corregimiento]],Hoja3!$A$2:$D$676,4,0)</f>
        <v>80815</v>
      </c>
      <c r="E10924" s="63">
        <v>6</v>
      </c>
    </row>
    <row r="10925" spans="1:5" x14ac:dyDescent="0.25">
      <c r="A10925" s="62">
        <v>44417</v>
      </c>
      <c r="B10925" s="63">
        <v>44417</v>
      </c>
      <c r="C10925" s="63" t="s">
        <v>1144</v>
      </c>
      <c r="D10925" s="64">
        <f>VLOOKUP(Pag_Inicio_Corr_mas_casos[[#This Row],[Corregimiento]],Hoja3!$A$2:$D$676,4,0)</f>
        <v>50316</v>
      </c>
      <c r="E10925" s="63">
        <v>6</v>
      </c>
    </row>
    <row r="10926" spans="1:5" x14ac:dyDescent="0.25">
      <c r="A10926" s="59">
        <v>44418</v>
      </c>
      <c r="B10926" s="60">
        <v>44418</v>
      </c>
      <c r="C10926" s="60" t="s">
        <v>1131</v>
      </c>
      <c r="D10926" s="61">
        <f>VLOOKUP(Pag_Inicio_Corr_mas_casos[[#This Row],[Corregimiento]],Hoja3!$A$2:$D$676,4,0)</f>
        <v>130106</v>
      </c>
      <c r="E10926" s="60">
        <v>28</v>
      </c>
    </row>
    <row r="10927" spans="1:5" x14ac:dyDescent="0.25">
      <c r="A10927" s="59">
        <v>44418</v>
      </c>
      <c r="B10927" s="60">
        <v>44418</v>
      </c>
      <c r="C10927" s="60" t="s">
        <v>1106</v>
      </c>
      <c r="D10927" s="61">
        <f>VLOOKUP(Pag_Inicio_Corr_mas_casos[[#This Row],[Corregimiento]],Hoja3!$A$2:$D$676,4,0)</f>
        <v>80809</v>
      </c>
      <c r="E10927" s="60">
        <v>28</v>
      </c>
    </row>
    <row r="10928" spans="1:5" x14ac:dyDescent="0.25">
      <c r="A10928" s="59">
        <v>44418</v>
      </c>
      <c r="B10928" s="60">
        <v>44418</v>
      </c>
      <c r="C10928" s="60" t="s">
        <v>1149</v>
      </c>
      <c r="D10928" s="61">
        <f>VLOOKUP(Pag_Inicio_Corr_mas_casos[[#This Row],[Corregimiento]],Hoja3!$A$2:$D$676,4,0)</f>
        <v>130102</v>
      </c>
      <c r="E10928" s="60">
        <v>24</v>
      </c>
    </row>
    <row r="10929" spans="1:5" x14ac:dyDescent="0.25">
      <c r="A10929" s="59">
        <v>44418</v>
      </c>
      <c r="B10929" s="60">
        <v>44418</v>
      </c>
      <c r="C10929" s="60" t="s">
        <v>1117</v>
      </c>
      <c r="D10929" s="61">
        <f>VLOOKUP(Pag_Inicio_Corr_mas_casos[[#This Row],[Corregimiento]],Hoja3!$A$2:$D$676,4,0)</f>
        <v>91001</v>
      </c>
      <c r="E10929" s="60">
        <v>22</v>
      </c>
    </row>
    <row r="10930" spans="1:5" x14ac:dyDescent="0.25">
      <c r="A10930" s="59">
        <v>44418</v>
      </c>
      <c r="B10930" s="60">
        <v>44418</v>
      </c>
      <c r="C10930" s="60" t="s">
        <v>1107</v>
      </c>
      <c r="D10930" s="61">
        <f>VLOOKUP(Pag_Inicio_Corr_mas_casos[[#This Row],[Corregimiento]],Hoja3!$A$2:$D$676,4,0)</f>
        <v>80819</v>
      </c>
      <c r="E10930" s="60">
        <v>20</v>
      </c>
    </row>
    <row r="10931" spans="1:5" x14ac:dyDescent="0.25">
      <c r="A10931" s="59">
        <v>44418</v>
      </c>
      <c r="B10931" s="60">
        <v>44418</v>
      </c>
      <c r="C10931" s="60" t="s">
        <v>1051</v>
      </c>
      <c r="D10931" s="61">
        <f>VLOOKUP(Pag_Inicio_Corr_mas_casos[[#This Row],[Corregimiento]],Hoja3!$A$2:$D$676,4,0)</f>
        <v>80815</v>
      </c>
      <c r="E10931" s="60">
        <v>18</v>
      </c>
    </row>
    <row r="10932" spans="1:5" x14ac:dyDescent="0.25">
      <c r="A10932" s="59">
        <v>44418</v>
      </c>
      <c r="B10932" s="60">
        <v>44418</v>
      </c>
      <c r="C10932" s="60" t="s">
        <v>1056</v>
      </c>
      <c r="D10932" s="61">
        <f>VLOOKUP(Pag_Inicio_Corr_mas_casos[[#This Row],[Corregimiento]],Hoja3!$A$2:$D$676,4,0)</f>
        <v>20601</v>
      </c>
      <c r="E10932" s="60">
        <v>17</v>
      </c>
    </row>
    <row r="10933" spans="1:5" x14ac:dyDescent="0.25">
      <c r="A10933" s="59">
        <v>44418</v>
      </c>
      <c r="B10933" s="60">
        <v>44418</v>
      </c>
      <c r="C10933" s="60" t="s">
        <v>1163</v>
      </c>
      <c r="D10933" s="61">
        <f>VLOOKUP(Pag_Inicio_Corr_mas_casos[[#This Row],[Corregimiento]],Hoja3!$A$2:$D$676,4,0)</f>
        <v>130101</v>
      </c>
      <c r="E10933" s="60">
        <v>17</v>
      </c>
    </row>
    <row r="10934" spans="1:5" x14ac:dyDescent="0.25">
      <c r="A10934" s="59">
        <v>44418</v>
      </c>
      <c r="B10934" s="60">
        <v>44418</v>
      </c>
      <c r="C10934" s="60" t="s">
        <v>1048</v>
      </c>
      <c r="D10934" s="61">
        <f>VLOOKUP(Pag_Inicio_Corr_mas_casos[[#This Row],[Corregimiento]],Hoja3!$A$2:$D$676,4,0)</f>
        <v>80817</v>
      </c>
      <c r="E10934" s="60">
        <v>17</v>
      </c>
    </row>
    <row r="10935" spans="1:5" x14ac:dyDescent="0.25">
      <c r="A10935" s="59">
        <v>44418</v>
      </c>
      <c r="B10935" s="60">
        <v>44418</v>
      </c>
      <c r="C10935" s="60" t="s">
        <v>1054</v>
      </c>
      <c r="D10935" s="61">
        <f>VLOOKUP(Pag_Inicio_Corr_mas_casos[[#This Row],[Corregimiento]],Hoja3!$A$2:$D$676,4,0)</f>
        <v>130701</v>
      </c>
      <c r="E10935" s="60">
        <v>16</v>
      </c>
    </row>
    <row r="10936" spans="1:5" x14ac:dyDescent="0.25">
      <c r="A10936" s="59">
        <v>44418</v>
      </c>
      <c r="B10936" s="60">
        <v>44418</v>
      </c>
      <c r="C10936" s="60" t="s">
        <v>1034</v>
      </c>
      <c r="D10936" s="61">
        <f>VLOOKUP(Pag_Inicio_Corr_mas_casos[[#This Row],[Corregimiento]],Hoja3!$A$2:$D$676,4,0)</f>
        <v>81009</v>
      </c>
      <c r="E10936" s="60">
        <v>14</v>
      </c>
    </row>
    <row r="10937" spans="1:5" x14ac:dyDescent="0.25">
      <c r="A10937" s="59">
        <v>44418</v>
      </c>
      <c r="B10937" s="60">
        <v>44418</v>
      </c>
      <c r="C10937" s="60" t="s">
        <v>1141</v>
      </c>
      <c r="D10937" s="61">
        <f>VLOOKUP(Pag_Inicio_Corr_mas_casos[[#This Row],[Corregimiento]],Hoja3!$A$2:$D$676,4,0)</f>
        <v>80812</v>
      </c>
      <c r="E10937" s="60">
        <v>14</v>
      </c>
    </row>
    <row r="10938" spans="1:5" x14ac:dyDescent="0.25">
      <c r="A10938" s="59">
        <v>44418</v>
      </c>
      <c r="B10938" s="60">
        <v>44418</v>
      </c>
      <c r="C10938" s="60" t="s">
        <v>1035</v>
      </c>
      <c r="D10938" s="61">
        <f>VLOOKUP(Pag_Inicio_Corr_mas_casos[[#This Row],[Corregimiento]],Hoja3!$A$2:$D$676,4,0)</f>
        <v>80806</v>
      </c>
      <c r="E10938" s="60">
        <v>14</v>
      </c>
    </row>
    <row r="10939" spans="1:5" x14ac:dyDescent="0.25">
      <c r="A10939" s="59">
        <v>44418</v>
      </c>
      <c r="B10939" s="60">
        <v>44418</v>
      </c>
      <c r="C10939" s="60" t="s">
        <v>1037</v>
      </c>
      <c r="D10939" s="61">
        <f>VLOOKUP(Pag_Inicio_Corr_mas_casos[[#This Row],[Corregimiento]],Hoja3!$A$2:$D$676,4,0)</f>
        <v>80807</v>
      </c>
      <c r="E10939" s="60">
        <v>13</v>
      </c>
    </row>
    <row r="10940" spans="1:5" x14ac:dyDescent="0.25">
      <c r="A10940" s="59">
        <v>44418</v>
      </c>
      <c r="B10940" s="60">
        <v>44418</v>
      </c>
      <c r="C10940" s="60" t="s">
        <v>867</v>
      </c>
      <c r="D10940" s="61">
        <f>VLOOKUP(Pag_Inicio_Corr_mas_casos[[#This Row],[Corregimiento]],Hoja3!$A$2:$D$676,4,0)</f>
        <v>80821</v>
      </c>
      <c r="E10940" s="60">
        <v>13</v>
      </c>
    </row>
    <row r="10941" spans="1:5" x14ac:dyDescent="0.25">
      <c r="A10941" s="59">
        <v>44418</v>
      </c>
      <c r="B10941" s="60">
        <v>44418</v>
      </c>
      <c r="C10941" s="60" t="s">
        <v>1429</v>
      </c>
      <c r="D10941" s="61">
        <f>VLOOKUP(Pag_Inicio_Corr_mas_casos[[#This Row],[Corregimiento]],Hoja3!$A$2:$D$676,4,0)</f>
        <v>80823</v>
      </c>
      <c r="E10941" s="60">
        <v>12</v>
      </c>
    </row>
    <row r="10942" spans="1:5" x14ac:dyDescent="0.25">
      <c r="A10942" s="59">
        <v>44418</v>
      </c>
      <c r="B10942" s="60">
        <v>44418</v>
      </c>
      <c r="C10942" s="60" t="s">
        <v>1441</v>
      </c>
      <c r="D10942" s="61">
        <f>VLOOKUP(Pag_Inicio_Corr_mas_casos[[#This Row],[Corregimiento]],Hoja3!$A$2:$D$676,4,0)</f>
        <v>30602</v>
      </c>
      <c r="E10942" s="60">
        <v>12</v>
      </c>
    </row>
    <row r="10943" spans="1:5" x14ac:dyDescent="0.25">
      <c r="A10943" s="59">
        <v>44418</v>
      </c>
      <c r="B10943" s="60">
        <v>44418</v>
      </c>
      <c r="C10943" s="60" t="s">
        <v>1038</v>
      </c>
      <c r="D10943" s="61">
        <f>VLOOKUP(Pag_Inicio_Corr_mas_casos[[#This Row],[Corregimiento]],Hoja3!$A$2:$D$676,4,0)</f>
        <v>80816</v>
      </c>
      <c r="E10943" s="60">
        <v>11</v>
      </c>
    </row>
    <row r="10944" spans="1:5" x14ac:dyDescent="0.25">
      <c r="A10944" s="59">
        <v>44418</v>
      </c>
      <c r="B10944" s="60">
        <v>44418</v>
      </c>
      <c r="C10944" s="60" t="s">
        <v>1114</v>
      </c>
      <c r="D10944" s="61">
        <f>VLOOKUP(Pag_Inicio_Corr_mas_casos[[#This Row],[Corregimiento]],Hoja3!$A$2:$D$676,4,0)</f>
        <v>81001</v>
      </c>
      <c r="E10944" s="60">
        <v>11</v>
      </c>
    </row>
    <row r="10945" spans="1:5" x14ac:dyDescent="0.25">
      <c r="A10945" s="59">
        <v>44418</v>
      </c>
      <c r="B10945" s="60">
        <v>44418</v>
      </c>
      <c r="C10945" s="60" t="s">
        <v>1049</v>
      </c>
      <c r="D10945" s="61">
        <f>VLOOKUP(Pag_Inicio_Corr_mas_casos[[#This Row],[Corregimiento]],Hoja3!$A$2:$D$676,4,0)</f>
        <v>80822</v>
      </c>
      <c r="E10945" s="60">
        <v>11</v>
      </c>
    </row>
    <row r="10946" spans="1:5" x14ac:dyDescent="0.25">
      <c r="A10946" s="62">
        <v>44419</v>
      </c>
      <c r="B10946" s="63">
        <v>44419</v>
      </c>
      <c r="C10946" s="63" t="s">
        <v>1106</v>
      </c>
      <c r="D10946" s="64">
        <f>VLOOKUP(Pag_Inicio_Corr_mas_casos[[#This Row],[Corregimiento]],Hoja3!$A$2:$D$676,4,0)</f>
        <v>80809</v>
      </c>
      <c r="E10946" s="63">
        <v>29</v>
      </c>
    </row>
    <row r="10947" spans="1:5" x14ac:dyDescent="0.25">
      <c r="A10947" s="62">
        <v>44419</v>
      </c>
      <c r="B10947" s="63">
        <v>44419</v>
      </c>
      <c r="C10947" s="63" t="s">
        <v>1034</v>
      </c>
      <c r="D10947" s="64">
        <f>VLOOKUP(Pag_Inicio_Corr_mas_casos[[#This Row],[Corregimiento]],Hoja3!$A$2:$D$676,4,0)</f>
        <v>81009</v>
      </c>
      <c r="E10947" s="63">
        <v>27</v>
      </c>
    </row>
    <row r="10948" spans="1:5" x14ac:dyDescent="0.25">
      <c r="A10948" s="62">
        <v>44419</v>
      </c>
      <c r="B10948" s="63">
        <v>44419</v>
      </c>
      <c r="C10948" s="63" t="s">
        <v>1149</v>
      </c>
      <c r="D10948" s="64">
        <f>VLOOKUP(Pag_Inicio_Corr_mas_casos[[#This Row],[Corregimiento]],Hoja3!$A$2:$D$676,4,0)</f>
        <v>130102</v>
      </c>
      <c r="E10948" s="63">
        <v>27</v>
      </c>
    </row>
    <row r="10949" spans="1:5" x14ac:dyDescent="0.25">
      <c r="A10949" s="62">
        <v>44419</v>
      </c>
      <c r="B10949" s="63">
        <v>44419</v>
      </c>
      <c r="C10949" s="63" t="s">
        <v>1131</v>
      </c>
      <c r="D10949" s="64">
        <f>VLOOKUP(Pag_Inicio_Corr_mas_casos[[#This Row],[Corregimiento]],Hoja3!$A$2:$D$676,4,0)</f>
        <v>130106</v>
      </c>
      <c r="E10949" s="63">
        <v>26</v>
      </c>
    </row>
    <row r="10950" spans="1:5" x14ac:dyDescent="0.25">
      <c r="A10950" s="62">
        <v>44419</v>
      </c>
      <c r="B10950" s="63">
        <v>44419</v>
      </c>
      <c r="C10950" s="63" t="s">
        <v>1107</v>
      </c>
      <c r="D10950" s="64">
        <f>VLOOKUP(Pag_Inicio_Corr_mas_casos[[#This Row],[Corregimiento]],Hoja3!$A$2:$D$676,4,0)</f>
        <v>80819</v>
      </c>
      <c r="E10950" s="63">
        <v>23</v>
      </c>
    </row>
    <row r="10951" spans="1:5" x14ac:dyDescent="0.25">
      <c r="A10951" s="62">
        <v>44419</v>
      </c>
      <c r="B10951" s="63">
        <v>44419</v>
      </c>
      <c r="C10951" s="63" t="s">
        <v>1051</v>
      </c>
      <c r="D10951" s="64">
        <f>VLOOKUP(Pag_Inicio_Corr_mas_casos[[#This Row],[Corregimiento]],Hoja3!$A$2:$D$676,4,0)</f>
        <v>80815</v>
      </c>
      <c r="E10951" s="63">
        <v>21</v>
      </c>
    </row>
    <row r="10952" spans="1:5" x14ac:dyDescent="0.25">
      <c r="A10952" s="62">
        <v>44419</v>
      </c>
      <c r="B10952" s="63">
        <v>44419</v>
      </c>
      <c r="C10952" s="63" t="s">
        <v>1052</v>
      </c>
      <c r="D10952" s="64">
        <f>VLOOKUP(Pag_Inicio_Corr_mas_casos[[#This Row],[Corregimiento]],Hoja3!$A$2:$D$676,4,0)</f>
        <v>130716</v>
      </c>
      <c r="E10952" s="63">
        <v>21</v>
      </c>
    </row>
    <row r="10953" spans="1:5" x14ac:dyDescent="0.25">
      <c r="A10953" s="62">
        <v>44419</v>
      </c>
      <c r="B10953" s="63">
        <v>44419</v>
      </c>
      <c r="C10953" s="63" t="s">
        <v>1163</v>
      </c>
      <c r="D10953" s="64">
        <f>VLOOKUP(Pag_Inicio_Corr_mas_casos[[#This Row],[Corregimiento]],Hoja3!$A$2:$D$676,4,0)</f>
        <v>130101</v>
      </c>
      <c r="E10953" s="63">
        <v>20</v>
      </c>
    </row>
    <row r="10954" spans="1:5" x14ac:dyDescent="0.25">
      <c r="A10954" s="62">
        <v>44419</v>
      </c>
      <c r="B10954" s="63">
        <v>44419</v>
      </c>
      <c r="C10954" s="63" t="s">
        <v>1037</v>
      </c>
      <c r="D10954" s="64">
        <f>VLOOKUP(Pag_Inicio_Corr_mas_casos[[#This Row],[Corregimiento]],Hoja3!$A$2:$D$676,4,0)</f>
        <v>80807</v>
      </c>
      <c r="E10954" s="63">
        <v>20</v>
      </c>
    </row>
    <row r="10955" spans="1:5" x14ac:dyDescent="0.25">
      <c r="A10955" s="62">
        <v>44419</v>
      </c>
      <c r="B10955" s="63">
        <v>44419</v>
      </c>
      <c r="C10955" s="63" t="s">
        <v>1141</v>
      </c>
      <c r="D10955" s="64">
        <f>VLOOKUP(Pag_Inicio_Corr_mas_casos[[#This Row],[Corregimiento]],Hoja3!$A$2:$D$676,4,0)</f>
        <v>80812</v>
      </c>
      <c r="E10955" s="63">
        <v>20</v>
      </c>
    </row>
    <row r="10956" spans="1:5" x14ac:dyDescent="0.25">
      <c r="A10956" s="62">
        <v>44419</v>
      </c>
      <c r="B10956" s="63">
        <v>44419</v>
      </c>
      <c r="C10956" s="63" t="s">
        <v>867</v>
      </c>
      <c r="D10956" s="64">
        <f>VLOOKUP(Pag_Inicio_Corr_mas_casos[[#This Row],[Corregimiento]],Hoja3!$A$2:$D$676,4,0)</f>
        <v>80821</v>
      </c>
      <c r="E10956" s="63">
        <v>19</v>
      </c>
    </row>
    <row r="10957" spans="1:5" x14ac:dyDescent="0.25">
      <c r="A10957" s="62">
        <v>44419</v>
      </c>
      <c r="B10957" s="63">
        <v>44419</v>
      </c>
      <c r="C10957" s="63" t="s">
        <v>1039</v>
      </c>
      <c r="D10957" s="64">
        <f>VLOOKUP(Pag_Inicio_Corr_mas_casos[[#This Row],[Corregimiento]],Hoja3!$A$2:$D$676,4,0)</f>
        <v>130708</v>
      </c>
      <c r="E10957" s="63">
        <v>19</v>
      </c>
    </row>
    <row r="10958" spans="1:5" x14ac:dyDescent="0.25">
      <c r="A10958" s="62">
        <v>44419</v>
      </c>
      <c r="B10958" s="63">
        <v>44419</v>
      </c>
      <c r="C10958" s="63" t="s">
        <v>1048</v>
      </c>
      <c r="D10958" s="64">
        <f>VLOOKUP(Pag_Inicio_Corr_mas_casos[[#This Row],[Corregimiento]],Hoja3!$A$2:$D$676,4,0)</f>
        <v>80817</v>
      </c>
      <c r="E10958" s="63">
        <v>18</v>
      </c>
    </row>
    <row r="10959" spans="1:5" x14ac:dyDescent="0.25">
      <c r="A10959" s="62">
        <v>44419</v>
      </c>
      <c r="B10959" s="63">
        <v>44419</v>
      </c>
      <c r="C10959" s="63" t="s">
        <v>1038</v>
      </c>
      <c r="D10959" s="64">
        <f>VLOOKUP(Pag_Inicio_Corr_mas_casos[[#This Row],[Corregimiento]],Hoja3!$A$2:$D$676,4,0)</f>
        <v>80816</v>
      </c>
      <c r="E10959" s="63">
        <v>18</v>
      </c>
    </row>
    <row r="10960" spans="1:5" x14ac:dyDescent="0.25">
      <c r="A10960" s="62">
        <v>44419</v>
      </c>
      <c r="B10960" s="63">
        <v>44419</v>
      </c>
      <c r="C10960" s="63" t="s">
        <v>1114</v>
      </c>
      <c r="D10960" s="64">
        <f>VLOOKUP(Pag_Inicio_Corr_mas_casos[[#This Row],[Corregimiento]],Hoja3!$A$2:$D$676,4,0)</f>
        <v>81001</v>
      </c>
      <c r="E10960" s="63">
        <v>17</v>
      </c>
    </row>
    <row r="10961" spans="1:5" x14ac:dyDescent="0.25">
      <c r="A10961" s="62">
        <v>44419</v>
      </c>
      <c r="B10961" s="63">
        <v>44419</v>
      </c>
      <c r="C10961" s="63" t="s">
        <v>1062</v>
      </c>
      <c r="D10961" s="64">
        <f>VLOOKUP(Pag_Inicio_Corr_mas_casos[[#This Row],[Corregimiento]],Hoja3!$A$2:$D$676,4,0)</f>
        <v>30107</v>
      </c>
      <c r="E10961" s="63">
        <v>12</v>
      </c>
    </row>
    <row r="10962" spans="1:5" x14ac:dyDescent="0.25">
      <c r="A10962" s="62">
        <v>44419</v>
      </c>
      <c r="B10962" s="63">
        <v>44419</v>
      </c>
      <c r="C10962" s="63" t="s">
        <v>1393</v>
      </c>
      <c r="D10962" s="64">
        <f>VLOOKUP(Pag_Inicio_Corr_mas_casos[[#This Row],[Corregimiento]],Hoja3!$A$2:$D$676,4,0)</f>
        <v>130304</v>
      </c>
      <c r="E10962" s="63">
        <v>12</v>
      </c>
    </row>
    <row r="10963" spans="1:5" x14ac:dyDescent="0.25">
      <c r="A10963" s="62">
        <v>44419</v>
      </c>
      <c r="B10963" s="63">
        <v>44419</v>
      </c>
      <c r="C10963" s="63" t="s">
        <v>1040</v>
      </c>
      <c r="D10963" s="64">
        <f>VLOOKUP(Pag_Inicio_Corr_mas_casos[[#This Row],[Corregimiento]],Hoja3!$A$2:$D$676,4,0)</f>
        <v>81007</v>
      </c>
      <c r="E10963" s="63">
        <v>12</v>
      </c>
    </row>
    <row r="10964" spans="1:5" x14ac:dyDescent="0.25">
      <c r="A10964" s="62">
        <v>44419</v>
      </c>
      <c r="B10964" s="63">
        <v>44419</v>
      </c>
      <c r="C10964" s="63" t="s">
        <v>1059</v>
      </c>
      <c r="D10964" s="64">
        <f>VLOOKUP(Pag_Inicio_Corr_mas_casos[[#This Row],[Corregimiento]],Hoja3!$A$2:$D$676,4,0)</f>
        <v>30113</v>
      </c>
      <c r="E10964" s="63">
        <v>12</v>
      </c>
    </row>
    <row r="10965" spans="1:5" x14ac:dyDescent="0.25">
      <c r="A10965" s="62">
        <v>44419</v>
      </c>
      <c r="B10965" s="63">
        <v>44419</v>
      </c>
      <c r="C10965" s="63" t="s">
        <v>1115</v>
      </c>
      <c r="D10965" s="64">
        <f>VLOOKUP(Pag_Inicio_Corr_mas_casos[[#This Row],[Corregimiento]],Hoja3!$A$2:$D$676,4,0)</f>
        <v>81002</v>
      </c>
      <c r="E10965" s="63">
        <v>12</v>
      </c>
    </row>
    <row r="10966" spans="1:5" x14ac:dyDescent="0.25">
      <c r="A10966" s="32">
        <v>44420</v>
      </c>
      <c r="B10966" s="33">
        <v>44420</v>
      </c>
      <c r="C10966" s="33" t="s">
        <v>1106</v>
      </c>
      <c r="D10966" s="34">
        <f>VLOOKUP(Pag_Inicio_Corr_mas_casos[[#This Row],[Corregimiento]],Hoja3!$A$2:$D$676,4,0)</f>
        <v>80809</v>
      </c>
      <c r="E10966" s="33">
        <v>31</v>
      </c>
    </row>
    <row r="10967" spans="1:5" x14ac:dyDescent="0.25">
      <c r="A10967" s="32">
        <v>44420</v>
      </c>
      <c r="B10967" s="33">
        <v>44420</v>
      </c>
      <c r="C10967" s="33" t="s">
        <v>1131</v>
      </c>
      <c r="D10967" s="34">
        <f>VLOOKUP(Pag_Inicio_Corr_mas_casos[[#This Row],[Corregimiento]],Hoja3!$A$2:$D$676,4,0)</f>
        <v>130106</v>
      </c>
      <c r="E10967" s="33">
        <v>29</v>
      </c>
    </row>
    <row r="10968" spans="1:5" x14ac:dyDescent="0.25">
      <c r="A10968" s="32">
        <v>44420</v>
      </c>
      <c r="B10968" s="33">
        <v>44420</v>
      </c>
      <c r="C10968" s="33" t="s">
        <v>1113</v>
      </c>
      <c r="D10968" s="34">
        <f>VLOOKUP(Pag_Inicio_Corr_mas_casos[[#This Row],[Corregimiento]],Hoja3!$A$2:$D$676,4,0)</f>
        <v>81008</v>
      </c>
      <c r="E10968" s="33">
        <v>29</v>
      </c>
    </row>
    <row r="10969" spans="1:5" x14ac:dyDescent="0.25">
      <c r="A10969" s="32">
        <v>44420</v>
      </c>
      <c r="B10969" s="33">
        <v>44420</v>
      </c>
      <c r="C10969" s="33" t="s">
        <v>1038</v>
      </c>
      <c r="D10969" s="34">
        <f>VLOOKUP(Pag_Inicio_Corr_mas_casos[[#This Row],[Corregimiento]],Hoja3!$A$2:$D$676,4,0)</f>
        <v>80816</v>
      </c>
      <c r="E10969" s="33">
        <v>25</v>
      </c>
    </row>
    <row r="10970" spans="1:5" x14ac:dyDescent="0.25">
      <c r="A10970" s="32">
        <v>44420</v>
      </c>
      <c r="B10970" s="33">
        <v>44420</v>
      </c>
      <c r="C10970" s="33" t="s">
        <v>1163</v>
      </c>
      <c r="D10970" s="34">
        <f>VLOOKUP(Pag_Inicio_Corr_mas_casos[[#This Row],[Corregimiento]],Hoja3!$A$2:$D$676,4,0)</f>
        <v>130101</v>
      </c>
      <c r="E10970" s="33">
        <v>24</v>
      </c>
    </row>
    <row r="10971" spans="1:5" x14ac:dyDescent="0.25">
      <c r="A10971" s="32">
        <v>44420</v>
      </c>
      <c r="B10971" s="33">
        <v>44420</v>
      </c>
      <c r="C10971" s="33" t="s">
        <v>1049</v>
      </c>
      <c r="D10971" s="34">
        <f>VLOOKUP(Pag_Inicio_Corr_mas_casos[[#This Row],[Corregimiento]],Hoja3!$A$2:$D$676,4,0)</f>
        <v>80822</v>
      </c>
      <c r="E10971" s="33">
        <v>22</v>
      </c>
    </row>
    <row r="10972" spans="1:5" x14ac:dyDescent="0.25">
      <c r="A10972" s="32">
        <v>44420</v>
      </c>
      <c r="B10972" s="33">
        <v>44420</v>
      </c>
      <c r="C10972" s="33" t="s">
        <v>1045</v>
      </c>
      <c r="D10972" s="34">
        <f>VLOOKUP(Pag_Inicio_Corr_mas_casos[[#This Row],[Corregimiento]],Hoja3!$A$2:$D$676,4,0)</f>
        <v>130107</v>
      </c>
      <c r="E10972" s="33">
        <v>21</v>
      </c>
    </row>
    <row r="10973" spans="1:5" x14ac:dyDescent="0.25">
      <c r="A10973" s="32">
        <v>44420</v>
      </c>
      <c r="B10973" s="33">
        <v>44420</v>
      </c>
      <c r="C10973" s="33" t="s">
        <v>1035</v>
      </c>
      <c r="D10973" s="34">
        <f>VLOOKUP(Pag_Inicio_Corr_mas_casos[[#This Row],[Corregimiento]],Hoja3!$A$2:$D$676,4,0)</f>
        <v>80806</v>
      </c>
      <c r="E10973" s="33">
        <v>17</v>
      </c>
    </row>
    <row r="10974" spans="1:5" x14ac:dyDescent="0.25">
      <c r="A10974" s="32">
        <v>44420</v>
      </c>
      <c r="B10974" s="33">
        <v>44420</v>
      </c>
      <c r="C10974" s="33" t="s">
        <v>1149</v>
      </c>
      <c r="D10974" s="34">
        <f>VLOOKUP(Pag_Inicio_Corr_mas_casos[[#This Row],[Corregimiento]],Hoja3!$A$2:$D$676,4,0)</f>
        <v>130102</v>
      </c>
      <c r="E10974" s="33">
        <v>16</v>
      </c>
    </row>
    <row r="10975" spans="1:5" x14ac:dyDescent="0.25">
      <c r="A10975" s="32">
        <v>44420</v>
      </c>
      <c r="B10975" s="33">
        <v>44420</v>
      </c>
      <c r="C10975" s="33" t="s">
        <v>1107</v>
      </c>
      <c r="D10975" s="34">
        <f>VLOOKUP(Pag_Inicio_Corr_mas_casos[[#This Row],[Corregimiento]],Hoja3!$A$2:$D$676,4,0)</f>
        <v>80819</v>
      </c>
      <c r="E10975" s="33">
        <v>16</v>
      </c>
    </row>
    <row r="10976" spans="1:5" x14ac:dyDescent="0.25">
      <c r="A10976" s="32">
        <v>44420</v>
      </c>
      <c r="B10976" s="33">
        <v>44420</v>
      </c>
      <c r="C10976" s="33" t="s">
        <v>1089</v>
      </c>
      <c r="D10976" s="34">
        <f>VLOOKUP(Pag_Inicio_Corr_mas_casos[[#This Row],[Corregimiento]],Hoja3!$A$2:$D$676,4,0)</f>
        <v>130105</v>
      </c>
      <c r="E10976" s="33">
        <v>15</v>
      </c>
    </row>
    <row r="10977" spans="1:5" x14ac:dyDescent="0.25">
      <c r="A10977" s="32">
        <v>44420</v>
      </c>
      <c r="B10977" s="33">
        <v>44420</v>
      </c>
      <c r="C10977" s="33" t="s">
        <v>1429</v>
      </c>
      <c r="D10977" s="34">
        <f>VLOOKUP(Pag_Inicio_Corr_mas_casos[[#This Row],[Corregimiento]],Hoja3!$A$2:$D$676,4,0)</f>
        <v>80823</v>
      </c>
      <c r="E10977" s="33">
        <v>14</v>
      </c>
    </row>
    <row r="10978" spans="1:5" x14ac:dyDescent="0.25">
      <c r="A10978" s="32">
        <v>44420</v>
      </c>
      <c r="B10978" s="33">
        <v>44420</v>
      </c>
      <c r="C10978" s="33" t="s">
        <v>1064</v>
      </c>
      <c r="D10978" s="34">
        <f>VLOOKUP(Pag_Inicio_Corr_mas_casos[[#This Row],[Corregimiento]],Hoja3!$A$2:$D$676,4,0)</f>
        <v>130709</v>
      </c>
      <c r="E10978" s="33">
        <v>14</v>
      </c>
    </row>
    <row r="10979" spans="1:5" x14ac:dyDescent="0.25">
      <c r="A10979" s="32">
        <v>44420</v>
      </c>
      <c r="B10979" s="33">
        <v>44420</v>
      </c>
      <c r="C10979" s="33" t="s">
        <v>1039</v>
      </c>
      <c r="D10979" s="34">
        <f>VLOOKUP(Pag_Inicio_Corr_mas_casos[[#This Row],[Corregimiento]],Hoja3!$A$2:$D$676,4,0)</f>
        <v>130708</v>
      </c>
      <c r="E10979" s="33">
        <v>14</v>
      </c>
    </row>
    <row r="10980" spans="1:5" x14ac:dyDescent="0.25">
      <c r="A10980" s="32">
        <v>44420</v>
      </c>
      <c r="B10980" s="33">
        <v>44420</v>
      </c>
      <c r="C10980" s="33" t="s">
        <v>1048</v>
      </c>
      <c r="D10980" s="34">
        <f>VLOOKUP(Pag_Inicio_Corr_mas_casos[[#This Row],[Corregimiento]],Hoja3!$A$2:$D$676,4,0)</f>
        <v>80817</v>
      </c>
      <c r="E10980" s="33">
        <v>13</v>
      </c>
    </row>
    <row r="10981" spans="1:5" x14ac:dyDescent="0.25">
      <c r="A10981" s="32">
        <v>44420</v>
      </c>
      <c r="B10981" s="33">
        <v>44420</v>
      </c>
      <c r="C10981" s="33" t="s">
        <v>1127</v>
      </c>
      <c r="D10981" s="34">
        <f>VLOOKUP(Pag_Inicio_Corr_mas_casos[[#This Row],[Corregimiento]],Hoja3!$A$2:$D$676,4,0)</f>
        <v>30104</v>
      </c>
      <c r="E10981" s="33">
        <v>13</v>
      </c>
    </row>
    <row r="10982" spans="1:5" x14ac:dyDescent="0.25">
      <c r="A10982" s="32">
        <v>44420</v>
      </c>
      <c r="B10982" s="33">
        <v>44420</v>
      </c>
      <c r="C10982" s="33" t="s">
        <v>1051</v>
      </c>
      <c r="D10982" s="34">
        <f>VLOOKUP(Pag_Inicio_Corr_mas_casos[[#This Row],[Corregimiento]],Hoja3!$A$2:$D$676,4,0)</f>
        <v>80815</v>
      </c>
      <c r="E10982" s="33">
        <v>24</v>
      </c>
    </row>
    <row r="10983" spans="1:5" x14ac:dyDescent="0.25">
      <c r="A10983" s="32">
        <v>44420</v>
      </c>
      <c r="B10983" s="33">
        <v>44420</v>
      </c>
      <c r="C10983" s="33" t="s">
        <v>1102</v>
      </c>
      <c r="D10983" s="34">
        <f>VLOOKUP(Pag_Inicio_Corr_mas_casos[[#This Row],[Corregimiento]],Hoja3!$A$2:$D$676,4,0)</f>
        <v>40612</v>
      </c>
      <c r="E10983" s="33">
        <v>11</v>
      </c>
    </row>
    <row r="10984" spans="1:5" x14ac:dyDescent="0.25">
      <c r="A10984" s="32">
        <v>44420</v>
      </c>
      <c r="B10984" s="33">
        <v>44420</v>
      </c>
      <c r="C10984" s="33" t="s">
        <v>1052</v>
      </c>
      <c r="D10984" s="34">
        <f>VLOOKUP(Pag_Inicio_Corr_mas_casos[[#This Row],[Corregimiento]],Hoja3!$A$2:$D$676,4,0)</f>
        <v>130716</v>
      </c>
      <c r="E10984" s="33">
        <v>11</v>
      </c>
    </row>
    <row r="10985" spans="1:5" x14ac:dyDescent="0.25">
      <c r="A10985" s="105">
        <v>44421</v>
      </c>
      <c r="B10985" s="106">
        <v>44421</v>
      </c>
      <c r="C10985" s="106" t="s">
        <v>1107</v>
      </c>
      <c r="D10985" s="107">
        <f>VLOOKUP(Pag_Inicio_Corr_mas_casos[[#This Row],[Corregimiento]],Hoja3!$A$2:$D$676,4,0)</f>
        <v>80819</v>
      </c>
      <c r="E10985" s="106">
        <v>28</v>
      </c>
    </row>
    <row r="10986" spans="1:5" x14ac:dyDescent="0.25">
      <c r="A10986" s="105">
        <v>44421</v>
      </c>
      <c r="B10986" s="106">
        <v>44421</v>
      </c>
      <c r="C10986" s="106" t="s">
        <v>1149</v>
      </c>
      <c r="D10986" s="107">
        <f>VLOOKUP(Pag_Inicio_Corr_mas_casos[[#This Row],[Corregimiento]],Hoja3!$A$2:$D$676,4,0)</f>
        <v>130102</v>
      </c>
      <c r="E10986" s="106">
        <v>26</v>
      </c>
    </row>
    <row r="10987" spans="1:5" x14ac:dyDescent="0.25">
      <c r="A10987" s="105">
        <v>44421</v>
      </c>
      <c r="B10987" s="106">
        <v>44421</v>
      </c>
      <c r="C10987" s="106" t="s">
        <v>1106</v>
      </c>
      <c r="D10987" s="107">
        <f>VLOOKUP(Pag_Inicio_Corr_mas_casos[[#This Row],[Corregimiento]],Hoja3!$A$2:$D$676,4,0)</f>
        <v>80809</v>
      </c>
      <c r="E10987" s="106">
        <v>24</v>
      </c>
    </row>
    <row r="10988" spans="1:5" x14ac:dyDescent="0.25">
      <c r="A10988" s="105">
        <v>44421</v>
      </c>
      <c r="B10988" s="106">
        <v>44421</v>
      </c>
      <c r="C10988" s="106" t="s">
        <v>1048</v>
      </c>
      <c r="D10988" s="107">
        <f>VLOOKUP(Pag_Inicio_Corr_mas_casos[[#This Row],[Corregimiento]],Hoja3!$A$2:$D$676,4,0)</f>
        <v>80817</v>
      </c>
      <c r="E10988" s="106">
        <v>23</v>
      </c>
    </row>
    <row r="10989" spans="1:5" x14ac:dyDescent="0.25">
      <c r="A10989" s="105">
        <v>44421</v>
      </c>
      <c r="B10989" s="106">
        <v>44421</v>
      </c>
      <c r="C10989" s="106" t="s">
        <v>1047</v>
      </c>
      <c r="D10989" s="107">
        <f>VLOOKUP(Pag_Inicio_Corr_mas_casos[[#This Row],[Corregimiento]],Hoja3!$A$2:$D$676,4,0)</f>
        <v>80820</v>
      </c>
      <c r="E10989" s="106">
        <v>23</v>
      </c>
    </row>
    <row r="10990" spans="1:5" x14ac:dyDescent="0.25">
      <c r="A10990" s="105">
        <v>44421</v>
      </c>
      <c r="B10990" s="106">
        <v>44421</v>
      </c>
      <c r="C10990" s="106" t="s">
        <v>1141</v>
      </c>
      <c r="D10990" s="107">
        <f>VLOOKUP(Pag_Inicio_Corr_mas_casos[[#This Row],[Corregimiento]],Hoja3!$A$2:$D$676,4,0)</f>
        <v>80812</v>
      </c>
      <c r="E10990" s="106">
        <v>21</v>
      </c>
    </row>
    <row r="10991" spans="1:5" x14ac:dyDescent="0.25">
      <c r="A10991" s="105">
        <v>44421</v>
      </c>
      <c r="B10991" s="106">
        <v>44421</v>
      </c>
      <c r="C10991" s="106" t="s">
        <v>867</v>
      </c>
      <c r="D10991" s="107">
        <f>VLOOKUP(Pag_Inicio_Corr_mas_casos[[#This Row],[Corregimiento]],Hoja3!$A$2:$D$676,4,0)</f>
        <v>80821</v>
      </c>
      <c r="E10991" s="106">
        <v>19</v>
      </c>
    </row>
    <row r="10992" spans="1:5" x14ac:dyDescent="0.25">
      <c r="A10992" s="105">
        <v>44421</v>
      </c>
      <c r="B10992" s="106">
        <v>44421</v>
      </c>
      <c r="C10992" s="106" t="s">
        <v>1037</v>
      </c>
      <c r="D10992" s="107">
        <f>VLOOKUP(Pag_Inicio_Corr_mas_casos[[#This Row],[Corregimiento]],Hoja3!$A$2:$D$676,4,0)</f>
        <v>80807</v>
      </c>
      <c r="E10992" s="106">
        <v>16</v>
      </c>
    </row>
    <row r="10993" spans="1:5" x14ac:dyDescent="0.25">
      <c r="A10993" s="105">
        <v>44421</v>
      </c>
      <c r="B10993" s="106">
        <v>44421</v>
      </c>
      <c r="C10993" s="106" t="s">
        <v>1034</v>
      </c>
      <c r="D10993" s="107">
        <f>VLOOKUP(Pag_Inicio_Corr_mas_casos[[#This Row],[Corregimiento]],Hoja3!$A$2:$D$676,4,0)</f>
        <v>81009</v>
      </c>
      <c r="E10993" s="106">
        <v>15</v>
      </c>
    </row>
    <row r="10994" spans="1:5" x14ac:dyDescent="0.25">
      <c r="A10994" s="105">
        <v>44421</v>
      </c>
      <c r="B10994" s="106">
        <v>44421</v>
      </c>
      <c r="C10994" s="106" t="s">
        <v>1035</v>
      </c>
      <c r="D10994" s="107">
        <f>VLOOKUP(Pag_Inicio_Corr_mas_casos[[#This Row],[Corregimiento]],Hoja3!$A$2:$D$676,4,0)</f>
        <v>80806</v>
      </c>
      <c r="E10994" s="106">
        <v>15</v>
      </c>
    </row>
    <row r="10995" spans="1:5" x14ac:dyDescent="0.25">
      <c r="A10995" s="105">
        <v>44421</v>
      </c>
      <c r="B10995" s="106">
        <v>44421</v>
      </c>
      <c r="C10995" s="106" t="s">
        <v>1046</v>
      </c>
      <c r="D10995" s="107">
        <f>VLOOKUP(Pag_Inicio_Corr_mas_casos[[#This Row],[Corregimiento]],Hoja3!$A$2:$D$676,4,0)</f>
        <v>80813</v>
      </c>
      <c r="E10995" s="106">
        <v>13</v>
      </c>
    </row>
    <row r="10996" spans="1:5" x14ac:dyDescent="0.25">
      <c r="A10996" s="105">
        <v>44421</v>
      </c>
      <c r="B10996" s="106">
        <v>44421</v>
      </c>
      <c r="C10996" s="106" t="s">
        <v>1039</v>
      </c>
      <c r="D10996" s="107">
        <f>VLOOKUP(Pag_Inicio_Corr_mas_casos[[#This Row],[Corregimiento]],Hoja3!$A$2:$D$676,4,0)</f>
        <v>130708</v>
      </c>
      <c r="E10996" s="106">
        <v>13</v>
      </c>
    </row>
    <row r="10997" spans="1:5" x14ac:dyDescent="0.25">
      <c r="A10997" s="105">
        <v>44421</v>
      </c>
      <c r="B10997" s="106">
        <v>44421</v>
      </c>
      <c r="C10997" s="106" t="s">
        <v>1114</v>
      </c>
      <c r="D10997" s="107">
        <f>VLOOKUP(Pag_Inicio_Corr_mas_casos[[#This Row],[Corregimiento]],Hoja3!$A$2:$D$676,4,0)</f>
        <v>81001</v>
      </c>
      <c r="E10997" s="106">
        <v>13</v>
      </c>
    </row>
    <row r="10998" spans="1:5" x14ac:dyDescent="0.25">
      <c r="A10998" s="105">
        <v>44421</v>
      </c>
      <c r="B10998" s="106">
        <v>44421</v>
      </c>
      <c r="C10998" s="106" t="s">
        <v>1051</v>
      </c>
      <c r="D10998" s="107">
        <f>VLOOKUP(Pag_Inicio_Corr_mas_casos[[#This Row],[Corregimiento]],Hoja3!$A$2:$D$676,4,0)</f>
        <v>80815</v>
      </c>
      <c r="E10998" s="106">
        <v>13</v>
      </c>
    </row>
    <row r="10999" spans="1:5" x14ac:dyDescent="0.25">
      <c r="A10999" s="105">
        <v>44421</v>
      </c>
      <c r="B10999" s="106">
        <v>44421</v>
      </c>
      <c r="C10999" s="106" t="s">
        <v>1049</v>
      </c>
      <c r="D10999" s="107">
        <f>VLOOKUP(Pag_Inicio_Corr_mas_casos[[#This Row],[Corregimiento]],Hoja3!$A$2:$D$676,4,0)</f>
        <v>80822</v>
      </c>
      <c r="E10999" s="106">
        <v>12</v>
      </c>
    </row>
    <row r="11000" spans="1:5" x14ac:dyDescent="0.25">
      <c r="A11000" s="105">
        <v>44421</v>
      </c>
      <c r="B11000" s="106">
        <v>44421</v>
      </c>
      <c r="C11000" s="106" t="s">
        <v>1429</v>
      </c>
      <c r="D11000" s="107">
        <f>VLOOKUP(Pag_Inicio_Corr_mas_casos[[#This Row],[Corregimiento]],Hoja3!$A$2:$D$676,4,0)</f>
        <v>80823</v>
      </c>
      <c r="E11000" s="106">
        <v>12</v>
      </c>
    </row>
    <row r="11001" spans="1:5" x14ac:dyDescent="0.25">
      <c r="A11001" s="105">
        <v>44421</v>
      </c>
      <c r="B11001" s="106">
        <v>44421</v>
      </c>
      <c r="C11001" s="106" t="s">
        <v>1131</v>
      </c>
      <c r="D11001" s="107">
        <f>VLOOKUP(Pag_Inicio_Corr_mas_casos[[#This Row],[Corregimiento]],Hoja3!$A$2:$D$676,4,0)</f>
        <v>130106</v>
      </c>
      <c r="E11001" s="106">
        <v>11</v>
      </c>
    </row>
    <row r="11002" spans="1:5" x14ac:dyDescent="0.25">
      <c r="A11002" s="105">
        <v>44421</v>
      </c>
      <c r="B11002" s="106">
        <v>44421</v>
      </c>
      <c r="C11002" s="106" t="s">
        <v>1155</v>
      </c>
      <c r="D11002" s="107">
        <f>VLOOKUP(Pag_Inicio_Corr_mas_casos[[#This Row],[Corregimiento]],Hoja3!$A$2:$D$676,4,0)</f>
        <v>40601</v>
      </c>
      <c r="E11002" s="106">
        <v>10</v>
      </c>
    </row>
    <row r="11003" spans="1:5" x14ac:dyDescent="0.25">
      <c r="A11003" s="105">
        <v>44421</v>
      </c>
      <c r="B11003" s="106">
        <v>44421</v>
      </c>
      <c r="C11003" s="106" t="s">
        <v>1124</v>
      </c>
      <c r="D11003" s="107">
        <f>VLOOKUP(Pag_Inicio_Corr_mas_casos[[#This Row],[Corregimiento]],Hoja3!$A$2:$D$676,4,0)</f>
        <v>20609</v>
      </c>
      <c r="E11003" s="106">
        <v>9</v>
      </c>
    </row>
    <row r="11004" spans="1:5" x14ac:dyDescent="0.25">
      <c r="A11004" s="105">
        <v>44421</v>
      </c>
      <c r="B11004" s="106">
        <v>44421</v>
      </c>
      <c r="C11004" s="106" t="s">
        <v>1378</v>
      </c>
      <c r="D11004" s="107">
        <f>VLOOKUP(Pag_Inicio_Corr_mas_casos[[#This Row],[Corregimiento]],Hoja3!$A$2:$D$676,4,0)</f>
        <v>130410</v>
      </c>
      <c r="E11004" s="106">
        <v>9</v>
      </c>
    </row>
    <row r="11005" spans="1:5" x14ac:dyDescent="0.25">
      <c r="A11005" s="59">
        <v>44422</v>
      </c>
      <c r="B11005" s="60">
        <v>44422</v>
      </c>
      <c r="C11005" s="60" t="s">
        <v>1163</v>
      </c>
      <c r="D11005" s="61">
        <f>VLOOKUP(Pag_Inicio_Corr_mas_casos[[#This Row],[Corregimiento]],Hoja3!$A$2:$D$676,4,0)</f>
        <v>130101</v>
      </c>
      <c r="E11005" s="60">
        <v>30</v>
      </c>
    </row>
    <row r="11006" spans="1:5" x14ac:dyDescent="0.25">
      <c r="A11006" s="59">
        <v>44422</v>
      </c>
      <c r="B11006" s="60">
        <v>44422</v>
      </c>
      <c r="C11006" s="60" t="s">
        <v>1106</v>
      </c>
      <c r="D11006" s="61">
        <f>VLOOKUP(Pag_Inicio_Corr_mas_casos[[#This Row],[Corregimiento]],Hoja3!$A$2:$D$676,4,0)</f>
        <v>80809</v>
      </c>
      <c r="E11006" s="60">
        <v>26</v>
      </c>
    </row>
    <row r="11007" spans="1:5" x14ac:dyDescent="0.25">
      <c r="A11007" s="59">
        <v>44422</v>
      </c>
      <c r="B11007" s="60">
        <v>44422</v>
      </c>
      <c r="C11007" s="60" t="s">
        <v>1039</v>
      </c>
      <c r="D11007" s="61">
        <f>VLOOKUP(Pag_Inicio_Corr_mas_casos[[#This Row],[Corregimiento]],Hoja3!$A$2:$D$676,4,0)</f>
        <v>130708</v>
      </c>
      <c r="E11007" s="60">
        <v>24</v>
      </c>
    </row>
    <row r="11008" spans="1:5" x14ac:dyDescent="0.25">
      <c r="A11008" s="59">
        <v>44422</v>
      </c>
      <c r="B11008" s="60">
        <v>44422</v>
      </c>
      <c r="C11008" s="60" t="s">
        <v>1429</v>
      </c>
      <c r="D11008" s="61">
        <f>VLOOKUP(Pag_Inicio_Corr_mas_casos[[#This Row],[Corregimiento]],Hoja3!$A$2:$D$676,4,0)</f>
        <v>80823</v>
      </c>
      <c r="E11008" s="60">
        <v>23</v>
      </c>
    </row>
    <row r="11009" spans="1:5" x14ac:dyDescent="0.25">
      <c r="A11009" s="59">
        <v>44422</v>
      </c>
      <c r="B11009" s="60">
        <v>44422</v>
      </c>
      <c r="C11009" s="60" t="s">
        <v>1045</v>
      </c>
      <c r="D11009" s="61">
        <f>VLOOKUP(Pag_Inicio_Corr_mas_casos[[#This Row],[Corregimiento]],Hoja3!$A$2:$D$676,4,0)</f>
        <v>130107</v>
      </c>
      <c r="E11009" s="60">
        <v>22</v>
      </c>
    </row>
    <row r="11010" spans="1:5" x14ac:dyDescent="0.25">
      <c r="A11010" s="59">
        <v>44422</v>
      </c>
      <c r="B11010" s="60">
        <v>44422</v>
      </c>
      <c r="C11010" s="60" t="s">
        <v>1131</v>
      </c>
      <c r="D11010" s="61">
        <f>VLOOKUP(Pag_Inicio_Corr_mas_casos[[#This Row],[Corregimiento]],Hoja3!$A$2:$D$676,4,0)</f>
        <v>130106</v>
      </c>
      <c r="E11010" s="60">
        <v>19</v>
      </c>
    </row>
    <row r="11011" spans="1:5" x14ac:dyDescent="0.25">
      <c r="A11011" s="59">
        <v>44422</v>
      </c>
      <c r="B11011" s="60">
        <v>44422</v>
      </c>
      <c r="C11011" s="60" t="s">
        <v>1062</v>
      </c>
      <c r="D11011" s="61">
        <f>VLOOKUP(Pag_Inicio_Corr_mas_casos[[#This Row],[Corregimiento]],Hoja3!$A$2:$D$676,4,0)</f>
        <v>30107</v>
      </c>
      <c r="E11011" s="60">
        <v>19</v>
      </c>
    </row>
    <row r="11012" spans="1:5" x14ac:dyDescent="0.25">
      <c r="A11012" s="59">
        <v>44422</v>
      </c>
      <c r="B11012" s="60">
        <v>44422</v>
      </c>
      <c r="C11012" s="60" t="s">
        <v>1149</v>
      </c>
      <c r="D11012" s="61">
        <f>VLOOKUP(Pag_Inicio_Corr_mas_casos[[#This Row],[Corregimiento]],Hoja3!$A$2:$D$676,4,0)</f>
        <v>130102</v>
      </c>
      <c r="E11012" s="60">
        <v>18</v>
      </c>
    </row>
    <row r="11013" spans="1:5" x14ac:dyDescent="0.25">
      <c r="A11013" s="59">
        <v>44422</v>
      </c>
      <c r="B11013" s="60">
        <v>44422</v>
      </c>
      <c r="C11013" s="60" t="s">
        <v>1069</v>
      </c>
      <c r="D11013" s="61">
        <f>VLOOKUP(Pag_Inicio_Corr_mas_casos[[#This Row],[Corregimiento]],Hoja3!$A$2:$D$676,4,0)</f>
        <v>40203</v>
      </c>
      <c r="E11013" s="60">
        <v>16</v>
      </c>
    </row>
    <row r="11014" spans="1:5" x14ac:dyDescent="0.25">
      <c r="A11014" s="59">
        <v>44422</v>
      </c>
      <c r="B11014" s="60">
        <v>44422</v>
      </c>
      <c r="C11014" s="60" t="s">
        <v>1049</v>
      </c>
      <c r="D11014" s="61">
        <f>VLOOKUP(Pag_Inicio_Corr_mas_casos[[#This Row],[Corregimiento]],Hoja3!$A$2:$D$676,4,0)</f>
        <v>80822</v>
      </c>
      <c r="E11014" s="60">
        <v>16</v>
      </c>
    </row>
    <row r="11015" spans="1:5" x14ac:dyDescent="0.25">
      <c r="A11015" s="59">
        <v>44422</v>
      </c>
      <c r="B11015" s="60">
        <v>44422</v>
      </c>
      <c r="C11015" s="60" t="s">
        <v>1102</v>
      </c>
      <c r="D11015" s="61">
        <f>VLOOKUP(Pag_Inicio_Corr_mas_casos[[#This Row],[Corregimiento]],Hoja3!$A$2:$D$676,4,0)</f>
        <v>40612</v>
      </c>
      <c r="E11015" s="60">
        <v>16</v>
      </c>
    </row>
    <row r="11016" spans="1:5" x14ac:dyDescent="0.25">
      <c r="A11016" s="59">
        <v>44422</v>
      </c>
      <c r="B11016" s="60">
        <v>44422</v>
      </c>
      <c r="C11016" s="60" t="s">
        <v>1056</v>
      </c>
      <c r="D11016" s="61">
        <f>VLOOKUP(Pag_Inicio_Corr_mas_casos[[#This Row],[Corregimiento]],Hoja3!$A$2:$D$676,4,0)</f>
        <v>20601</v>
      </c>
      <c r="E11016" s="60">
        <v>15</v>
      </c>
    </row>
    <row r="11017" spans="1:5" x14ac:dyDescent="0.25">
      <c r="A11017" s="59">
        <v>44422</v>
      </c>
      <c r="B11017" s="60">
        <v>44422</v>
      </c>
      <c r="C11017" s="60" t="s">
        <v>1325</v>
      </c>
      <c r="D11017" s="61">
        <f>VLOOKUP(Pag_Inicio_Corr_mas_casos[[#This Row],[Corregimiento]],Hoja3!$A$2:$D$676,4,0)</f>
        <v>20302</v>
      </c>
      <c r="E11017" s="60">
        <v>15</v>
      </c>
    </row>
    <row r="11018" spans="1:5" x14ac:dyDescent="0.25">
      <c r="A11018" s="59">
        <v>44422</v>
      </c>
      <c r="B11018" s="60">
        <v>44422</v>
      </c>
      <c r="C11018" s="60" t="s">
        <v>1107</v>
      </c>
      <c r="D11018" s="61">
        <f>VLOOKUP(Pag_Inicio_Corr_mas_casos[[#This Row],[Corregimiento]],Hoja3!$A$2:$D$676,4,0)</f>
        <v>80819</v>
      </c>
      <c r="E11018" s="60">
        <v>14</v>
      </c>
    </row>
    <row r="11019" spans="1:5" x14ac:dyDescent="0.25">
      <c r="A11019" s="59">
        <v>44422</v>
      </c>
      <c r="B11019" s="60">
        <v>44422</v>
      </c>
      <c r="C11019" s="60" t="s">
        <v>1110</v>
      </c>
      <c r="D11019" s="61">
        <f>VLOOKUP(Pag_Inicio_Corr_mas_casos[[#This Row],[Corregimiento]],Hoja3!$A$2:$D$676,4,0)</f>
        <v>130702</v>
      </c>
      <c r="E11019" s="60">
        <v>14</v>
      </c>
    </row>
    <row r="11020" spans="1:5" x14ac:dyDescent="0.25">
      <c r="A11020" s="59">
        <v>44422</v>
      </c>
      <c r="B11020" s="60">
        <v>44422</v>
      </c>
      <c r="C11020" s="60" t="s">
        <v>1133</v>
      </c>
      <c r="D11020" s="61">
        <f>VLOOKUP(Pag_Inicio_Corr_mas_casos[[#This Row],[Corregimiento]],Hoja3!$A$2:$D$676,4,0)</f>
        <v>130108</v>
      </c>
      <c r="E11020" s="60">
        <v>12</v>
      </c>
    </row>
    <row r="11021" spans="1:5" x14ac:dyDescent="0.25">
      <c r="A11021" s="59">
        <v>44422</v>
      </c>
      <c r="B11021" s="60">
        <v>44422</v>
      </c>
      <c r="C11021" s="60" t="s">
        <v>1035</v>
      </c>
      <c r="D11021" s="61">
        <f>VLOOKUP(Pag_Inicio_Corr_mas_casos[[#This Row],[Corregimiento]],Hoja3!$A$2:$D$676,4,0)</f>
        <v>80806</v>
      </c>
      <c r="E11021" s="60">
        <v>12</v>
      </c>
    </row>
    <row r="11022" spans="1:5" x14ac:dyDescent="0.25">
      <c r="A11022" s="59">
        <v>44422</v>
      </c>
      <c r="B11022" s="60">
        <v>44422</v>
      </c>
      <c r="C11022" s="60" t="s">
        <v>1117</v>
      </c>
      <c r="D11022" s="61">
        <f>VLOOKUP(Pag_Inicio_Corr_mas_casos[[#This Row],[Corregimiento]],Hoja3!$A$2:$D$676,4,0)</f>
        <v>91001</v>
      </c>
      <c r="E11022" s="60">
        <v>11</v>
      </c>
    </row>
    <row r="11023" spans="1:5" x14ac:dyDescent="0.25">
      <c r="A11023" s="59">
        <v>44422</v>
      </c>
      <c r="B11023" s="60">
        <v>44422</v>
      </c>
      <c r="C11023" s="60" t="s">
        <v>1038</v>
      </c>
      <c r="D11023" s="61">
        <f>VLOOKUP(Pag_Inicio_Corr_mas_casos[[#This Row],[Corregimiento]],Hoja3!$A$2:$D$676,4,0)</f>
        <v>80816</v>
      </c>
      <c r="E11023" s="60">
        <v>11</v>
      </c>
    </row>
    <row r="11024" spans="1:5" x14ac:dyDescent="0.25">
      <c r="A11024" s="59">
        <v>44422</v>
      </c>
      <c r="B11024" s="60">
        <v>44422</v>
      </c>
      <c r="C11024" s="60" t="s">
        <v>1048</v>
      </c>
      <c r="D11024" s="61">
        <f>VLOOKUP(Pag_Inicio_Corr_mas_casos[[#This Row],[Corregimiento]],Hoja3!$A$2:$D$676,4,0)</f>
        <v>80817</v>
      </c>
      <c r="E11024" s="60">
        <v>10</v>
      </c>
    </row>
    <row r="11025" spans="1:5" x14ac:dyDescent="0.25">
      <c r="A11025" s="62">
        <v>44423</v>
      </c>
      <c r="B11025" s="63">
        <v>44423</v>
      </c>
      <c r="C11025" s="63" t="s">
        <v>1107</v>
      </c>
      <c r="D11025" s="64">
        <f>VLOOKUP(Pag_Inicio_Corr_mas_casos[[#This Row],[Corregimiento]],Hoja3!$A$2:$D$676,4,0)</f>
        <v>80819</v>
      </c>
      <c r="E11025" s="63">
        <v>20</v>
      </c>
    </row>
    <row r="11026" spans="1:5" x14ac:dyDescent="0.25">
      <c r="A11026" s="62">
        <v>44423</v>
      </c>
      <c r="B11026" s="63">
        <v>44423</v>
      </c>
      <c r="C11026" s="63" t="s">
        <v>1141</v>
      </c>
      <c r="D11026" s="64">
        <f>VLOOKUP(Pag_Inicio_Corr_mas_casos[[#This Row],[Corregimiento]],Hoja3!$A$2:$D$676,4,0)</f>
        <v>80812</v>
      </c>
      <c r="E11026" s="63">
        <v>19</v>
      </c>
    </row>
    <row r="11027" spans="1:5" x14ac:dyDescent="0.25">
      <c r="A11027" s="62">
        <v>44423</v>
      </c>
      <c r="B11027" s="63">
        <v>44423</v>
      </c>
      <c r="C11027" s="63" t="s">
        <v>1429</v>
      </c>
      <c r="D11027" s="64">
        <f>VLOOKUP(Pag_Inicio_Corr_mas_casos[[#This Row],[Corregimiento]],Hoja3!$A$2:$D$676,4,0)</f>
        <v>80823</v>
      </c>
      <c r="E11027" s="63">
        <v>17</v>
      </c>
    </row>
    <row r="11028" spans="1:5" x14ac:dyDescent="0.25">
      <c r="A11028" s="62">
        <v>44423</v>
      </c>
      <c r="B11028" s="63">
        <v>44423</v>
      </c>
      <c r="C11028" s="63" t="s">
        <v>1163</v>
      </c>
      <c r="D11028" s="64">
        <f>VLOOKUP(Pag_Inicio_Corr_mas_casos[[#This Row],[Corregimiento]],Hoja3!$A$2:$D$676,4,0)</f>
        <v>130101</v>
      </c>
      <c r="E11028" s="63">
        <v>16</v>
      </c>
    </row>
    <row r="11029" spans="1:5" x14ac:dyDescent="0.25">
      <c r="A11029" s="62">
        <v>44423</v>
      </c>
      <c r="B11029" s="63">
        <v>44423</v>
      </c>
      <c r="C11029" s="63" t="s">
        <v>1106</v>
      </c>
      <c r="D11029" s="64">
        <f>VLOOKUP(Pag_Inicio_Corr_mas_casos[[#This Row],[Corregimiento]],Hoja3!$A$2:$D$676,4,0)</f>
        <v>80809</v>
      </c>
      <c r="E11029" s="63">
        <v>15</v>
      </c>
    </row>
    <row r="11030" spans="1:5" x14ac:dyDescent="0.25">
      <c r="A11030" s="62">
        <v>44423</v>
      </c>
      <c r="B11030" s="63">
        <v>44423</v>
      </c>
      <c r="C11030" s="63" t="s">
        <v>1046</v>
      </c>
      <c r="D11030" s="64">
        <f>VLOOKUP(Pag_Inicio_Corr_mas_casos[[#This Row],[Corregimiento]],Hoja3!$A$2:$D$676,4,0)</f>
        <v>80813</v>
      </c>
      <c r="E11030" s="63">
        <v>13</v>
      </c>
    </row>
    <row r="11031" spans="1:5" x14ac:dyDescent="0.25">
      <c r="A11031" s="62">
        <v>44423</v>
      </c>
      <c r="B11031" s="63">
        <v>44423</v>
      </c>
      <c r="C11031" s="63" t="s">
        <v>1049</v>
      </c>
      <c r="D11031" s="64">
        <f>VLOOKUP(Pag_Inicio_Corr_mas_casos[[#This Row],[Corregimiento]],Hoja3!$A$2:$D$676,4,0)</f>
        <v>80822</v>
      </c>
      <c r="E11031" s="63">
        <v>13</v>
      </c>
    </row>
    <row r="11032" spans="1:5" x14ac:dyDescent="0.25">
      <c r="A11032" s="62">
        <v>44423</v>
      </c>
      <c r="B11032" s="63">
        <v>44423</v>
      </c>
      <c r="C11032" s="63" t="s">
        <v>867</v>
      </c>
      <c r="D11032" s="64">
        <f>VLOOKUP(Pag_Inicio_Corr_mas_casos[[#This Row],[Corregimiento]],Hoja3!$A$2:$D$676,4,0)</f>
        <v>80821</v>
      </c>
      <c r="E11032" s="63">
        <v>12</v>
      </c>
    </row>
    <row r="11033" spans="1:5" x14ac:dyDescent="0.25">
      <c r="A11033" s="62">
        <v>44423</v>
      </c>
      <c r="B11033" s="63">
        <v>44423</v>
      </c>
      <c r="C11033" s="63" t="s">
        <v>1035</v>
      </c>
      <c r="D11033" s="64">
        <f>VLOOKUP(Pag_Inicio_Corr_mas_casos[[#This Row],[Corregimiento]],Hoja3!$A$2:$D$676,4,0)</f>
        <v>80806</v>
      </c>
      <c r="E11033" s="63">
        <v>11</v>
      </c>
    </row>
    <row r="11034" spans="1:5" x14ac:dyDescent="0.25">
      <c r="A11034" s="62">
        <v>44423</v>
      </c>
      <c r="B11034" s="63">
        <v>44423</v>
      </c>
      <c r="C11034" s="63" t="s">
        <v>1038</v>
      </c>
      <c r="D11034" s="64">
        <f>VLOOKUP(Pag_Inicio_Corr_mas_casos[[#This Row],[Corregimiento]],Hoja3!$A$2:$D$676,4,0)</f>
        <v>80816</v>
      </c>
      <c r="E11034" s="63">
        <v>10</v>
      </c>
    </row>
    <row r="11035" spans="1:5" x14ac:dyDescent="0.25">
      <c r="A11035" s="62">
        <v>44423</v>
      </c>
      <c r="B11035" s="63">
        <v>44423</v>
      </c>
      <c r="C11035" s="63" t="s">
        <v>1393</v>
      </c>
      <c r="D11035" s="64">
        <f>VLOOKUP(Pag_Inicio_Corr_mas_casos[[#This Row],[Corregimiento]],Hoja3!$A$2:$D$676,4,0)</f>
        <v>130304</v>
      </c>
      <c r="E11035" s="63">
        <v>10</v>
      </c>
    </row>
    <row r="11036" spans="1:5" x14ac:dyDescent="0.25">
      <c r="A11036" s="62">
        <v>44423</v>
      </c>
      <c r="B11036" s="63">
        <v>44423</v>
      </c>
      <c r="C11036" s="63" t="s">
        <v>1114</v>
      </c>
      <c r="D11036" s="64">
        <f>VLOOKUP(Pag_Inicio_Corr_mas_casos[[#This Row],[Corregimiento]],Hoja3!$A$2:$D$676,4,0)</f>
        <v>81001</v>
      </c>
      <c r="E11036" s="63">
        <v>10</v>
      </c>
    </row>
    <row r="11037" spans="1:5" x14ac:dyDescent="0.25">
      <c r="A11037" s="62">
        <v>44423</v>
      </c>
      <c r="B11037" s="63">
        <v>44423</v>
      </c>
      <c r="C11037" s="63" t="s">
        <v>1045</v>
      </c>
      <c r="D11037" s="64">
        <f>VLOOKUP(Pag_Inicio_Corr_mas_casos[[#This Row],[Corregimiento]],Hoja3!$A$2:$D$676,4,0)</f>
        <v>130107</v>
      </c>
      <c r="E11037" s="63">
        <v>9</v>
      </c>
    </row>
    <row r="11038" spans="1:5" x14ac:dyDescent="0.25">
      <c r="A11038" s="62">
        <v>44423</v>
      </c>
      <c r="B11038" s="63">
        <v>44423</v>
      </c>
      <c r="C11038" s="63" t="s">
        <v>1041</v>
      </c>
      <c r="D11038" s="64">
        <f>VLOOKUP(Pag_Inicio_Corr_mas_casos[[#This Row],[Corregimiento]],Hoja3!$A$2:$D$676,4,0)</f>
        <v>80814</v>
      </c>
      <c r="E11038" s="63">
        <v>9</v>
      </c>
    </row>
    <row r="11039" spans="1:5" x14ac:dyDescent="0.25">
      <c r="A11039" s="62">
        <v>44423</v>
      </c>
      <c r="B11039" s="63">
        <v>44423</v>
      </c>
      <c r="C11039" s="63" t="s">
        <v>1048</v>
      </c>
      <c r="D11039" s="64">
        <f>VLOOKUP(Pag_Inicio_Corr_mas_casos[[#This Row],[Corregimiento]],Hoja3!$A$2:$D$676,4,0)</f>
        <v>80817</v>
      </c>
      <c r="E11039" s="63">
        <v>8</v>
      </c>
    </row>
    <row r="11040" spans="1:5" x14ac:dyDescent="0.25">
      <c r="A11040" s="62">
        <v>44423</v>
      </c>
      <c r="B11040" s="63">
        <v>44423</v>
      </c>
      <c r="C11040" s="63" t="s">
        <v>1133</v>
      </c>
      <c r="D11040" s="64">
        <f>VLOOKUP(Pag_Inicio_Corr_mas_casos[[#This Row],[Corregimiento]],Hoja3!$A$2:$D$676,4,0)</f>
        <v>130108</v>
      </c>
      <c r="E11040" s="63">
        <v>8</v>
      </c>
    </row>
    <row r="11041" spans="1:5" x14ac:dyDescent="0.25">
      <c r="A11041" s="62">
        <v>44423</v>
      </c>
      <c r="B11041" s="63">
        <v>44423</v>
      </c>
      <c r="C11041" s="63" t="s">
        <v>1089</v>
      </c>
      <c r="D11041" s="64">
        <f>VLOOKUP(Pag_Inicio_Corr_mas_casos[[#This Row],[Corregimiento]],Hoja3!$A$2:$D$676,4,0)</f>
        <v>130105</v>
      </c>
      <c r="E11041" s="63">
        <v>8</v>
      </c>
    </row>
    <row r="11042" spans="1:5" x14ac:dyDescent="0.25">
      <c r="A11042" s="62">
        <v>44423</v>
      </c>
      <c r="B11042" s="63">
        <v>44423</v>
      </c>
      <c r="C11042" s="63" t="s">
        <v>1110</v>
      </c>
      <c r="D11042" s="64">
        <f>VLOOKUP(Pag_Inicio_Corr_mas_casos[[#This Row],[Corregimiento]],Hoja3!$A$2:$D$676,4,0)</f>
        <v>130702</v>
      </c>
      <c r="E11042" s="63">
        <v>8</v>
      </c>
    </row>
    <row r="11043" spans="1:5" x14ac:dyDescent="0.25">
      <c r="A11043" s="62">
        <v>44423</v>
      </c>
      <c r="B11043" s="63">
        <v>44423</v>
      </c>
      <c r="C11043" s="63" t="s">
        <v>1069</v>
      </c>
      <c r="D11043" s="64">
        <f>VLOOKUP(Pag_Inicio_Corr_mas_casos[[#This Row],[Corregimiento]],Hoja3!$A$2:$D$676,4,0)</f>
        <v>40203</v>
      </c>
      <c r="E11043" s="63">
        <v>8</v>
      </c>
    </row>
    <row r="11044" spans="1:5" x14ac:dyDescent="0.25">
      <c r="A11044" s="62">
        <v>44423</v>
      </c>
      <c r="B11044" s="63">
        <v>44423</v>
      </c>
      <c r="C11044" s="63" t="s">
        <v>1378</v>
      </c>
      <c r="D11044" s="64">
        <f>VLOOKUP(Pag_Inicio_Corr_mas_casos[[#This Row],[Corregimiento]],Hoja3!$A$2:$D$676,4,0)</f>
        <v>130410</v>
      </c>
      <c r="E11044" s="63">
        <v>7</v>
      </c>
    </row>
    <row r="11045" spans="1:5" x14ac:dyDescent="0.25">
      <c r="A11045" s="47">
        <v>44424</v>
      </c>
      <c r="B11045" s="48">
        <v>44424</v>
      </c>
      <c r="C11045" s="48" t="s">
        <v>1149</v>
      </c>
      <c r="D11045" s="49">
        <f>VLOOKUP(Pag_Inicio_Corr_mas_casos[[#This Row],[Corregimiento]],Hoja3!$A$2:$D$676,4,0)</f>
        <v>130102</v>
      </c>
      <c r="E11045" s="48">
        <v>18</v>
      </c>
    </row>
    <row r="11046" spans="1:5" x14ac:dyDescent="0.25">
      <c r="A11046" s="47">
        <v>44424</v>
      </c>
      <c r="B11046" s="48">
        <v>44424</v>
      </c>
      <c r="C11046" s="48" t="s">
        <v>1442</v>
      </c>
      <c r="D11046" s="49">
        <f>VLOOKUP(Pag_Inicio_Corr_mas_casos[[#This Row],[Corregimiento]],Hoja3!$A$2:$D$676,4,0)</f>
        <v>20505</v>
      </c>
      <c r="E11046" s="48">
        <v>15</v>
      </c>
    </row>
    <row r="11047" spans="1:5" x14ac:dyDescent="0.25">
      <c r="A11047" s="47">
        <v>44424</v>
      </c>
      <c r="B11047" s="48">
        <v>44424</v>
      </c>
      <c r="C11047" s="48" t="s">
        <v>1107</v>
      </c>
      <c r="D11047" s="49">
        <f>VLOOKUP(Pag_Inicio_Corr_mas_casos[[#This Row],[Corregimiento]],Hoja3!$A$2:$D$676,4,0)</f>
        <v>80819</v>
      </c>
      <c r="E11047" s="48">
        <v>12</v>
      </c>
    </row>
    <row r="11048" spans="1:5" x14ac:dyDescent="0.25">
      <c r="A11048" s="47">
        <v>44424</v>
      </c>
      <c r="B11048" s="48">
        <v>44424</v>
      </c>
      <c r="C11048" s="48" t="s">
        <v>1155</v>
      </c>
      <c r="D11048" s="49">
        <f>VLOOKUP(Pag_Inicio_Corr_mas_casos[[#This Row],[Corregimiento]],Hoja3!$A$2:$D$676,4,0)</f>
        <v>40601</v>
      </c>
      <c r="E11048" s="48">
        <v>12</v>
      </c>
    </row>
    <row r="11049" spans="1:5" x14ac:dyDescent="0.25">
      <c r="A11049" s="47">
        <v>44424</v>
      </c>
      <c r="B11049" s="48">
        <v>44424</v>
      </c>
      <c r="C11049" s="48" t="s">
        <v>1056</v>
      </c>
      <c r="D11049" s="49">
        <f>VLOOKUP(Pag_Inicio_Corr_mas_casos[[#This Row],[Corregimiento]],Hoja3!$A$2:$D$676,4,0)</f>
        <v>20601</v>
      </c>
      <c r="E11049" s="48">
        <v>11</v>
      </c>
    </row>
    <row r="11050" spans="1:5" x14ac:dyDescent="0.25">
      <c r="A11050" s="47">
        <v>44424</v>
      </c>
      <c r="B11050" s="48">
        <v>44424</v>
      </c>
      <c r="C11050" s="48" t="s">
        <v>1242</v>
      </c>
      <c r="D11050" s="49">
        <f>VLOOKUP(Pag_Inicio_Corr_mas_casos[[#This Row],[Corregimiento]],Hoja3!$A$2:$D$676,4,0)</f>
        <v>20301</v>
      </c>
      <c r="E11050" s="48">
        <v>10</v>
      </c>
    </row>
    <row r="11051" spans="1:5" x14ac:dyDescent="0.25">
      <c r="A11051" s="47">
        <v>44424</v>
      </c>
      <c r="B11051" s="48">
        <v>44424</v>
      </c>
      <c r="C11051" s="48" t="s">
        <v>1048</v>
      </c>
      <c r="D11051" s="49">
        <f>VLOOKUP(Pag_Inicio_Corr_mas_casos[[#This Row],[Corregimiento]],Hoja3!$A$2:$D$676,4,0)</f>
        <v>80817</v>
      </c>
      <c r="E11051" s="48">
        <v>10</v>
      </c>
    </row>
    <row r="11052" spans="1:5" x14ac:dyDescent="0.25">
      <c r="A11052" s="47">
        <v>44424</v>
      </c>
      <c r="B11052" s="48">
        <v>44424</v>
      </c>
      <c r="C11052" s="48" t="s">
        <v>1062</v>
      </c>
      <c r="D11052" s="49">
        <f>VLOOKUP(Pag_Inicio_Corr_mas_casos[[#This Row],[Corregimiento]],Hoja3!$A$2:$D$676,4,0)</f>
        <v>30107</v>
      </c>
      <c r="E11052" s="48">
        <v>10</v>
      </c>
    </row>
    <row r="11053" spans="1:5" x14ac:dyDescent="0.25">
      <c r="A11053" s="47">
        <v>44424</v>
      </c>
      <c r="B11053" s="48">
        <v>44424</v>
      </c>
      <c r="C11053" s="48" t="s">
        <v>1117</v>
      </c>
      <c r="D11053" s="49">
        <f>VLOOKUP(Pag_Inicio_Corr_mas_casos[[#This Row],[Corregimiento]],Hoja3!$A$2:$D$676,4,0)</f>
        <v>91001</v>
      </c>
      <c r="E11053" s="48">
        <v>9</v>
      </c>
    </row>
    <row r="11054" spans="1:5" x14ac:dyDescent="0.25">
      <c r="A11054" s="47">
        <v>44424</v>
      </c>
      <c r="B11054" s="48">
        <v>44424</v>
      </c>
      <c r="C11054" s="48" t="s">
        <v>1059</v>
      </c>
      <c r="D11054" s="49">
        <f>VLOOKUP(Pag_Inicio_Corr_mas_casos[[#This Row],[Corregimiento]],Hoja3!$A$2:$D$676,4,0)</f>
        <v>30113</v>
      </c>
      <c r="E11054" s="48">
        <v>8</v>
      </c>
    </row>
    <row r="11055" spans="1:5" x14ac:dyDescent="0.25">
      <c r="A11055" s="47">
        <v>44424</v>
      </c>
      <c r="B11055" s="48">
        <v>44424</v>
      </c>
      <c r="C11055" s="48" t="s">
        <v>1051</v>
      </c>
      <c r="D11055" s="49">
        <f>VLOOKUP(Pag_Inicio_Corr_mas_casos[[#This Row],[Corregimiento]],Hoja3!$A$2:$D$676,4,0)</f>
        <v>80815</v>
      </c>
      <c r="E11055" s="48">
        <v>8</v>
      </c>
    </row>
    <row r="11056" spans="1:5" x14ac:dyDescent="0.25">
      <c r="A11056" s="47">
        <v>44424</v>
      </c>
      <c r="B11056" s="48">
        <v>44424</v>
      </c>
      <c r="C11056" s="48" t="s">
        <v>1131</v>
      </c>
      <c r="D11056" s="49">
        <f>VLOOKUP(Pag_Inicio_Corr_mas_casos[[#This Row],[Corregimiento]],Hoja3!$A$2:$D$676,4,0)</f>
        <v>130106</v>
      </c>
      <c r="E11056" s="48">
        <v>8</v>
      </c>
    </row>
    <row r="11057" spans="1:5" x14ac:dyDescent="0.25">
      <c r="A11057" s="47">
        <v>44424</v>
      </c>
      <c r="B11057" s="48">
        <v>44424</v>
      </c>
      <c r="C11057" s="48" t="s">
        <v>1146</v>
      </c>
      <c r="D11057" s="49">
        <f>VLOOKUP(Pag_Inicio_Corr_mas_casos[[#This Row],[Corregimiento]],Hoja3!$A$2:$D$676,4,0)</f>
        <v>20105</v>
      </c>
      <c r="E11057" s="48">
        <v>8</v>
      </c>
    </row>
    <row r="11058" spans="1:5" x14ac:dyDescent="0.25">
      <c r="A11058" s="47">
        <v>44424</v>
      </c>
      <c r="B11058" s="48">
        <v>44424</v>
      </c>
      <c r="C11058" s="48" t="s">
        <v>1163</v>
      </c>
      <c r="D11058" s="49">
        <f>VLOOKUP(Pag_Inicio_Corr_mas_casos[[#This Row],[Corregimiento]],Hoja3!$A$2:$D$676,4,0)</f>
        <v>130101</v>
      </c>
      <c r="E11058" s="48">
        <v>8</v>
      </c>
    </row>
    <row r="11059" spans="1:5" x14ac:dyDescent="0.25">
      <c r="A11059" s="47">
        <v>44424</v>
      </c>
      <c r="B11059" s="48">
        <v>44424</v>
      </c>
      <c r="C11059" s="48" t="s">
        <v>867</v>
      </c>
      <c r="D11059" s="49">
        <f>VLOOKUP(Pag_Inicio_Corr_mas_casos[[#This Row],[Corregimiento]],Hoja3!$A$2:$D$676,4,0)</f>
        <v>80821</v>
      </c>
      <c r="E11059" s="48">
        <v>8</v>
      </c>
    </row>
    <row r="11060" spans="1:5" x14ac:dyDescent="0.25">
      <c r="A11060" s="47">
        <v>44424</v>
      </c>
      <c r="B11060" s="48">
        <v>44424</v>
      </c>
      <c r="C11060" s="48" t="s">
        <v>1033</v>
      </c>
      <c r="D11060" s="49">
        <f>VLOOKUP(Pag_Inicio_Corr_mas_casos[[#This Row],[Corregimiento]],Hoja3!$A$2:$D$676,4,0)</f>
        <v>130717</v>
      </c>
      <c r="E11060" s="48">
        <v>7</v>
      </c>
    </row>
    <row r="11061" spans="1:5" x14ac:dyDescent="0.25">
      <c r="A11061" s="47">
        <v>44424</v>
      </c>
      <c r="B11061" s="48">
        <v>44424</v>
      </c>
      <c r="C11061" s="48" t="s">
        <v>1065</v>
      </c>
      <c r="D11061" s="49">
        <f>VLOOKUP(Pag_Inicio_Corr_mas_casos[[#This Row],[Corregimiento]],Hoja3!$A$2:$D$676,4,0)</f>
        <v>40606</v>
      </c>
      <c r="E11061" s="48">
        <v>7</v>
      </c>
    </row>
    <row r="11062" spans="1:5" x14ac:dyDescent="0.25">
      <c r="A11062" s="47">
        <v>44424</v>
      </c>
      <c r="B11062" s="48">
        <v>44424</v>
      </c>
      <c r="C11062" s="48" t="s">
        <v>1039</v>
      </c>
      <c r="D11062" s="49">
        <f>VLOOKUP(Pag_Inicio_Corr_mas_casos[[#This Row],[Corregimiento]],Hoja3!$A$2:$D$676,4,0)</f>
        <v>130708</v>
      </c>
      <c r="E11062" s="48">
        <v>7</v>
      </c>
    </row>
    <row r="11063" spans="1:5" x14ac:dyDescent="0.25">
      <c r="A11063" s="47">
        <v>44424</v>
      </c>
      <c r="B11063" s="48">
        <v>44424</v>
      </c>
      <c r="C11063" s="48" t="s">
        <v>1035</v>
      </c>
      <c r="D11063" s="49">
        <f>VLOOKUP(Pag_Inicio_Corr_mas_casos[[#This Row],[Corregimiento]],Hoja3!$A$2:$D$676,4,0)</f>
        <v>80806</v>
      </c>
      <c r="E11063" s="48">
        <v>7</v>
      </c>
    </row>
    <row r="11064" spans="1:5" x14ac:dyDescent="0.25">
      <c r="A11064" s="47">
        <v>44424</v>
      </c>
      <c r="B11064" s="48">
        <v>44424</v>
      </c>
      <c r="C11064" s="48" t="s">
        <v>1113</v>
      </c>
      <c r="D11064" s="49">
        <f>VLOOKUP(Pag_Inicio_Corr_mas_casos[[#This Row],[Corregimiento]],Hoja3!$A$2:$D$676,4,0)</f>
        <v>81008</v>
      </c>
      <c r="E11064" s="48">
        <v>7</v>
      </c>
    </row>
    <row r="11065" spans="1:5" x14ac:dyDescent="0.25">
      <c r="A11065" s="53">
        <v>44425</v>
      </c>
      <c r="B11065" s="54">
        <v>44425</v>
      </c>
      <c r="C11065" s="54" t="s">
        <v>1038</v>
      </c>
      <c r="D11065" s="55">
        <f>VLOOKUP(Pag_Inicio_Corr_mas_casos[[#This Row],[Corregimiento]],Hoja3!$A$2:$D$676,4,0)</f>
        <v>80816</v>
      </c>
      <c r="E11065" s="54">
        <v>25</v>
      </c>
    </row>
    <row r="11066" spans="1:5" x14ac:dyDescent="0.25">
      <c r="A11066" s="53">
        <v>44425</v>
      </c>
      <c r="B11066" s="54">
        <v>44425</v>
      </c>
      <c r="C11066" s="54" t="s">
        <v>1046</v>
      </c>
      <c r="D11066" s="55">
        <f>VLOOKUP(Pag_Inicio_Corr_mas_casos[[#This Row],[Corregimiento]],Hoja3!$A$2:$D$676,4,0)</f>
        <v>80813</v>
      </c>
      <c r="E11066" s="54">
        <v>23</v>
      </c>
    </row>
    <row r="11067" spans="1:5" x14ac:dyDescent="0.25">
      <c r="A11067" s="53">
        <v>44425</v>
      </c>
      <c r="B11067" s="54">
        <v>44425</v>
      </c>
      <c r="C11067" s="54" t="s">
        <v>1107</v>
      </c>
      <c r="D11067" s="55">
        <f>VLOOKUP(Pag_Inicio_Corr_mas_casos[[#This Row],[Corregimiento]],Hoja3!$A$2:$D$676,4,0)</f>
        <v>80819</v>
      </c>
      <c r="E11067" s="54">
        <v>20</v>
      </c>
    </row>
    <row r="11068" spans="1:5" x14ac:dyDescent="0.25">
      <c r="A11068" s="53">
        <v>44425</v>
      </c>
      <c r="B11068" s="54">
        <v>44425</v>
      </c>
      <c r="C11068" s="54" t="s">
        <v>1051</v>
      </c>
      <c r="D11068" s="55">
        <f>VLOOKUP(Pag_Inicio_Corr_mas_casos[[#This Row],[Corregimiento]],Hoja3!$A$2:$D$676,4,0)</f>
        <v>80815</v>
      </c>
      <c r="E11068" s="54">
        <v>20</v>
      </c>
    </row>
    <row r="11069" spans="1:5" x14ac:dyDescent="0.25">
      <c r="A11069" s="53">
        <v>44425</v>
      </c>
      <c r="B11069" s="54">
        <v>44425</v>
      </c>
      <c r="C11069" s="54" t="s">
        <v>1036</v>
      </c>
      <c r="D11069" s="55">
        <f>VLOOKUP(Pag_Inicio_Corr_mas_casos[[#This Row],[Corregimiento]],Hoja3!$A$2:$D$676,4,0)</f>
        <v>80823</v>
      </c>
      <c r="E11069" s="54">
        <v>20</v>
      </c>
    </row>
    <row r="11070" spans="1:5" x14ac:dyDescent="0.25">
      <c r="A11070" s="53">
        <v>44425</v>
      </c>
      <c r="B11070" s="54">
        <v>44425</v>
      </c>
      <c r="C11070" s="54" t="s">
        <v>1049</v>
      </c>
      <c r="D11070" s="55">
        <f>VLOOKUP(Pag_Inicio_Corr_mas_casos[[#This Row],[Corregimiento]],Hoja3!$A$2:$D$676,4,0)</f>
        <v>80822</v>
      </c>
      <c r="E11070" s="54">
        <v>19</v>
      </c>
    </row>
    <row r="11071" spans="1:5" x14ac:dyDescent="0.25">
      <c r="A11071" s="53">
        <v>44425</v>
      </c>
      <c r="B11071" s="54">
        <v>44425</v>
      </c>
      <c r="C11071" s="54" t="s">
        <v>1106</v>
      </c>
      <c r="D11071" s="55">
        <f>VLOOKUP(Pag_Inicio_Corr_mas_casos[[#This Row],[Corregimiento]],Hoja3!$A$2:$D$676,4,0)</f>
        <v>80809</v>
      </c>
      <c r="E11071" s="54">
        <v>17</v>
      </c>
    </row>
    <row r="11072" spans="1:5" x14ac:dyDescent="0.25">
      <c r="A11072" s="53">
        <v>44425</v>
      </c>
      <c r="B11072" s="54">
        <v>44425</v>
      </c>
      <c r="C11072" s="54" t="s">
        <v>1117</v>
      </c>
      <c r="D11072" s="55">
        <f>VLOOKUP(Pag_Inicio_Corr_mas_casos[[#This Row],[Corregimiento]],Hoja3!$A$2:$D$676,4,0)</f>
        <v>91001</v>
      </c>
      <c r="E11072" s="54">
        <v>15</v>
      </c>
    </row>
    <row r="11073" spans="1:5" x14ac:dyDescent="0.25">
      <c r="A11073" s="53">
        <v>44425</v>
      </c>
      <c r="B11073" s="54">
        <v>44425</v>
      </c>
      <c r="C11073" s="54" t="s">
        <v>1141</v>
      </c>
      <c r="D11073" s="55">
        <f>VLOOKUP(Pag_Inicio_Corr_mas_casos[[#This Row],[Corregimiento]],Hoja3!$A$2:$D$676,4,0)</f>
        <v>80812</v>
      </c>
      <c r="E11073" s="54">
        <v>15</v>
      </c>
    </row>
    <row r="11074" spans="1:5" x14ac:dyDescent="0.25">
      <c r="A11074" s="53">
        <v>44425</v>
      </c>
      <c r="B11074" s="54">
        <v>44425</v>
      </c>
      <c r="C11074" s="54" t="s">
        <v>1149</v>
      </c>
      <c r="D11074" s="55">
        <f>VLOOKUP(Pag_Inicio_Corr_mas_casos[[#This Row],[Corregimiento]],Hoja3!$A$2:$D$676,4,0)</f>
        <v>130102</v>
      </c>
      <c r="E11074" s="54">
        <v>15</v>
      </c>
    </row>
    <row r="11075" spans="1:5" x14ac:dyDescent="0.25">
      <c r="A11075" s="53">
        <v>44425</v>
      </c>
      <c r="B11075" s="54">
        <v>44425</v>
      </c>
      <c r="C11075" s="54" t="s">
        <v>1032</v>
      </c>
      <c r="D11075" s="55">
        <f>VLOOKUP(Pag_Inicio_Corr_mas_casos[[#This Row],[Corregimiento]],Hoja3!$A$2:$D$676,4,0)</f>
        <v>80810</v>
      </c>
      <c r="E11075" s="54">
        <v>13</v>
      </c>
    </row>
    <row r="11076" spans="1:5" x14ac:dyDescent="0.25">
      <c r="A11076" s="53">
        <v>44425</v>
      </c>
      <c r="B11076" s="54">
        <v>44425</v>
      </c>
      <c r="C11076" s="54" t="s">
        <v>1131</v>
      </c>
      <c r="D11076" s="55">
        <f>VLOOKUP(Pag_Inicio_Corr_mas_casos[[#This Row],[Corregimiento]],Hoja3!$A$2:$D$676,4,0)</f>
        <v>130106</v>
      </c>
      <c r="E11076" s="54">
        <v>13</v>
      </c>
    </row>
    <row r="11077" spans="1:5" x14ac:dyDescent="0.25">
      <c r="A11077" s="53">
        <v>44425</v>
      </c>
      <c r="B11077" s="54">
        <v>44425</v>
      </c>
      <c r="C11077" s="54" t="s">
        <v>867</v>
      </c>
      <c r="D11077" s="55">
        <f>VLOOKUP(Pag_Inicio_Corr_mas_casos[[#This Row],[Corregimiento]],Hoja3!$A$2:$D$676,4,0)</f>
        <v>80821</v>
      </c>
      <c r="E11077" s="54">
        <v>11</v>
      </c>
    </row>
    <row r="11078" spans="1:5" x14ac:dyDescent="0.25">
      <c r="A11078" s="53">
        <v>44425</v>
      </c>
      <c r="B11078" s="54">
        <v>44425</v>
      </c>
      <c r="C11078" s="54" t="s">
        <v>1035</v>
      </c>
      <c r="D11078" s="55">
        <f>VLOOKUP(Pag_Inicio_Corr_mas_casos[[#This Row],[Corregimiento]],Hoja3!$A$2:$D$676,4,0)</f>
        <v>80806</v>
      </c>
      <c r="E11078" s="54">
        <v>11</v>
      </c>
    </row>
    <row r="11079" spans="1:5" x14ac:dyDescent="0.25">
      <c r="A11079" s="53">
        <v>44425</v>
      </c>
      <c r="B11079" s="54">
        <v>44425</v>
      </c>
      <c r="C11079" s="54" t="s">
        <v>1048</v>
      </c>
      <c r="D11079" s="55">
        <f>VLOOKUP(Pag_Inicio_Corr_mas_casos[[#This Row],[Corregimiento]],Hoja3!$A$2:$D$676,4,0)</f>
        <v>80817</v>
      </c>
      <c r="E11079" s="54">
        <v>11</v>
      </c>
    </row>
    <row r="11080" spans="1:5" x14ac:dyDescent="0.25">
      <c r="A11080" s="53">
        <v>44425</v>
      </c>
      <c r="B11080" s="54">
        <v>44425</v>
      </c>
      <c r="C11080" s="54" t="s">
        <v>1042</v>
      </c>
      <c r="D11080" s="55">
        <f>VLOOKUP(Pag_Inicio_Corr_mas_casos[[#This Row],[Corregimiento]],Hoja3!$A$2:$D$676,4,0)</f>
        <v>80826</v>
      </c>
      <c r="E11080" s="54">
        <v>11</v>
      </c>
    </row>
    <row r="11081" spans="1:5" x14ac:dyDescent="0.25">
      <c r="A11081" s="53">
        <v>44425</v>
      </c>
      <c r="B11081" s="54">
        <v>44425</v>
      </c>
      <c r="C11081" s="54" t="s">
        <v>1040</v>
      </c>
      <c r="D11081" s="55">
        <f>VLOOKUP(Pag_Inicio_Corr_mas_casos[[#This Row],[Corregimiento]],Hoja3!$A$2:$D$676,4,0)</f>
        <v>81007</v>
      </c>
      <c r="E11081" s="54">
        <v>11</v>
      </c>
    </row>
    <row r="11082" spans="1:5" x14ac:dyDescent="0.25">
      <c r="A11082" s="53">
        <v>44425</v>
      </c>
      <c r="B11082" s="54">
        <v>44425</v>
      </c>
      <c r="C11082" s="54" t="s">
        <v>1037</v>
      </c>
      <c r="D11082" s="55">
        <f>VLOOKUP(Pag_Inicio_Corr_mas_casos[[#This Row],[Corregimiento]],Hoja3!$A$2:$D$676,4,0)</f>
        <v>80807</v>
      </c>
      <c r="E11082" s="54">
        <v>9</v>
      </c>
    </row>
    <row r="11083" spans="1:5" x14ac:dyDescent="0.25">
      <c r="A11083" s="53">
        <v>44425</v>
      </c>
      <c r="B11083" s="54">
        <v>44425</v>
      </c>
      <c r="C11083" s="54" t="s">
        <v>1116</v>
      </c>
      <c r="D11083" s="55">
        <f>VLOOKUP(Pag_Inicio_Corr_mas_casos[[#This Row],[Corregimiento]],Hoja3!$A$2:$D$676,4,0)</f>
        <v>81003</v>
      </c>
      <c r="E11083" s="54">
        <v>8</v>
      </c>
    </row>
    <row r="11084" spans="1:5" x14ac:dyDescent="0.25">
      <c r="A11084" s="53">
        <v>44425</v>
      </c>
      <c r="B11084" s="54">
        <v>44425</v>
      </c>
      <c r="C11084" s="54" t="s">
        <v>1110</v>
      </c>
      <c r="D11084" s="55">
        <f>VLOOKUP(Pag_Inicio_Corr_mas_casos[[#This Row],[Corregimiento]],Hoja3!$A$2:$D$676,4,0)</f>
        <v>130702</v>
      </c>
      <c r="E11084" s="54">
        <v>8</v>
      </c>
    </row>
    <row r="11085" spans="1:5" x14ac:dyDescent="0.25">
      <c r="A11085" s="43">
        <v>44426</v>
      </c>
      <c r="B11085" s="41">
        <v>44426</v>
      </c>
      <c r="C11085" s="41" t="s">
        <v>1039</v>
      </c>
      <c r="D11085" s="42">
        <f>VLOOKUP(Pag_Inicio_Corr_mas_casos[[#This Row],[Corregimiento]],Hoja3!$A$2:$D$676,4,0)</f>
        <v>130708</v>
      </c>
      <c r="E11085" s="41">
        <v>24</v>
      </c>
    </row>
    <row r="11086" spans="1:5" x14ac:dyDescent="0.25">
      <c r="A11086" s="43">
        <v>44426</v>
      </c>
      <c r="B11086" s="41">
        <v>44426</v>
      </c>
      <c r="C11086" s="41" t="s">
        <v>1141</v>
      </c>
      <c r="D11086" s="42">
        <f>VLOOKUP(Pag_Inicio_Corr_mas_casos[[#This Row],[Corregimiento]],Hoja3!$A$2:$D$676,4,0)</f>
        <v>80812</v>
      </c>
      <c r="E11086" s="41">
        <v>24</v>
      </c>
    </row>
    <row r="11087" spans="1:5" x14ac:dyDescent="0.25">
      <c r="A11087" s="43">
        <v>44426</v>
      </c>
      <c r="B11087" s="41">
        <v>44426</v>
      </c>
      <c r="C11087" s="41" t="s">
        <v>1106</v>
      </c>
      <c r="D11087" s="42">
        <f>VLOOKUP(Pag_Inicio_Corr_mas_casos[[#This Row],[Corregimiento]],Hoja3!$A$2:$D$676,4,0)</f>
        <v>80809</v>
      </c>
      <c r="E11087" s="41">
        <v>20</v>
      </c>
    </row>
    <row r="11088" spans="1:5" x14ac:dyDescent="0.25">
      <c r="A11088" s="43">
        <v>44426</v>
      </c>
      <c r="B11088" s="41">
        <v>44426</v>
      </c>
      <c r="C11088" s="41" t="s">
        <v>1086</v>
      </c>
      <c r="D11088" s="42">
        <f>VLOOKUP(Pag_Inicio_Corr_mas_casos[[#This Row],[Corregimiento]],Hoja3!$A$2:$D$676,4,0)</f>
        <v>130706</v>
      </c>
      <c r="E11088" s="41">
        <v>19</v>
      </c>
    </row>
    <row r="11089" spans="1:5" x14ac:dyDescent="0.25">
      <c r="A11089" s="43">
        <v>44426</v>
      </c>
      <c r="B11089" s="41">
        <v>44426</v>
      </c>
      <c r="C11089" s="41" t="s">
        <v>1107</v>
      </c>
      <c r="D11089" s="42">
        <f>VLOOKUP(Pag_Inicio_Corr_mas_casos[[#This Row],[Corregimiento]],Hoja3!$A$2:$D$676,4,0)</f>
        <v>80819</v>
      </c>
      <c r="E11089" s="41">
        <v>18</v>
      </c>
    </row>
    <row r="11090" spans="1:5" x14ac:dyDescent="0.25">
      <c r="A11090" s="43">
        <v>44426</v>
      </c>
      <c r="B11090" s="41">
        <v>44426</v>
      </c>
      <c r="C11090" s="41" t="s">
        <v>1038</v>
      </c>
      <c r="D11090" s="42">
        <f>VLOOKUP(Pag_Inicio_Corr_mas_casos[[#This Row],[Corregimiento]],Hoja3!$A$2:$D$676,4,0)</f>
        <v>80816</v>
      </c>
      <c r="E11090" s="41">
        <v>17</v>
      </c>
    </row>
    <row r="11091" spans="1:5" x14ac:dyDescent="0.25">
      <c r="A11091" s="43">
        <v>44426</v>
      </c>
      <c r="B11091" s="41">
        <v>44426</v>
      </c>
      <c r="C11091" s="41" t="s">
        <v>1034</v>
      </c>
      <c r="D11091" s="42">
        <f>VLOOKUP(Pag_Inicio_Corr_mas_casos[[#This Row],[Corregimiento]],Hoja3!$A$2:$D$676,4,0)</f>
        <v>81009</v>
      </c>
      <c r="E11091" s="41">
        <v>16</v>
      </c>
    </row>
    <row r="11092" spans="1:5" x14ac:dyDescent="0.25">
      <c r="A11092" s="43">
        <v>44426</v>
      </c>
      <c r="B11092" s="41">
        <v>44426</v>
      </c>
      <c r="C11092" s="41" t="s">
        <v>1048</v>
      </c>
      <c r="D11092" s="42">
        <f>VLOOKUP(Pag_Inicio_Corr_mas_casos[[#This Row],[Corregimiento]],Hoja3!$A$2:$D$676,4,0)</f>
        <v>80817</v>
      </c>
      <c r="E11092" s="41">
        <v>15</v>
      </c>
    </row>
    <row r="11093" spans="1:5" x14ac:dyDescent="0.25">
      <c r="A11093" s="43">
        <v>44426</v>
      </c>
      <c r="B11093" s="41">
        <v>44426</v>
      </c>
      <c r="C11093" s="41" t="s">
        <v>1056</v>
      </c>
      <c r="D11093" s="42">
        <f>VLOOKUP(Pag_Inicio_Corr_mas_casos[[#This Row],[Corregimiento]],Hoja3!$A$2:$D$676,4,0)</f>
        <v>20601</v>
      </c>
      <c r="E11093" s="41">
        <v>14</v>
      </c>
    </row>
    <row r="11094" spans="1:5" x14ac:dyDescent="0.25">
      <c r="A11094" s="43">
        <v>44426</v>
      </c>
      <c r="B11094" s="41">
        <v>44426</v>
      </c>
      <c r="C11094" s="41" t="s">
        <v>1131</v>
      </c>
      <c r="D11094" s="42">
        <f>VLOOKUP(Pag_Inicio_Corr_mas_casos[[#This Row],[Corregimiento]],Hoja3!$A$2:$D$676,4,0)</f>
        <v>130106</v>
      </c>
      <c r="E11094" s="41">
        <v>14</v>
      </c>
    </row>
    <row r="11095" spans="1:5" x14ac:dyDescent="0.25">
      <c r="A11095" s="43">
        <v>44426</v>
      </c>
      <c r="B11095" s="41">
        <v>44426</v>
      </c>
      <c r="C11095" s="41" t="s">
        <v>1051</v>
      </c>
      <c r="D11095" s="42">
        <f>VLOOKUP(Pag_Inicio_Corr_mas_casos[[#This Row],[Corregimiento]],Hoja3!$A$2:$D$676,4,0)</f>
        <v>80815</v>
      </c>
      <c r="E11095" s="41">
        <v>14</v>
      </c>
    </row>
    <row r="11096" spans="1:5" x14ac:dyDescent="0.25">
      <c r="A11096" s="43">
        <v>44426</v>
      </c>
      <c r="B11096" s="41">
        <v>44426</v>
      </c>
      <c r="C11096" s="41" t="s">
        <v>1122</v>
      </c>
      <c r="D11096" s="42">
        <f>VLOOKUP(Pag_Inicio_Corr_mas_casos[[#This Row],[Corregimiento]],Hoja3!$A$2:$D$676,4,0)</f>
        <v>30103</v>
      </c>
      <c r="E11096" s="41">
        <v>13</v>
      </c>
    </row>
    <row r="11097" spans="1:5" x14ac:dyDescent="0.25">
      <c r="A11097" s="43">
        <v>44426</v>
      </c>
      <c r="B11097" s="41">
        <v>44426</v>
      </c>
      <c r="C11097" s="41" t="s">
        <v>1163</v>
      </c>
      <c r="D11097" s="42">
        <f>VLOOKUP(Pag_Inicio_Corr_mas_casos[[#This Row],[Corregimiento]],Hoja3!$A$2:$D$676,4,0)</f>
        <v>130101</v>
      </c>
      <c r="E11097" s="41">
        <v>13</v>
      </c>
    </row>
    <row r="11098" spans="1:5" x14ac:dyDescent="0.25">
      <c r="A11098" s="43">
        <v>44426</v>
      </c>
      <c r="B11098" s="41">
        <v>44426</v>
      </c>
      <c r="C11098" s="41" t="s">
        <v>1037</v>
      </c>
      <c r="D11098" s="42">
        <f>VLOOKUP(Pag_Inicio_Corr_mas_casos[[#This Row],[Corregimiento]],Hoja3!$A$2:$D$676,4,0)</f>
        <v>80807</v>
      </c>
      <c r="E11098" s="41">
        <v>13</v>
      </c>
    </row>
    <row r="11099" spans="1:5" x14ac:dyDescent="0.25">
      <c r="A11099" s="43">
        <v>44426</v>
      </c>
      <c r="B11099" s="41">
        <v>44426</v>
      </c>
      <c r="C11099" s="41" t="s">
        <v>1098</v>
      </c>
      <c r="D11099" s="42">
        <f>VLOOKUP(Pag_Inicio_Corr_mas_casos[[#This Row],[Corregimiento]],Hoja3!$A$2:$D$676,4,0)</f>
        <v>40611</v>
      </c>
      <c r="E11099" s="41">
        <v>13</v>
      </c>
    </row>
    <row r="11100" spans="1:5" x14ac:dyDescent="0.25">
      <c r="A11100" s="43">
        <v>44426</v>
      </c>
      <c r="B11100" s="41">
        <v>44426</v>
      </c>
      <c r="C11100" s="41" t="s">
        <v>1049</v>
      </c>
      <c r="D11100" s="42">
        <f>VLOOKUP(Pag_Inicio_Corr_mas_casos[[#This Row],[Corregimiento]],Hoja3!$A$2:$D$676,4,0)</f>
        <v>80822</v>
      </c>
      <c r="E11100" s="41">
        <v>13</v>
      </c>
    </row>
    <row r="11101" spans="1:5" x14ac:dyDescent="0.25">
      <c r="A11101" s="43">
        <v>44426</v>
      </c>
      <c r="B11101" s="41">
        <v>44426</v>
      </c>
      <c r="C11101" s="41" t="s">
        <v>1127</v>
      </c>
      <c r="D11101" s="42">
        <f>VLOOKUP(Pag_Inicio_Corr_mas_casos[[#This Row],[Corregimiento]],Hoja3!$A$2:$D$676,4,0)</f>
        <v>30104</v>
      </c>
      <c r="E11101" s="41">
        <v>12</v>
      </c>
    </row>
    <row r="11102" spans="1:5" x14ac:dyDescent="0.25">
      <c r="A11102" s="43">
        <v>44426</v>
      </c>
      <c r="B11102" s="41">
        <v>44426</v>
      </c>
      <c r="C11102" s="41" t="s">
        <v>1032</v>
      </c>
      <c r="D11102" s="42">
        <f>VLOOKUP(Pag_Inicio_Corr_mas_casos[[#This Row],[Corregimiento]],Hoja3!$A$2:$D$676,4,0)</f>
        <v>80810</v>
      </c>
      <c r="E11102" s="41">
        <v>12</v>
      </c>
    </row>
    <row r="11103" spans="1:5" x14ac:dyDescent="0.25">
      <c r="A11103" s="43">
        <v>44426</v>
      </c>
      <c r="B11103" s="41">
        <v>44426</v>
      </c>
      <c r="C11103" s="41" t="s">
        <v>1045</v>
      </c>
      <c r="D11103" s="42">
        <f>VLOOKUP(Pag_Inicio_Corr_mas_casos[[#This Row],[Corregimiento]],Hoja3!$A$2:$D$676,4,0)</f>
        <v>130107</v>
      </c>
      <c r="E11103" s="41">
        <v>12</v>
      </c>
    </row>
    <row r="11104" spans="1:5" x14ac:dyDescent="0.25">
      <c r="A11104" s="43">
        <v>44426</v>
      </c>
      <c r="B11104" s="41">
        <v>44426</v>
      </c>
      <c r="C11104" s="41" t="s">
        <v>1117</v>
      </c>
      <c r="D11104" s="42">
        <f>VLOOKUP(Pag_Inicio_Corr_mas_casos[[#This Row],[Corregimiento]],Hoja3!$A$2:$D$676,4,0)</f>
        <v>91001</v>
      </c>
      <c r="E11104" s="41">
        <v>12</v>
      </c>
    </row>
    <row r="11105" spans="1:5" x14ac:dyDescent="0.25">
      <c r="A11105" s="35">
        <v>44427</v>
      </c>
      <c r="B11105" s="36">
        <v>44427</v>
      </c>
      <c r="C11105" s="36" t="s">
        <v>1038</v>
      </c>
      <c r="D11105" s="37">
        <f>VLOOKUP(Pag_Inicio_Corr_mas_casos[[#This Row],[Corregimiento]],Hoja3!$A$2:$D$676,4,0)</f>
        <v>80816</v>
      </c>
      <c r="E11105" s="36">
        <v>25</v>
      </c>
    </row>
    <row r="11106" spans="1:5" x14ac:dyDescent="0.25">
      <c r="A11106" s="35">
        <v>44427</v>
      </c>
      <c r="B11106" s="36">
        <v>44427</v>
      </c>
      <c r="C11106" s="36" t="s">
        <v>1048</v>
      </c>
      <c r="D11106" s="37">
        <f>VLOOKUP(Pag_Inicio_Corr_mas_casos[[#This Row],[Corregimiento]],Hoja3!$A$2:$D$676,4,0)</f>
        <v>80817</v>
      </c>
      <c r="E11106" s="36">
        <v>22</v>
      </c>
    </row>
    <row r="11107" spans="1:5" x14ac:dyDescent="0.25">
      <c r="A11107" s="35">
        <v>44427</v>
      </c>
      <c r="B11107" s="36">
        <v>44427</v>
      </c>
      <c r="C11107" s="36" t="s">
        <v>1163</v>
      </c>
      <c r="D11107" s="37">
        <f>VLOOKUP(Pag_Inicio_Corr_mas_casos[[#This Row],[Corregimiento]],Hoja3!$A$2:$D$676,4,0)</f>
        <v>130101</v>
      </c>
      <c r="E11107" s="36">
        <v>22</v>
      </c>
    </row>
    <row r="11108" spans="1:5" x14ac:dyDescent="0.25">
      <c r="A11108" s="35">
        <v>44427</v>
      </c>
      <c r="B11108" s="36">
        <v>44427</v>
      </c>
      <c r="C11108" s="36" t="s">
        <v>1149</v>
      </c>
      <c r="D11108" s="37">
        <f>VLOOKUP(Pag_Inicio_Corr_mas_casos[[#This Row],[Corregimiento]],Hoja3!$A$2:$D$676,4,0)</f>
        <v>130102</v>
      </c>
      <c r="E11108" s="36">
        <v>20</v>
      </c>
    </row>
    <row r="11109" spans="1:5" x14ac:dyDescent="0.25">
      <c r="A11109" s="35">
        <v>44427</v>
      </c>
      <c r="B11109" s="36">
        <v>44427</v>
      </c>
      <c r="C11109" s="36" t="s">
        <v>867</v>
      </c>
      <c r="D11109" s="37">
        <f>VLOOKUP(Pag_Inicio_Corr_mas_casos[[#This Row],[Corregimiento]],Hoja3!$A$2:$D$676,4,0)</f>
        <v>80821</v>
      </c>
      <c r="E11109" s="36">
        <v>20</v>
      </c>
    </row>
    <row r="11110" spans="1:5" x14ac:dyDescent="0.25">
      <c r="A11110" s="35">
        <v>44427</v>
      </c>
      <c r="B11110" s="36">
        <v>44427</v>
      </c>
      <c r="C11110" s="36" t="s">
        <v>1107</v>
      </c>
      <c r="D11110" s="37">
        <f>VLOOKUP(Pag_Inicio_Corr_mas_casos[[#This Row],[Corregimiento]],Hoja3!$A$2:$D$676,4,0)</f>
        <v>80819</v>
      </c>
      <c r="E11110" s="36">
        <v>19</v>
      </c>
    </row>
    <row r="11111" spans="1:5" x14ac:dyDescent="0.25">
      <c r="A11111" s="35">
        <v>44427</v>
      </c>
      <c r="B11111" s="36">
        <v>44427</v>
      </c>
      <c r="C11111" s="36" t="s">
        <v>1049</v>
      </c>
      <c r="D11111" s="37">
        <f>VLOOKUP(Pag_Inicio_Corr_mas_casos[[#This Row],[Corregimiento]],Hoja3!$A$2:$D$676,4,0)</f>
        <v>80822</v>
      </c>
      <c r="E11111" s="36">
        <v>19</v>
      </c>
    </row>
    <row r="11112" spans="1:5" x14ac:dyDescent="0.25">
      <c r="A11112" s="35">
        <v>44427</v>
      </c>
      <c r="B11112" s="36">
        <v>44427</v>
      </c>
      <c r="C11112" s="36" t="s">
        <v>1034</v>
      </c>
      <c r="D11112" s="37">
        <f>VLOOKUP(Pag_Inicio_Corr_mas_casos[[#This Row],[Corregimiento]],Hoja3!$A$2:$D$676,4,0)</f>
        <v>81009</v>
      </c>
      <c r="E11112" s="36">
        <v>17</v>
      </c>
    </row>
    <row r="11113" spans="1:5" x14ac:dyDescent="0.25">
      <c r="A11113" s="35">
        <v>44427</v>
      </c>
      <c r="B11113" s="36">
        <v>44427</v>
      </c>
      <c r="C11113" s="36" t="s">
        <v>1032</v>
      </c>
      <c r="D11113" s="37">
        <f>VLOOKUP(Pag_Inicio_Corr_mas_casos[[#This Row],[Corregimiento]],Hoja3!$A$2:$D$676,4,0)</f>
        <v>80810</v>
      </c>
      <c r="E11113" s="36">
        <v>17</v>
      </c>
    </row>
    <row r="11114" spans="1:5" x14ac:dyDescent="0.25">
      <c r="A11114" s="35">
        <v>44427</v>
      </c>
      <c r="B11114" s="36">
        <v>44427</v>
      </c>
      <c r="C11114" s="36" t="s">
        <v>1106</v>
      </c>
      <c r="D11114" s="37">
        <f>VLOOKUP(Pag_Inicio_Corr_mas_casos[[#This Row],[Corregimiento]],Hoja3!$A$2:$D$676,4,0)</f>
        <v>80809</v>
      </c>
      <c r="E11114" s="36">
        <v>17</v>
      </c>
    </row>
    <row r="11115" spans="1:5" x14ac:dyDescent="0.25">
      <c r="A11115" s="35">
        <v>44427</v>
      </c>
      <c r="B11115" s="36">
        <v>44427</v>
      </c>
      <c r="C11115" s="36" t="s">
        <v>1114</v>
      </c>
      <c r="D11115" s="37">
        <f>VLOOKUP(Pag_Inicio_Corr_mas_casos[[#This Row],[Corregimiento]],Hoja3!$A$2:$D$676,4,0)</f>
        <v>81001</v>
      </c>
      <c r="E11115" s="36">
        <v>16</v>
      </c>
    </row>
    <row r="11116" spans="1:5" x14ac:dyDescent="0.25">
      <c r="A11116" s="35">
        <v>44427</v>
      </c>
      <c r="B11116" s="36">
        <v>44427</v>
      </c>
      <c r="C11116" s="36" t="s">
        <v>1046</v>
      </c>
      <c r="D11116" s="37">
        <f>VLOOKUP(Pag_Inicio_Corr_mas_casos[[#This Row],[Corregimiento]],Hoja3!$A$2:$D$676,4,0)</f>
        <v>80813</v>
      </c>
      <c r="E11116" s="36">
        <v>16</v>
      </c>
    </row>
    <row r="11117" spans="1:5" x14ac:dyDescent="0.25">
      <c r="A11117" s="35">
        <v>44427</v>
      </c>
      <c r="B11117" s="36">
        <v>44427</v>
      </c>
      <c r="C11117" s="36" t="s">
        <v>1069</v>
      </c>
      <c r="D11117" s="37">
        <f>VLOOKUP(Pag_Inicio_Corr_mas_casos[[#This Row],[Corregimiento]],Hoja3!$A$2:$D$676,4,0)</f>
        <v>40203</v>
      </c>
      <c r="E11117" s="36">
        <v>16</v>
      </c>
    </row>
    <row r="11118" spans="1:5" x14ac:dyDescent="0.25">
      <c r="A11118" s="35">
        <v>44427</v>
      </c>
      <c r="B11118" s="36">
        <v>44427</v>
      </c>
      <c r="C11118" s="36" t="s">
        <v>1131</v>
      </c>
      <c r="D11118" s="37">
        <f>VLOOKUP(Pag_Inicio_Corr_mas_casos[[#This Row],[Corregimiento]],Hoja3!$A$2:$D$676,4,0)</f>
        <v>130106</v>
      </c>
      <c r="E11118" s="36">
        <v>16</v>
      </c>
    </row>
    <row r="11119" spans="1:5" x14ac:dyDescent="0.25">
      <c r="A11119" s="35">
        <v>44427</v>
      </c>
      <c r="B11119" s="36">
        <v>44427</v>
      </c>
      <c r="C11119" s="36" t="s">
        <v>1039</v>
      </c>
      <c r="D11119" s="37">
        <f>VLOOKUP(Pag_Inicio_Corr_mas_casos[[#This Row],[Corregimiento]],Hoja3!$A$2:$D$676,4,0)</f>
        <v>130708</v>
      </c>
      <c r="E11119" s="36">
        <v>14</v>
      </c>
    </row>
    <row r="11120" spans="1:5" x14ac:dyDescent="0.25">
      <c r="A11120" s="35">
        <v>44427</v>
      </c>
      <c r="B11120" s="36">
        <v>44427</v>
      </c>
      <c r="C11120" s="36" t="s">
        <v>1242</v>
      </c>
      <c r="D11120" s="37">
        <f>VLOOKUP(Pag_Inicio_Corr_mas_casos[[#This Row],[Corregimiento]],Hoja3!$A$2:$D$676,4,0)</f>
        <v>20301</v>
      </c>
      <c r="E11120" s="36">
        <v>12</v>
      </c>
    </row>
    <row r="11121" spans="1:5" x14ac:dyDescent="0.25">
      <c r="A11121" s="35">
        <v>44427</v>
      </c>
      <c r="B11121" s="36">
        <v>44427</v>
      </c>
      <c r="C11121" s="36" t="s">
        <v>1033</v>
      </c>
      <c r="D11121" s="37">
        <f>VLOOKUP(Pag_Inicio_Corr_mas_casos[[#This Row],[Corregimiento]],Hoja3!$A$2:$D$676,4,0)</f>
        <v>130717</v>
      </c>
      <c r="E11121" s="36">
        <v>12</v>
      </c>
    </row>
    <row r="11122" spans="1:5" x14ac:dyDescent="0.25">
      <c r="A11122" s="35">
        <v>44427</v>
      </c>
      <c r="B11122" s="36">
        <v>44427</v>
      </c>
      <c r="C11122" s="36" t="s">
        <v>1110</v>
      </c>
      <c r="D11122" s="37">
        <f>VLOOKUP(Pag_Inicio_Corr_mas_casos[[#This Row],[Corregimiento]],Hoja3!$A$2:$D$676,4,0)</f>
        <v>130702</v>
      </c>
      <c r="E11122" s="36">
        <v>12</v>
      </c>
    </row>
    <row r="11123" spans="1:5" x14ac:dyDescent="0.25">
      <c r="A11123" s="35">
        <v>44427</v>
      </c>
      <c r="B11123" s="36">
        <v>44427</v>
      </c>
      <c r="C11123" s="36" t="s">
        <v>1141</v>
      </c>
      <c r="D11123" s="37">
        <f>VLOOKUP(Pag_Inicio_Corr_mas_casos[[#This Row],[Corregimiento]],Hoja3!$A$2:$D$676,4,0)</f>
        <v>80812</v>
      </c>
      <c r="E11123" s="36">
        <v>12</v>
      </c>
    </row>
    <row r="11124" spans="1:5" x14ac:dyDescent="0.25">
      <c r="A11124" s="35">
        <v>44427</v>
      </c>
      <c r="B11124" s="36">
        <v>44427</v>
      </c>
      <c r="C11124" s="36" t="s">
        <v>1329</v>
      </c>
      <c r="D11124" s="37">
        <f>VLOOKUP(Pag_Inicio_Corr_mas_casos[[#This Row],[Corregimiento]],Hoja3!$A$2:$D$676,4,0)</f>
        <v>60202</v>
      </c>
      <c r="E11124" s="36">
        <v>11</v>
      </c>
    </row>
    <row r="11125" spans="1:5" x14ac:dyDescent="0.25">
      <c r="A11125" s="47">
        <v>44428</v>
      </c>
      <c r="B11125" s="48">
        <v>44428</v>
      </c>
      <c r="C11125" s="48" t="s">
        <v>1106</v>
      </c>
      <c r="D11125" s="49">
        <f>VLOOKUP(Pag_Inicio_Corr_mas_casos[[#This Row],[Corregimiento]],Hoja3!$A$2:$D$676,4,0)</f>
        <v>80809</v>
      </c>
      <c r="E11125" s="48">
        <v>21</v>
      </c>
    </row>
    <row r="11126" spans="1:5" x14ac:dyDescent="0.25">
      <c r="A11126" s="47">
        <v>44428</v>
      </c>
      <c r="B11126" s="48">
        <v>44428</v>
      </c>
      <c r="C11126" s="48" t="s">
        <v>1114</v>
      </c>
      <c r="D11126" s="49">
        <f>VLOOKUP(Pag_Inicio_Corr_mas_casos[[#This Row],[Corregimiento]],Hoja3!$A$2:$D$676,4,0)</f>
        <v>81001</v>
      </c>
      <c r="E11126" s="48">
        <v>18</v>
      </c>
    </row>
    <row r="11127" spans="1:5" x14ac:dyDescent="0.25">
      <c r="A11127" s="47">
        <v>44428</v>
      </c>
      <c r="B11127" s="48">
        <v>44428</v>
      </c>
      <c r="C11127" s="48" t="s">
        <v>1107</v>
      </c>
      <c r="D11127" s="49">
        <f>VLOOKUP(Pag_Inicio_Corr_mas_casos[[#This Row],[Corregimiento]],Hoja3!$A$2:$D$676,4,0)</f>
        <v>80819</v>
      </c>
      <c r="E11127" s="48">
        <v>16</v>
      </c>
    </row>
    <row r="11128" spans="1:5" x14ac:dyDescent="0.25">
      <c r="A11128" s="47">
        <v>44428</v>
      </c>
      <c r="B11128" s="48">
        <v>44428</v>
      </c>
      <c r="C11128" s="48" t="s">
        <v>1039</v>
      </c>
      <c r="D11128" s="49">
        <f>VLOOKUP(Pag_Inicio_Corr_mas_casos[[#This Row],[Corregimiento]],Hoja3!$A$2:$D$676,4,0)</f>
        <v>130708</v>
      </c>
      <c r="E11128" s="48">
        <v>15</v>
      </c>
    </row>
    <row r="11129" spans="1:5" x14ac:dyDescent="0.25">
      <c r="A11129" s="47">
        <v>44428</v>
      </c>
      <c r="B11129" s="48">
        <v>44428</v>
      </c>
      <c r="C11129" s="48" t="s">
        <v>1048</v>
      </c>
      <c r="D11129" s="49">
        <f>VLOOKUP(Pag_Inicio_Corr_mas_casos[[#This Row],[Corregimiento]],Hoja3!$A$2:$D$676,4,0)</f>
        <v>80817</v>
      </c>
      <c r="E11129" s="48">
        <v>14</v>
      </c>
    </row>
    <row r="11130" spans="1:5" x14ac:dyDescent="0.25">
      <c r="A11130" s="47">
        <v>44428</v>
      </c>
      <c r="B11130" s="48">
        <v>44428</v>
      </c>
      <c r="C11130" s="48" t="s">
        <v>867</v>
      </c>
      <c r="D11130" s="49">
        <f>VLOOKUP(Pag_Inicio_Corr_mas_casos[[#This Row],[Corregimiento]],Hoja3!$A$2:$D$676,4,0)</f>
        <v>80821</v>
      </c>
      <c r="E11130" s="48">
        <v>14</v>
      </c>
    </row>
    <row r="11131" spans="1:5" x14ac:dyDescent="0.25">
      <c r="A11131" s="47">
        <v>44428</v>
      </c>
      <c r="B11131" s="48">
        <v>44428</v>
      </c>
      <c r="C11131" s="48" t="s">
        <v>1049</v>
      </c>
      <c r="D11131" s="49">
        <f>VLOOKUP(Pag_Inicio_Corr_mas_casos[[#This Row],[Corregimiento]],Hoja3!$A$2:$D$676,4,0)</f>
        <v>80822</v>
      </c>
      <c r="E11131" s="48">
        <v>13</v>
      </c>
    </row>
    <row r="11132" spans="1:5" x14ac:dyDescent="0.25">
      <c r="A11132" s="47">
        <v>44428</v>
      </c>
      <c r="B11132" s="48">
        <v>44428</v>
      </c>
      <c r="C11132" s="48" t="s">
        <v>1038</v>
      </c>
      <c r="D11132" s="49">
        <f>VLOOKUP(Pag_Inicio_Corr_mas_casos[[#This Row],[Corregimiento]],Hoja3!$A$2:$D$676,4,0)</f>
        <v>80816</v>
      </c>
      <c r="E11132" s="48">
        <v>13</v>
      </c>
    </row>
    <row r="11133" spans="1:5" x14ac:dyDescent="0.25">
      <c r="A11133" s="47">
        <v>44428</v>
      </c>
      <c r="B11133" s="48">
        <v>44428</v>
      </c>
      <c r="C11133" s="48" t="s">
        <v>1045</v>
      </c>
      <c r="D11133" s="49">
        <f>VLOOKUP(Pag_Inicio_Corr_mas_casos[[#This Row],[Corregimiento]],Hoja3!$A$2:$D$676,4,0)</f>
        <v>130107</v>
      </c>
      <c r="E11133" s="48">
        <v>13</v>
      </c>
    </row>
    <row r="11134" spans="1:5" x14ac:dyDescent="0.25">
      <c r="A11134" s="47">
        <v>44428</v>
      </c>
      <c r="B11134" s="48">
        <v>44428</v>
      </c>
      <c r="C11134" s="48" t="s">
        <v>1051</v>
      </c>
      <c r="D11134" s="49">
        <f>VLOOKUP(Pag_Inicio_Corr_mas_casos[[#This Row],[Corregimiento]],Hoja3!$A$2:$D$676,4,0)</f>
        <v>80815</v>
      </c>
      <c r="E11134" s="48">
        <v>13</v>
      </c>
    </row>
    <row r="11135" spans="1:5" x14ac:dyDescent="0.25">
      <c r="A11135" s="47">
        <v>44428</v>
      </c>
      <c r="B11135" s="48">
        <v>44428</v>
      </c>
      <c r="C11135" s="48" t="s">
        <v>1037</v>
      </c>
      <c r="D11135" s="49">
        <f>VLOOKUP(Pag_Inicio_Corr_mas_casos[[#This Row],[Corregimiento]],Hoja3!$A$2:$D$676,4,0)</f>
        <v>80807</v>
      </c>
      <c r="E11135" s="48">
        <v>12</v>
      </c>
    </row>
    <row r="11136" spans="1:5" x14ac:dyDescent="0.25">
      <c r="A11136" s="47">
        <v>44428</v>
      </c>
      <c r="B11136" s="48">
        <v>44428</v>
      </c>
      <c r="C11136" s="48" t="s">
        <v>1034</v>
      </c>
      <c r="D11136" s="49">
        <f>VLOOKUP(Pag_Inicio_Corr_mas_casos[[#This Row],[Corregimiento]],Hoja3!$A$2:$D$676,4,0)</f>
        <v>81009</v>
      </c>
      <c r="E11136" s="48">
        <v>12</v>
      </c>
    </row>
    <row r="11137" spans="1:5" x14ac:dyDescent="0.25">
      <c r="A11137" s="47">
        <v>44428</v>
      </c>
      <c r="B11137" s="48">
        <v>44428</v>
      </c>
      <c r="C11137" s="48" t="s">
        <v>1035</v>
      </c>
      <c r="D11137" s="49">
        <f>VLOOKUP(Pag_Inicio_Corr_mas_casos[[#This Row],[Corregimiento]],Hoja3!$A$2:$D$676,4,0)</f>
        <v>80806</v>
      </c>
      <c r="E11137" s="48">
        <v>11</v>
      </c>
    </row>
    <row r="11138" spans="1:5" x14ac:dyDescent="0.25">
      <c r="A11138" s="47">
        <v>44428</v>
      </c>
      <c r="B11138" s="48">
        <v>44428</v>
      </c>
      <c r="C11138" s="48" t="s">
        <v>1047</v>
      </c>
      <c r="D11138" s="49">
        <f>VLOOKUP(Pag_Inicio_Corr_mas_casos[[#This Row],[Corregimiento]],Hoja3!$A$2:$D$676,4,0)</f>
        <v>80820</v>
      </c>
      <c r="E11138" s="48">
        <v>11</v>
      </c>
    </row>
    <row r="11139" spans="1:5" x14ac:dyDescent="0.25">
      <c r="A11139" s="47">
        <v>44428</v>
      </c>
      <c r="B11139" s="48">
        <v>44428</v>
      </c>
      <c r="C11139" s="48" t="s">
        <v>1122</v>
      </c>
      <c r="D11139" s="49">
        <f>VLOOKUP(Pag_Inicio_Corr_mas_casos[[#This Row],[Corregimiento]],Hoja3!$A$2:$D$676,4,0)</f>
        <v>30103</v>
      </c>
      <c r="E11139" s="48">
        <v>10</v>
      </c>
    </row>
    <row r="11140" spans="1:5" x14ac:dyDescent="0.25">
      <c r="A11140" s="47">
        <v>44428</v>
      </c>
      <c r="B11140" s="48">
        <v>44428</v>
      </c>
      <c r="C11140" s="48" t="s">
        <v>1033</v>
      </c>
      <c r="D11140" s="49">
        <f>VLOOKUP(Pag_Inicio_Corr_mas_casos[[#This Row],[Corregimiento]],Hoja3!$A$2:$D$676,4,0)</f>
        <v>130717</v>
      </c>
      <c r="E11140" s="48">
        <v>10</v>
      </c>
    </row>
    <row r="11141" spans="1:5" x14ac:dyDescent="0.25">
      <c r="A11141" s="47">
        <v>44428</v>
      </c>
      <c r="B11141" s="48">
        <v>44428</v>
      </c>
      <c r="C11141" s="48" t="s">
        <v>1046</v>
      </c>
      <c r="D11141" s="49">
        <f>VLOOKUP(Pag_Inicio_Corr_mas_casos[[#This Row],[Corregimiento]],Hoja3!$A$2:$D$676,4,0)</f>
        <v>80813</v>
      </c>
      <c r="E11141" s="48">
        <v>10</v>
      </c>
    </row>
    <row r="11142" spans="1:5" x14ac:dyDescent="0.25">
      <c r="A11142" s="47">
        <v>44428</v>
      </c>
      <c r="B11142" s="48">
        <v>44428</v>
      </c>
      <c r="C11142" s="48" t="s">
        <v>1117</v>
      </c>
      <c r="D11142" s="49">
        <f>VLOOKUP(Pag_Inicio_Corr_mas_casos[[#This Row],[Corregimiento]],Hoja3!$A$2:$D$676,4,0)</f>
        <v>91001</v>
      </c>
      <c r="E11142" s="48">
        <v>10</v>
      </c>
    </row>
    <row r="11143" spans="1:5" x14ac:dyDescent="0.25">
      <c r="A11143" s="47">
        <v>44428</v>
      </c>
      <c r="B11143" s="48">
        <v>44428</v>
      </c>
      <c r="C11143" s="48" t="s">
        <v>1098</v>
      </c>
      <c r="D11143" s="49">
        <f>VLOOKUP(Pag_Inicio_Corr_mas_casos[[#This Row],[Corregimiento]],Hoja3!$A$2:$D$676,4,0)</f>
        <v>40611</v>
      </c>
      <c r="E11143" s="48">
        <v>9</v>
      </c>
    </row>
    <row r="11144" spans="1:5" x14ac:dyDescent="0.25">
      <c r="A11144" s="47">
        <v>44428</v>
      </c>
      <c r="B11144" s="48">
        <v>44428</v>
      </c>
      <c r="C11144" s="48" t="s">
        <v>1163</v>
      </c>
      <c r="D11144" s="49">
        <f>VLOOKUP(Pag_Inicio_Corr_mas_casos[[#This Row],[Corregimiento]],Hoja3!$A$2:$D$676,4,0)</f>
        <v>130101</v>
      </c>
      <c r="E11144" s="48">
        <v>9</v>
      </c>
    </row>
    <row r="11145" spans="1:5" x14ac:dyDescent="0.25">
      <c r="A11145" s="35">
        <v>44429</v>
      </c>
      <c r="B11145" s="36">
        <v>44429</v>
      </c>
      <c r="C11145" s="36" t="s">
        <v>1049</v>
      </c>
      <c r="D11145" s="37">
        <f>VLOOKUP(Pag_Inicio_Corr_mas_casos[[#This Row],[Corregimiento]],Hoja3!$A$2:$D$676,4,0)</f>
        <v>80822</v>
      </c>
      <c r="E11145" s="36">
        <v>25</v>
      </c>
    </row>
    <row r="11146" spans="1:5" x14ac:dyDescent="0.25">
      <c r="A11146" s="35">
        <v>44429</v>
      </c>
      <c r="B11146" s="36">
        <v>44429</v>
      </c>
      <c r="C11146" s="36" t="s">
        <v>1086</v>
      </c>
      <c r="D11146" s="37">
        <f>VLOOKUP(Pag_Inicio_Corr_mas_casos[[#This Row],[Corregimiento]],Hoja3!$A$2:$D$676,4,0)</f>
        <v>130706</v>
      </c>
      <c r="E11146" s="36">
        <v>24</v>
      </c>
    </row>
    <row r="11147" spans="1:5" x14ac:dyDescent="0.25">
      <c r="A11147" s="35">
        <v>44429</v>
      </c>
      <c r="B11147" s="36">
        <v>44429</v>
      </c>
      <c r="C11147" s="36" t="s">
        <v>1038</v>
      </c>
      <c r="D11147" s="37">
        <f>VLOOKUP(Pag_Inicio_Corr_mas_casos[[#This Row],[Corregimiento]],Hoja3!$A$2:$D$676,4,0)</f>
        <v>80816</v>
      </c>
      <c r="E11147" s="36">
        <v>22</v>
      </c>
    </row>
    <row r="11148" spans="1:5" x14ac:dyDescent="0.25">
      <c r="A11148" s="35">
        <v>44429</v>
      </c>
      <c r="B11148" s="36">
        <v>44429</v>
      </c>
      <c r="C11148" s="36" t="s">
        <v>1107</v>
      </c>
      <c r="D11148" s="37">
        <f>VLOOKUP(Pag_Inicio_Corr_mas_casos[[#This Row],[Corregimiento]],Hoja3!$A$2:$D$676,4,0)</f>
        <v>80819</v>
      </c>
      <c r="E11148" s="36">
        <v>21</v>
      </c>
    </row>
    <row r="11149" spans="1:5" x14ac:dyDescent="0.25">
      <c r="A11149" s="35">
        <v>44429</v>
      </c>
      <c r="B11149" s="36">
        <v>44429</v>
      </c>
      <c r="C11149" s="36" t="s">
        <v>1048</v>
      </c>
      <c r="D11149" s="37">
        <f>VLOOKUP(Pag_Inicio_Corr_mas_casos[[#This Row],[Corregimiento]],Hoja3!$A$2:$D$676,4,0)</f>
        <v>80817</v>
      </c>
      <c r="E11149" s="36">
        <v>15</v>
      </c>
    </row>
    <row r="11150" spans="1:5" x14ac:dyDescent="0.25">
      <c r="A11150" s="35">
        <v>44429</v>
      </c>
      <c r="B11150" s="36">
        <v>44429</v>
      </c>
      <c r="C11150" s="36" t="s">
        <v>1106</v>
      </c>
      <c r="D11150" s="37">
        <f>VLOOKUP(Pag_Inicio_Corr_mas_casos[[#This Row],[Corregimiento]],Hoja3!$A$2:$D$676,4,0)</f>
        <v>80809</v>
      </c>
      <c r="E11150" s="36">
        <v>15</v>
      </c>
    </row>
    <row r="11151" spans="1:5" x14ac:dyDescent="0.25">
      <c r="A11151" s="35">
        <v>44429</v>
      </c>
      <c r="B11151" s="36">
        <v>44429</v>
      </c>
      <c r="C11151" s="36" t="s">
        <v>867</v>
      </c>
      <c r="D11151" s="37">
        <f>VLOOKUP(Pag_Inicio_Corr_mas_casos[[#This Row],[Corregimiento]],Hoja3!$A$2:$D$676,4,0)</f>
        <v>80821</v>
      </c>
      <c r="E11151" s="36">
        <v>15</v>
      </c>
    </row>
    <row r="11152" spans="1:5" x14ac:dyDescent="0.25">
      <c r="A11152" s="35">
        <v>44429</v>
      </c>
      <c r="B11152" s="36">
        <v>44429</v>
      </c>
      <c r="C11152" s="36" t="s">
        <v>1163</v>
      </c>
      <c r="D11152" s="37">
        <f>VLOOKUP(Pag_Inicio_Corr_mas_casos[[#This Row],[Corregimiento]],Hoja3!$A$2:$D$676,4,0)</f>
        <v>130101</v>
      </c>
      <c r="E11152" s="36">
        <v>14</v>
      </c>
    </row>
    <row r="11153" spans="1:5" x14ac:dyDescent="0.25">
      <c r="A11153" s="35">
        <v>44429</v>
      </c>
      <c r="B11153" s="36">
        <v>44429</v>
      </c>
      <c r="C11153" s="36" t="s">
        <v>1034</v>
      </c>
      <c r="D11153" s="37">
        <f>VLOOKUP(Pag_Inicio_Corr_mas_casos[[#This Row],[Corregimiento]],Hoja3!$A$2:$D$676,4,0)</f>
        <v>81009</v>
      </c>
      <c r="E11153" s="36">
        <v>14</v>
      </c>
    </row>
    <row r="11154" spans="1:5" x14ac:dyDescent="0.25">
      <c r="A11154" s="35">
        <v>44429</v>
      </c>
      <c r="B11154" s="36">
        <v>44429</v>
      </c>
      <c r="C11154" s="36" t="s">
        <v>1051</v>
      </c>
      <c r="D11154" s="37">
        <f>VLOOKUP(Pag_Inicio_Corr_mas_casos[[#This Row],[Corregimiento]],Hoja3!$A$2:$D$676,4,0)</f>
        <v>80815</v>
      </c>
      <c r="E11154" s="36">
        <v>14</v>
      </c>
    </row>
    <row r="11155" spans="1:5" x14ac:dyDescent="0.25">
      <c r="A11155" s="35">
        <v>44429</v>
      </c>
      <c r="B11155" s="36">
        <v>44429</v>
      </c>
      <c r="C11155" s="36" t="s">
        <v>1062</v>
      </c>
      <c r="D11155" s="37">
        <f>VLOOKUP(Pag_Inicio_Corr_mas_casos[[#This Row],[Corregimiento]],Hoja3!$A$2:$D$676,4,0)</f>
        <v>30107</v>
      </c>
      <c r="E11155" s="36">
        <v>13</v>
      </c>
    </row>
    <row r="11156" spans="1:5" x14ac:dyDescent="0.25">
      <c r="A11156" s="35">
        <v>44429</v>
      </c>
      <c r="B11156" s="36">
        <v>44429</v>
      </c>
      <c r="C11156" s="36" t="s">
        <v>1155</v>
      </c>
      <c r="D11156" s="37">
        <f>VLOOKUP(Pag_Inicio_Corr_mas_casos[[#This Row],[Corregimiento]],Hoja3!$A$2:$D$676,4,0)</f>
        <v>40601</v>
      </c>
      <c r="E11156" s="36">
        <v>12</v>
      </c>
    </row>
    <row r="11157" spans="1:5" x14ac:dyDescent="0.25">
      <c r="A11157" s="35">
        <v>44429</v>
      </c>
      <c r="B11157" s="36">
        <v>44429</v>
      </c>
      <c r="C11157" s="36" t="s">
        <v>1141</v>
      </c>
      <c r="D11157" s="37">
        <f>VLOOKUP(Pag_Inicio_Corr_mas_casos[[#This Row],[Corregimiento]],Hoja3!$A$2:$D$676,4,0)</f>
        <v>80812</v>
      </c>
      <c r="E11157" s="36">
        <v>12</v>
      </c>
    </row>
    <row r="11158" spans="1:5" x14ac:dyDescent="0.25">
      <c r="A11158" s="35">
        <v>44429</v>
      </c>
      <c r="B11158" s="36">
        <v>44429</v>
      </c>
      <c r="C11158" s="36" t="s">
        <v>1072</v>
      </c>
      <c r="D11158" s="37">
        <f>VLOOKUP(Pag_Inicio_Corr_mas_casos[[#This Row],[Corregimiento]],Hoja3!$A$2:$D$676,4,0)</f>
        <v>80803</v>
      </c>
      <c r="E11158" s="36">
        <v>12</v>
      </c>
    </row>
    <row r="11159" spans="1:5" x14ac:dyDescent="0.25">
      <c r="A11159" s="35">
        <v>44429</v>
      </c>
      <c r="B11159" s="36">
        <v>44429</v>
      </c>
      <c r="C11159" s="36" t="s">
        <v>1039</v>
      </c>
      <c r="D11159" s="37">
        <f>VLOOKUP(Pag_Inicio_Corr_mas_casos[[#This Row],[Corregimiento]],Hoja3!$A$2:$D$676,4,0)</f>
        <v>130708</v>
      </c>
      <c r="E11159" s="36">
        <v>12</v>
      </c>
    </row>
    <row r="11160" spans="1:5" x14ac:dyDescent="0.25">
      <c r="A11160" s="35">
        <v>44429</v>
      </c>
      <c r="B11160" s="36">
        <v>44429</v>
      </c>
      <c r="C11160" s="36" t="s">
        <v>1131</v>
      </c>
      <c r="D11160" s="37">
        <f>VLOOKUP(Pag_Inicio_Corr_mas_casos[[#This Row],[Corregimiento]],Hoja3!$A$2:$D$676,4,0)</f>
        <v>130106</v>
      </c>
      <c r="E11160" s="36">
        <v>12</v>
      </c>
    </row>
    <row r="11161" spans="1:5" x14ac:dyDescent="0.25">
      <c r="A11161" s="35">
        <v>44429</v>
      </c>
      <c r="B11161" s="36">
        <v>44429</v>
      </c>
      <c r="C11161" s="36" t="s">
        <v>1149</v>
      </c>
      <c r="D11161" s="37">
        <f>VLOOKUP(Pag_Inicio_Corr_mas_casos[[#This Row],[Corregimiento]],Hoja3!$A$2:$D$676,4,0)</f>
        <v>130102</v>
      </c>
      <c r="E11161" s="36">
        <v>11</v>
      </c>
    </row>
    <row r="11162" spans="1:5" x14ac:dyDescent="0.25">
      <c r="A11162" s="35">
        <v>44429</v>
      </c>
      <c r="B11162" s="36">
        <v>44429</v>
      </c>
      <c r="C11162" s="36" t="s">
        <v>1033</v>
      </c>
      <c r="D11162" s="37">
        <f>VLOOKUP(Pag_Inicio_Corr_mas_casos[[#This Row],[Corregimiento]],Hoja3!$A$2:$D$676,4,0)</f>
        <v>130717</v>
      </c>
      <c r="E11162" s="36">
        <v>11</v>
      </c>
    </row>
    <row r="11163" spans="1:5" x14ac:dyDescent="0.25">
      <c r="A11163" s="35">
        <v>44429</v>
      </c>
      <c r="B11163" s="36">
        <v>44429</v>
      </c>
      <c r="C11163" s="36" t="s">
        <v>1113</v>
      </c>
      <c r="D11163" s="37">
        <f>VLOOKUP(Pag_Inicio_Corr_mas_casos[[#This Row],[Corregimiento]],Hoja3!$A$2:$D$676,4,0)</f>
        <v>81008</v>
      </c>
      <c r="E11163" s="36">
        <v>11</v>
      </c>
    </row>
    <row r="11164" spans="1:5" x14ac:dyDescent="0.25">
      <c r="A11164" s="35">
        <v>44429</v>
      </c>
      <c r="B11164" s="36">
        <v>44429</v>
      </c>
      <c r="C11164" s="36" t="s">
        <v>1036</v>
      </c>
      <c r="D11164" s="37">
        <f>VLOOKUP(Pag_Inicio_Corr_mas_casos[[#This Row],[Corregimiento]],Hoja3!$A$2:$D$676,4,0)</f>
        <v>80823</v>
      </c>
      <c r="E11164" s="36">
        <v>11</v>
      </c>
    </row>
    <row r="11165" spans="1:5" x14ac:dyDescent="0.25">
      <c r="A11165" s="47">
        <v>44430</v>
      </c>
      <c r="B11165" s="48">
        <v>44430</v>
      </c>
      <c r="C11165" s="48" t="s">
        <v>1107</v>
      </c>
      <c r="D11165" s="49">
        <f>VLOOKUP(Pag_Inicio_Corr_mas_casos[[#This Row],[Corregimiento]],Hoja3!$A$2:$D$676,4,0)</f>
        <v>80819</v>
      </c>
      <c r="E11165" s="48">
        <v>25</v>
      </c>
    </row>
    <row r="11166" spans="1:5" x14ac:dyDescent="0.25">
      <c r="A11166" s="47">
        <v>44430</v>
      </c>
      <c r="B11166" s="48">
        <v>44430</v>
      </c>
      <c r="C11166" s="48" t="s">
        <v>1047</v>
      </c>
      <c r="D11166" s="49">
        <f>VLOOKUP(Pag_Inicio_Corr_mas_casos[[#This Row],[Corregimiento]],Hoja3!$A$2:$D$676,4,0)</f>
        <v>80820</v>
      </c>
      <c r="E11166" s="48">
        <v>18</v>
      </c>
    </row>
    <row r="11167" spans="1:5" x14ac:dyDescent="0.25">
      <c r="A11167" s="47">
        <v>44430</v>
      </c>
      <c r="B11167" s="48">
        <v>44430</v>
      </c>
      <c r="C11167" s="48" t="s">
        <v>1046</v>
      </c>
      <c r="D11167" s="49">
        <f>VLOOKUP(Pag_Inicio_Corr_mas_casos[[#This Row],[Corregimiento]],Hoja3!$A$2:$D$676,4,0)</f>
        <v>80813</v>
      </c>
      <c r="E11167" s="48">
        <v>15</v>
      </c>
    </row>
    <row r="11168" spans="1:5" x14ac:dyDescent="0.25">
      <c r="A11168" s="47">
        <v>44430</v>
      </c>
      <c r="B11168" s="48">
        <v>44430</v>
      </c>
      <c r="C11168" s="48" t="s">
        <v>1048</v>
      </c>
      <c r="D11168" s="49">
        <f>VLOOKUP(Pag_Inicio_Corr_mas_casos[[#This Row],[Corregimiento]],Hoja3!$A$2:$D$676,4,0)</f>
        <v>80817</v>
      </c>
      <c r="E11168" s="48">
        <v>15</v>
      </c>
    </row>
    <row r="11169" spans="1:5" x14ac:dyDescent="0.25">
      <c r="A11169" s="47">
        <v>44430</v>
      </c>
      <c r="B11169" s="48">
        <v>44430</v>
      </c>
      <c r="C11169" s="48" t="s">
        <v>1037</v>
      </c>
      <c r="D11169" s="49">
        <f>VLOOKUP(Pag_Inicio_Corr_mas_casos[[#This Row],[Corregimiento]],Hoja3!$A$2:$D$676,4,0)</f>
        <v>80807</v>
      </c>
      <c r="E11169" s="48">
        <v>13</v>
      </c>
    </row>
    <row r="11170" spans="1:5" x14ac:dyDescent="0.25">
      <c r="A11170" s="47">
        <v>44430</v>
      </c>
      <c r="B11170" s="48">
        <v>44430</v>
      </c>
      <c r="C11170" s="48" t="s">
        <v>1042</v>
      </c>
      <c r="D11170" s="49">
        <f>VLOOKUP(Pag_Inicio_Corr_mas_casos[[#This Row],[Corregimiento]],Hoja3!$A$2:$D$676,4,0)</f>
        <v>80826</v>
      </c>
      <c r="E11170" s="48">
        <v>13</v>
      </c>
    </row>
    <row r="11171" spans="1:5" x14ac:dyDescent="0.25">
      <c r="A11171" s="47">
        <v>44430</v>
      </c>
      <c r="B11171" s="48">
        <v>44430</v>
      </c>
      <c r="C11171" s="48" t="s">
        <v>1117</v>
      </c>
      <c r="D11171" s="49">
        <f>VLOOKUP(Pag_Inicio_Corr_mas_casos[[#This Row],[Corregimiento]],Hoja3!$A$2:$D$676,4,0)</f>
        <v>91001</v>
      </c>
      <c r="E11171" s="48">
        <v>13</v>
      </c>
    </row>
    <row r="11172" spans="1:5" x14ac:dyDescent="0.25">
      <c r="A11172" s="47">
        <v>44430</v>
      </c>
      <c r="B11172" s="48">
        <v>44430</v>
      </c>
      <c r="C11172" s="48" t="s">
        <v>1163</v>
      </c>
      <c r="D11172" s="49">
        <f>VLOOKUP(Pag_Inicio_Corr_mas_casos[[#This Row],[Corregimiento]],Hoja3!$A$2:$D$676,4,0)</f>
        <v>130101</v>
      </c>
      <c r="E11172" s="48">
        <v>12</v>
      </c>
    </row>
    <row r="11173" spans="1:5" x14ac:dyDescent="0.25">
      <c r="A11173" s="47">
        <v>44430</v>
      </c>
      <c r="B11173" s="48">
        <v>44430</v>
      </c>
      <c r="C11173" s="48" t="s">
        <v>1149</v>
      </c>
      <c r="D11173" s="49">
        <f>VLOOKUP(Pag_Inicio_Corr_mas_casos[[#This Row],[Corregimiento]],Hoja3!$A$2:$D$676,4,0)</f>
        <v>130102</v>
      </c>
      <c r="E11173" s="48">
        <v>12</v>
      </c>
    </row>
    <row r="11174" spans="1:5" x14ac:dyDescent="0.25">
      <c r="A11174" s="47">
        <v>44430</v>
      </c>
      <c r="B11174" s="48">
        <v>44430</v>
      </c>
      <c r="C11174" s="48" t="s">
        <v>1051</v>
      </c>
      <c r="D11174" s="49">
        <f>VLOOKUP(Pag_Inicio_Corr_mas_casos[[#This Row],[Corregimiento]],Hoja3!$A$2:$D$676,4,0)</f>
        <v>80815</v>
      </c>
      <c r="E11174" s="48">
        <v>11</v>
      </c>
    </row>
    <row r="11175" spans="1:5" x14ac:dyDescent="0.25">
      <c r="A11175" s="47">
        <v>44430</v>
      </c>
      <c r="B11175" s="48">
        <v>44430</v>
      </c>
      <c r="C11175" s="48" t="s">
        <v>1038</v>
      </c>
      <c r="D11175" s="49">
        <f>VLOOKUP(Pag_Inicio_Corr_mas_casos[[#This Row],[Corregimiento]],Hoja3!$A$2:$D$676,4,0)</f>
        <v>80816</v>
      </c>
      <c r="E11175" s="48">
        <v>11</v>
      </c>
    </row>
    <row r="11176" spans="1:5" x14ac:dyDescent="0.25">
      <c r="A11176" s="47">
        <v>44430</v>
      </c>
      <c r="B11176" s="48">
        <v>44430</v>
      </c>
      <c r="C11176" s="48" t="s">
        <v>1106</v>
      </c>
      <c r="D11176" s="49">
        <f>VLOOKUP(Pag_Inicio_Corr_mas_casos[[#This Row],[Corregimiento]],Hoja3!$A$2:$D$676,4,0)</f>
        <v>80809</v>
      </c>
      <c r="E11176" s="48">
        <v>10</v>
      </c>
    </row>
    <row r="11177" spans="1:5" x14ac:dyDescent="0.25">
      <c r="A11177" s="47">
        <v>44430</v>
      </c>
      <c r="B11177" s="48">
        <v>44430</v>
      </c>
      <c r="C11177" s="48" t="s">
        <v>1032</v>
      </c>
      <c r="D11177" s="49">
        <f>VLOOKUP(Pag_Inicio_Corr_mas_casos[[#This Row],[Corregimiento]],Hoja3!$A$2:$D$676,4,0)</f>
        <v>80810</v>
      </c>
      <c r="E11177" s="48">
        <v>10</v>
      </c>
    </row>
    <row r="11178" spans="1:5" x14ac:dyDescent="0.25">
      <c r="A11178" s="47">
        <v>44430</v>
      </c>
      <c r="B11178" s="48">
        <v>44430</v>
      </c>
      <c r="C11178" s="48" t="s">
        <v>867</v>
      </c>
      <c r="D11178" s="49">
        <f>VLOOKUP(Pag_Inicio_Corr_mas_casos[[#This Row],[Corregimiento]],Hoja3!$A$2:$D$676,4,0)</f>
        <v>80821</v>
      </c>
      <c r="E11178" s="48">
        <v>10</v>
      </c>
    </row>
    <row r="11179" spans="1:5" x14ac:dyDescent="0.25">
      <c r="A11179" s="47">
        <v>44430</v>
      </c>
      <c r="B11179" s="48">
        <v>44430</v>
      </c>
      <c r="C11179" s="48" t="s">
        <v>1141</v>
      </c>
      <c r="D11179" s="49">
        <f>VLOOKUP(Pag_Inicio_Corr_mas_casos[[#This Row],[Corregimiento]],Hoja3!$A$2:$D$676,4,0)</f>
        <v>80812</v>
      </c>
      <c r="E11179" s="48">
        <v>10</v>
      </c>
    </row>
    <row r="11180" spans="1:5" x14ac:dyDescent="0.25">
      <c r="A11180" s="47">
        <v>44430</v>
      </c>
      <c r="B11180" s="48">
        <v>44430</v>
      </c>
      <c r="C11180" s="48" t="s">
        <v>1116</v>
      </c>
      <c r="D11180" s="49">
        <f>VLOOKUP(Pag_Inicio_Corr_mas_casos[[#This Row],[Corregimiento]],Hoja3!$A$2:$D$676,4,0)</f>
        <v>81003</v>
      </c>
      <c r="E11180" s="48">
        <v>9</v>
      </c>
    </row>
    <row r="11181" spans="1:5" x14ac:dyDescent="0.25">
      <c r="A11181" s="47">
        <v>44430</v>
      </c>
      <c r="B11181" s="48">
        <v>44430</v>
      </c>
      <c r="C11181" s="48" t="s">
        <v>1070</v>
      </c>
      <c r="D11181" s="49">
        <f>VLOOKUP(Pag_Inicio_Corr_mas_casos[[#This Row],[Corregimiento]],Hoja3!$A$2:$D$676,4,0)</f>
        <v>20207</v>
      </c>
      <c r="E11181" s="48">
        <v>9</v>
      </c>
    </row>
    <row r="11182" spans="1:5" x14ac:dyDescent="0.25">
      <c r="A11182" s="47">
        <v>44430</v>
      </c>
      <c r="B11182" s="48">
        <v>44430</v>
      </c>
      <c r="C11182" s="48" t="s">
        <v>1040</v>
      </c>
      <c r="D11182" s="49">
        <f>VLOOKUP(Pag_Inicio_Corr_mas_casos[[#This Row],[Corregimiento]],Hoja3!$A$2:$D$676,4,0)</f>
        <v>81007</v>
      </c>
      <c r="E11182" s="48">
        <v>9</v>
      </c>
    </row>
    <row r="11183" spans="1:5" x14ac:dyDescent="0.25">
      <c r="A11183" s="47">
        <v>44430</v>
      </c>
      <c r="B11183" s="48">
        <v>44430</v>
      </c>
      <c r="C11183" s="48" t="s">
        <v>1155</v>
      </c>
      <c r="D11183" s="49">
        <f>VLOOKUP(Pag_Inicio_Corr_mas_casos[[#This Row],[Corregimiento]],Hoja3!$A$2:$D$676,4,0)</f>
        <v>40601</v>
      </c>
      <c r="E11183" s="48">
        <v>9</v>
      </c>
    </row>
    <row r="11184" spans="1:5" x14ac:dyDescent="0.25">
      <c r="A11184" s="47">
        <v>44430</v>
      </c>
      <c r="B11184" s="48">
        <v>44430</v>
      </c>
      <c r="C11184" s="48" t="s">
        <v>1049</v>
      </c>
      <c r="D11184" s="49">
        <f>VLOOKUP(Pag_Inicio_Corr_mas_casos[[#This Row],[Corregimiento]],Hoja3!$A$2:$D$676,4,0)</f>
        <v>80822</v>
      </c>
      <c r="E11184" s="48">
        <v>9</v>
      </c>
    </row>
    <row r="11185" spans="1:5" x14ac:dyDescent="0.25">
      <c r="A11185" s="43">
        <v>44431</v>
      </c>
      <c r="B11185" s="41">
        <v>44431</v>
      </c>
      <c r="C11185" s="41" t="s">
        <v>1180</v>
      </c>
      <c r="D11185" s="42">
        <f>VLOOKUP(Pag_Inicio_Corr_mas_casos[[#This Row],[Corregimiento]],Hoja3!$A$2:$D$676,4,0)</f>
        <v>130407</v>
      </c>
      <c r="E11185" s="41">
        <v>11</v>
      </c>
    </row>
    <row r="11186" spans="1:5" x14ac:dyDescent="0.25">
      <c r="A11186" s="43">
        <v>44431</v>
      </c>
      <c r="B11186" s="41">
        <v>44431</v>
      </c>
      <c r="C11186" s="41" t="s">
        <v>1056</v>
      </c>
      <c r="D11186" s="42">
        <f>VLOOKUP(Pag_Inicio_Corr_mas_casos[[#This Row],[Corregimiento]],Hoja3!$A$2:$D$676,4,0)</f>
        <v>20601</v>
      </c>
      <c r="E11186" s="41">
        <v>10</v>
      </c>
    </row>
    <row r="11187" spans="1:5" x14ac:dyDescent="0.25">
      <c r="A11187" s="43">
        <v>44431</v>
      </c>
      <c r="B11187" s="41">
        <v>44431</v>
      </c>
      <c r="C11187" s="41" t="s">
        <v>1106</v>
      </c>
      <c r="D11187" s="42">
        <f>VLOOKUP(Pag_Inicio_Corr_mas_casos[[#This Row],[Corregimiento]],Hoja3!$A$2:$D$676,4,0)</f>
        <v>80809</v>
      </c>
      <c r="E11187" s="41">
        <v>10</v>
      </c>
    </row>
    <row r="11188" spans="1:5" x14ac:dyDescent="0.25">
      <c r="A11188" s="43">
        <v>44431</v>
      </c>
      <c r="B11188" s="41">
        <v>44431</v>
      </c>
      <c r="C11188" s="41" t="s">
        <v>1329</v>
      </c>
      <c r="D11188" s="42">
        <f>VLOOKUP(Pag_Inicio_Corr_mas_casos[[#This Row],[Corregimiento]],Hoja3!$A$2:$D$676,4,0)</f>
        <v>60202</v>
      </c>
      <c r="E11188" s="41">
        <v>9</v>
      </c>
    </row>
    <row r="11189" spans="1:5" x14ac:dyDescent="0.25">
      <c r="A11189" s="43">
        <v>44431</v>
      </c>
      <c r="B11189" s="41">
        <v>44431</v>
      </c>
      <c r="C11189" s="41" t="s">
        <v>1127</v>
      </c>
      <c r="D11189" s="42">
        <f>VLOOKUP(Pag_Inicio_Corr_mas_casos[[#This Row],[Corregimiento]],Hoja3!$A$2:$D$676,4,0)</f>
        <v>30104</v>
      </c>
      <c r="E11189" s="41">
        <v>9</v>
      </c>
    </row>
    <row r="11190" spans="1:5" x14ac:dyDescent="0.25">
      <c r="A11190" s="43">
        <v>44431</v>
      </c>
      <c r="B11190" s="41">
        <v>44431</v>
      </c>
      <c r="C11190" s="41" t="s">
        <v>1160</v>
      </c>
      <c r="D11190" s="42">
        <f>VLOOKUP(Pag_Inicio_Corr_mas_casos[[#This Row],[Corregimiento]],Hoja3!$A$2:$D$676,4,0)</f>
        <v>30110</v>
      </c>
      <c r="E11190" s="41">
        <v>9</v>
      </c>
    </row>
    <row r="11191" spans="1:5" x14ac:dyDescent="0.25">
      <c r="A11191" s="43">
        <v>44431</v>
      </c>
      <c r="B11191" s="41">
        <v>44431</v>
      </c>
      <c r="C11191" s="41" t="s">
        <v>1117</v>
      </c>
      <c r="D11191" s="42">
        <f>VLOOKUP(Pag_Inicio_Corr_mas_casos[[#This Row],[Corregimiento]],Hoja3!$A$2:$D$676,4,0)</f>
        <v>91001</v>
      </c>
      <c r="E11191" s="41">
        <v>9</v>
      </c>
    </row>
    <row r="11192" spans="1:5" x14ac:dyDescent="0.25">
      <c r="A11192" s="43">
        <v>44431</v>
      </c>
      <c r="B11192" s="41">
        <v>44431</v>
      </c>
      <c r="C11192" s="41" t="s">
        <v>1155</v>
      </c>
      <c r="D11192" s="42">
        <f>VLOOKUP(Pag_Inicio_Corr_mas_casos[[#This Row],[Corregimiento]],Hoja3!$A$2:$D$676,4,0)</f>
        <v>40601</v>
      </c>
      <c r="E11192" s="41">
        <v>9</v>
      </c>
    </row>
    <row r="11193" spans="1:5" x14ac:dyDescent="0.25">
      <c r="A11193" s="43">
        <v>44431</v>
      </c>
      <c r="B11193" s="41">
        <v>44431</v>
      </c>
      <c r="C11193" s="41" t="s">
        <v>1110</v>
      </c>
      <c r="D11193" s="42">
        <f>VLOOKUP(Pag_Inicio_Corr_mas_casos[[#This Row],[Corregimiento]],Hoja3!$A$2:$D$676,4,0)</f>
        <v>130702</v>
      </c>
      <c r="E11193" s="41">
        <v>8</v>
      </c>
    </row>
    <row r="11194" spans="1:5" x14ac:dyDescent="0.25">
      <c r="A11194" s="43">
        <v>44431</v>
      </c>
      <c r="B11194" s="41">
        <v>44431</v>
      </c>
      <c r="C11194" s="41" t="s">
        <v>1118</v>
      </c>
      <c r="D11194" s="42">
        <f>VLOOKUP(Pag_Inicio_Corr_mas_casos[[#This Row],[Corregimiento]],Hoja3!$A$2:$D$676,4,0)</f>
        <v>30111</v>
      </c>
      <c r="E11194" s="41">
        <v>8</v>
      </c>
    </row>
    <row r="11195" spans="1:5" x14ac:dyDescent="0.25">
      <c r="A11195" s="43">
        <v>44431</v>
      </c>
      <c r="B11195" s="41">
        <v>44431</v>
      </c>
      <c r="C11195" s="41" t="s">
        <v>1036</v>
      </c>
      <c r="D11195" s="42">
        <f>VLOOKUP(Pag_Inicio_Corr_mas_casos[[#This Row],[Corregimiento]],Hoja3!$A$2:$D$676,4,0)</f>
        <v>80823</v>
      </c>
      <c r="E11195" s="41">
        <v>8</v>
      </c>
    </row>
    <row r="11196" spans="1:5" x14ac:dyDescent="0.25">
      <c r="A11196" s="43">
        <v>44431</v>
      </c>
      <c r="B11196" s="41">
        <v>44431</v>
      </c>
      <c r="C11196" s="41" t="s">
        <v>1107</v>
      </c>
      <c r="D11196" s="42">
        <f>VLOOKUP(Pag_Inicio_Corr_mas_casos[[#This Row],[Corregimiento]],Hoja3!$A$2:$D$676,4,0)</f>
        <v>80819</v>
      </c>
      <c r="E11196" s="41">
        <v>8</v>
      </c>
    </row>
    <row r="11197" spans="1:5" x14ac:dyDescent="0.25">
      <c r="A11197" s="43">
        <v>44431</v>
      </c>
      <c r="B11197" s="41">
        <v>44431</v>
      </c>
      <c r="C11197" s="41" t="s">
        <v>1051</v>
      </c>
      <c r="D11197" s="42">
        <f>VLOOKUP(Pag_Inicio_Corr_mas_casos[[#This Row],[Corregimiento]],Hoja3!$A$2:$D$676,4,0)</f>
        <v>80815</v>
      </c>
      <c r="E11197" s="41">
        <v>7</v>
      </c>
    </row>
    <row r="11198" spans="1:5" x14ac:dyDescent="0.25">
      <c r="A11198" s="43">
        <v>44431</v>
      </c>
      <c r="B11198" s="41">
        <v>44431</v>
      </c>
      <c r="C11198" s="41" t="s">
        <v>1048</v>
      </c>
      <c r="D11198" s="42">
        <f>VLOOKUP(Pag_Inicio_Corr_mas_casos[[#This Row],[Corregimiento]],Hoja3!$A$2:$D$676,4,0)</f>
        <v>80817</v>
      </c>
      <c r="E11198" s="41">
        <v>6</v>
      </c>
    </row>
    <row r="11199" spans="1:5" x14ac:dyDescent="0.25">
      <c r="A11199" s="43">
        <v>44431</v>
      </c>
      <c r="B11199" s="41">
        <v>44431</v>
      </c>
      <c r="C11199" s="41" t="s">
        <v>1034</v>
      </c>
      <c r="D11199" s="42">
        <f>VLOOKUP(Pag_Inicio_Corr_mas_casos[[#This Row],[Corregimiento]],Hoja3!$A$2:$D$676,4,0)</f>
        <v>81009</v>
      </c>
      <c r="E11199" s="41">
        <v>6</v>
      </c>
    </row>
    <row r="11200" spans="1:5" x14ac:dyDescent="0.25">
      <c r="A11200" s="43">
        <v>44431</v>
      </c>
      <c r="B11200" s="41">
        <v>44431</v>
      </c>
      <c r="C11200" s="41" t="s">
        <v>1040</v>
      </c>
      <c r="D11200" s="42">
        <f>VLOOKUP(Pag_Inicio_Corr_mas_casos[[#This Row],[Corregimiento]],Hoja3!$A$2:$D$676,4,0)</f>
        <v>81007</v>
      </c>
      <c r="E11200" s="41">
        <v>6</v>
      </c>
    </row>
    <row r="11201" spans="1:5" x14ac:dyDescent="0.25">
      <c r="A11201" s="43">
        <v>44431</v>
      </c>
      <c r="B11201" s="41">
        <v>44431</v>
      </c>
      <c r="C11201" s="41" t="s">
        <v>1046</v>
      </c>
      <c r="D11201" s="42">
        <f>VLOOKUP(Pag_Inicio_Corr_mas_casos[[#This Row],[Corregimiento]],Hoja3!$A$2:$D$676,4,0)</f>
        <v>80813</v>
      </c>
      <c r="E11201" s="41">
        <v>6</v>
      </c>
    </row>
    <row r="11202" spans="1:5" x14ac:dyDescent="0.25">
      <c r="A11202" s="43">
        <v>44431</v>
      </c>
      <c r="B11202" s="41">
        <v>44431</v>
      </c>
      <c r="C11202" s="41" t="s">
        <v>1038</v>
      </c>
      <c r="D11202" s="42">
        <f>VLOOKUP(Pag_Inicio_Corr_mas_casos[[#This Row],[Corregimiento]],Hoja3!$A$2:$D$676,4,0)</f>
        <v>80816</v>
      </c>
      <c r="E11202" s="41">
        <v>6</v>
      </c>
    </row>
    <row r="11203" spans="1:5" x14ac:dyDescent="0.25">
      <c r="A11203" s="43">
        <v>44431</v>
      </c>
      <c r="B11203" s="41">
        <v>44431</v>
      </c>
      <c r="C11203" s="41" t="s">
        <v>1141</v>
      </c>
      <c r="D11203" s="42">
        <f>VLOOKUP(Pag_Inicio_Corr_mas_casos[[#This Row],[Corregimiento]],Hoja3!$A$2:$D$676,4,0)</f>
        <v>80812</v>
      </c>
      <c r="E11203" s="41">
        <v>6</v>
      </c>
    </row>
    <row r="11204" spans="1:5" x14ac:dyDescent="0.25">
      <c r="A11204" s="43">
        <v>44431</v>
      </c>
      <c r="B11204" s="41">
        <v>44431</v>
      </c>
      <c r="C11204" s="41" t="s">
        <v>1147</v>
      </c>
      <c r="D11204" s="42">
        <f>VLOOKUP(Pag_Inicio_Corr_mas_casos[[#This Row],[Corregimiento]],Hoja3!$A$2:$D$676,4,0)</f>
        <v>40201</v>
      </c>
      <c r="E11204" s="41">
        <v>5</v>
      </c>
    </row>
    <row r="11205" spans="1:5" x14ac:dyDescent="0.25">
      <c r="A11205" s="35">
        <v>44432</v>
      </c>
      <c r="B11205" s="36">
        <v>44432</v>
      </c>
      <c r="C11205" s="36" t="s">
        <v>1038</v>
      </c>
      <c r="D11205" s="37">
        <f>VLOOKUP(Pag_Inicio_Corr_mas_casos[[#This Row],[Corregimiento]],Hoja3!$A$2:$D$676,4,0)</f>
        <v>80816</v>
      </c>
      <c r="E11205" s="36">
        <v>19</v>
      </c>
    </row>
    <row r="11206" spans="1:5" x14ac:dyDescent="0.25">
      <c r="A11206" s="35">
        <v>44432</v>
      </c>
      <c r="B11206" s="36">
        <v>44432</v>
      </c>
      <c r="C11206" s="36" t="s">
        <v>1117</v>
      </c>
      <c r="D11206" s="37">
        <f>VLOOKUP(Pag_Inicio_Corr_mas_casos[[#This Row],[Corregimiento]],Hoja3!$A$2:$D$676,4,0)</f>
        <v>91001</v>
      </c>
      <c r="E11206" s="36">
        <v>15</v>
      </c>
    </row>
    <row r="11207" spans="1:5" x14ac:dyDescent="0.25">
      <c r="A11207" s="35">
        <v>44432</v>
      </c>
      <c r="B11207" s="36">
        <v>44432</v>
      </c>
      <c r="C11207" s="36" t="s">
        <v>1107</v>
      </c>
      <c r="D11207" s="37">
        <f>VLOOKUP(Pag_Inicio_Corr_mas_casos[[#This Row],[Corregimiento]],Hoja3!$A$2:$D$676,4,0)</f>
        <v>80819</v>
      </c>
      <c r="E11207" s="36">
        <v>14</v>
      </c>
    </row>
    <row r="11208" spans="1:5" x14ac:dyDescent="0.25">
      <c r="A11208" s="35">
        <v>44432</v>
      </c>
      <c r="B11208" s="36">
        <v>44432</v>
      </c>
      <c r="C11208" s="36" t="s">
        <v>1048</v>
      </c>
      <c r="D11208" s="37">
        <f>VLOOKUP(Pag_Inicio_Corr_mas_casos[[#This Row],[Corregimiento]],Hoja3!$A$2:$D$676,4,0)</f>
        <v>80817</v>
      </c>
      <c r="E11208" s="36">
        <v>13</v>
      </c>
    </row>
    <row r="11209" spans="1:5" x14ac:dyDescent="0.25">
      <c r="A11209" s="35">
        <v>44432</v>
      </c>
      <c r="B11209" s="36">
        <v>44432</v>
      </c>
      <c r="C11209" s="36" t="s">
        <v>1036</v>
      </c>
      <c r="D11209" s="37">
        <f>VLOOKUP(Pag_Inicio_Corr_mas_casos[[#This Row],[Corregimiento]],Hoja3!$A$2:$D$676,4,0)</f>
        <v>80823</v>
      </c>
      <c r="E11209" s="36">
        <v>13</v>
      </c>
    </row>
    <row r="11210" spans="1:5" x14ac:dyDescent="0.25">
      <c r="A11210" s="35">
        <v>44432</v>
      </c>
      <c r="B11210" s="36">
        <v>44432</v>
      </c>
      <c r="C11210" s="36" t="s">
        <v>1037</v>
      </c>
      <c r="D11210" s="37">
        <f>VLOOKUP(Pag_Inicio_Corr_mas_casos[[#This Row],[Corregimiento]],Hoja3!$A$2:$D$676,4,0)</f>
        <v>80807</v>
      </c>
      <c r="E11210" s="36">
        <v>12</v>
      </c>
    </row>
    <row r="11211" spans="1:5" x14ac:dyDescent="0.25">
      <c r="A11211" s="35">
        <v>44432</v>
      </c>
      <c r="B11211" s="36">
        <v>44432</v>
      </c>
      <c r="C11211" s="36" t="s">
        <v>1035</v>
      </c>
      <c r="D11211" s="37">
        <f>VLOOKUP(Pag_Inicio_Corr_mas_casos[[#This Row],[Corregimiento]],Hoja3!$A$2:$D$676,4,0)</f>
        <v>80806</v>
      </c>
      <c r="E11211" s="36">
        <v>11</v>
      </c>
    </row>
    <row r="11212" spans="1:5" x14ac:dyDescent="0.25">
      <c r="A11212" s="35">
        <v>44432</v>
      </c>
      <c r="B11212" s="36">
        <v>44432</v>
      </c>
      <c r="C11212" s="36" t="s">
        <v>1193</v>
      </c>
      <c r="D11212" s="37">
        <f>VLOOKUP(Pag_Inicio_Corr_mas_casos[[#This Row],[Corregimiento]],Hoja3!$A$2:$D$676,4,0)</f>
        <v>40205</v>
      </c>
      <c r="E11212" s="36">
        <v>10</v>
      </c>
    </row>
    <row r="11213" spans="1:5" x14ac:dyDescent="0.25">
      <c r="A11213" s="35">
        <v>44432</v>
      </c>
      <c r="B11213" s="36">
        <v>44432</v>
      </c>
      <c r="C11213" s="36" t="s">
        <v>1106</v>
      </c>
      <c r="D11213" s="37">
        <f>VLOOKUP(Pag_Inicio_Corr_mas_casos[[#This Row],[Corregimiento]],Hoja3!$A$2:$D$676,4,0)</f>
        <v>80809</v>
      </c>
      <c r="E11213" s="36">
        <v>10</v>
      </c>
    </row>
    <row r="11214" spans="1:5" x14ac:dyDescent="0.25">
      <c r="A11214" s="35">
        <v>44432</v>
      </c>
      <c r="B11214" s="36">
        <v>44432</v>
      </c>
      <c r="C11214" s="36" t="s">
        <v>1034</v>
      </c>
      <c r="D11214" s="37">
        <f>VLOOKUP(Pag_Inicio_Corr_mas_casos[[#This Row],[Corregimiento]],Hoja3!$A$2:$D$676,4,0)</f>
        <v>81009</v>
      </c>
      <c r="E11214" s="36">
        <v>9</v>
      </c>
    </row>
    <row r="11215" spans="1:5" x14ac:dyDescent="0.25">
      <c r="A11215" s="35">
        <v>44432</v>
      </c>
      <c r="B11215" s="36">
        <v>44432</v>
      </c>
      <c r="C11215" s="36" t="s">
        <v>1062</v>
      </c>
      <c r="D11215" s="37">
        <f>VLOOKUP(Pag_Inicio_Corr_mas_casos[[#This Row],[Corregimiento]],Hoja3!$A$2:$D$676,4,0)</f>
        <v>30107</v>
      </c>
      <c r="E11215" s="36">
        <v>9</v>
      </c>
    </row>
    <row r="11216" spans="1:5" x14ac:dyDescent="0.25">
      <c r="A11216" s="35">
        <v>44432</v>
      </c>
      <c r="B11216" s="36">
        <v>44432</v>
      </c>
      <c r="C11216" s="36" t="s">
        <v>1114</v>
      </c>
      <c r="D11216" s="37">
        <f>VLOOKUP(Pag_Inicio_Corr_mas_casos[[#This Row],[Corregimiento]],Hoja3!$A$2:$D$676,4,0)</f>
        <v>81001</v>
      </c>
      <c r="E11216" s="36">
        <v>8</v>
      </c>
    </row>
    <row r="11217" spans="1:5" x14ac:dyDescent="0.25">
      <c r="A11217" s="35">
        <v>44432</v>
      </c>
      <c r="B11217" s="36">
        <v>44432</v>
      </c>
      <c r="C11217" s="36" t="s">
        <v>1064</v>
      </c>
      <c r="D11217" s="37">
        <f>VLOOKUP(Pag_Inicio_Corr_mas_casos[[#This Row],[Corregimiento]],Hoja3!$A$2:$D$676,4,0)</f>
        <v>130709</v>
      </c>
      <c r="E11217" s="36">
        <v>8</v>
      </c>
    </row>
    <row r="11218" spans="1:5" x14ac:dyDescent="0.25">
      <c r="A11218" s="35">
        <v>44432</v>
      </c>
      <c r="B11218" s="36">
        <v>44432</v>
      </c>
      <c r="C11218" s="36" t="s">
        <v>1039</v>
      </c>
      <c r="D11218" s="37">
        <f>VLOOKUP(Pag_Inicio_Corr_mas_casos[[#This Row],[Corregimiento]],Hoja3!$A$2:$D$676,4,0)</f>
        <v>130708</v>
      </c>
      <c r="E11218" s="36">
        <v>8</v>
      </c>
    </row>
    <row r="11219" spans="1:5" x14ac:dyDescent="0.25">
      <c r="A11219" s="35">
        <v>44432</v>
      </c>
      <c r="B11219" s="36">
        <v>44432</v>
      </c>
      <c r="C11219" s="36" t="s">
        <v>1051</v>
      </c>
      <c r="D11219" s="37">
        <f>VLOOKUP(Pag_Inicio_Corr_mas_casos[[#This Row],[Corregimiento]],Hoja3!$A$2:$D$676,4,0)</f>
        <v>80815</v>
      </c>
      <c r="E11219" s="36">
        <v>13</v>
      </c>
    </row>
    <row r="11220" spans="1:5" x14ac:dyDescent="0.25">
      <c r="A11220" s="35">
        <v>44432</v>
      </c>
      <c r="B11220" s="36">
        <v>44432</v>
      </c>
      <c r="C11220" s="36" t="s">
        <v>1443</v>
      </c>
      <c r="D11220" s="37">
        <f>VLOOKUP(Pag_Inicio_Corr_mas_casos[[#This Row],[Corregimiento]],Hoja3!$A$2:$D$676,4,0)</f>
        <v>91103</v>
      </c>
      <c r="E11220" s="36">
        <v>7</v>
      </c>
    </row>
    <row r="11221" spans="1:5" x14ac:dyDescent="0.25">
      <c r="A11221" s="35">
        <v>44432</v>
      </c>
      <c r="B11221" s="36">
        <v>44432</v>
      </c>
      <c r="C11221" s="36" t="s">
        <v>1141</v>
      </c>
      <c r="D11221" s="37">
        <f>VLOOKUP(Pag_Inicio_Corr_mas_casos[[#This Row],[Corregimiento]],Hoja3!$A$2:$D$676,4,0)</f>
        <v>80812</v>
      </c>
      <c r="E11221" s="36">
        <v>7</v>
      </c>
    </row>
    <row r="11222" spans="1:5" x14ac:dyDescent="0.25">
      <c r="A11222" s="35">
        <v>44432</v>
      </c>
      <c r="B11222" s="36">
        <v>44432</v>
      </c>
      <c r="C11222" s="36" t="s">
        <v>1032</v>
      </c>
      <c r="D11222" s="37">
        <f>VLOOKUP(Pag_Inicio_Corr_mas_casos[[#This Row],[Corregimiento]],Hoja3!$A$2:$D$676,4,0)</f>
        <v>80810</v>
      </c>
      <c r="E11222" s="36">
        <v>6</v>
      </c>
    </row>
    <row r="11223" spans="1:5" x14ac:dyDescent="0.25">
      <c r="A11223" s="35">
        <v>44432</v>
      </c>
      <c r="B11223" s="36">
        <v>44432</v>
      </c>
      <c r="C11223" s="36" t="s">
        <v>1246</v>
      </c>
      <c r="D11223" s="37">
        <f>VLOOKUP(Pag_Inicio_Corr_mas_casos[[#This Row],[Corregimiento]],Hoja3!$A$2:$D$676,4,0)</f>
        <v>41001</v>
      </c>
      <c r="E11223" s="36">
        <v>6</v>
      </c>
    </row>
    <row r="11224" spans="1:5" x14ac:dyDescent="0.25">
      <c r="A11224" s="32">
        <v>44433</v>
      </c>
      <c r="B11224" s="33">
        <v>44433</v>
      </c>
      <c r="C11224" s="33" t="s">
        <v>1107</v>
      </c>
      <c r="D11224" s="34">
        <f>VLOOKUP(Pag_Inicio_Corr_mas_casos[[#This Row],[Corregimiento]],Hoja3!$A$2:$D$676,4,0)</f>
        <v>80819</v>
      </c>
      <c r="E11224" s="33">
        <v>27</v>
      </c>
    </row>
    <row r="11225" spans="1:5" x14ac:dyDescent="0.25">
      <c r="A11225" s="32">
        <v>44433</v>
      </c>
      <c r="B11225" s="33">
        <v>44433</v>
      </c>
      <c r="C11225" s="33" t="s">
        <v>1149</v>
      </c>
      <c r="D11225" s="34">
        <f>VLOOKUP(Pag_Inicio_Corr_mas_casos[[#This Row],[Corregimiento]],Hoja3!$A$2:$D$676,4,0)</f>
        <v>130102</v>
      </c>
      <c r="E11225" s="33">
        <v>25</v>
      </c>
    </row>
    <row r="11226" spans="1:5" x14ac:dyDescent="0.25">
      <c r="A11226" s="32">
        <v>44433</v>
      </c>
      <c r="B11226" s="33">
        <v>44433</v>
      </c>
      <c r="C11226" s="33" t="s">
        <v>1163</v>
      </c>
      <c r="D11226" s="34">
        <f>VLOOKUP(Pag_Inicio_Corr_mas_casos[[#This Row],[Corregimiento]],Hoja3!$A$2:$D$676,4,0)</f>
        <v>130101</v>
      </c>
      <c r="E11226" s="33">
        <v>23</v>
      </c>
    </row>
    <row r="11227" spans="1:5" x14ac:dyDescent="0.25">
      <c r="A11227" s="32">
        <v>44433</v>
      </c>
      <c r="B11227" s="33">
        <v>44433</v>
      </c>
      <c r="C11227" s="33" t="s">
        <v>1141</v>
      </c>
      <c r="D11227" s="34">
        <f>VLOOKUP(Pag_Inicio_Corr_mas_casos[[#This Row],[Corregimiento]],Hoja3!$A$2:$D$676,4,0)</f>
        <v>80812</v>
      </c>
      <c r="E11227" s="33">
        <v>22</v>
      </c>
    </row>
    <row r="11228" spans="1:5" x14ac:dyDescent="0.25">
      <c r="A11228" s="32">
        <v>44433</v>
      </c>
      <c r="B11228" s="33">
        <v>44433</v>
      </c>
      <c r="C11228" s="33" t="s">
        <v>1046</v>
      </c>
      <c r="D11228" s="34">
        <f>VLOOKUP(Pag_Inicio_Corr_mas_casos[[#This Row],[Corregimiento]],Hoja3!$A$2:$D$676,4,0)</f>
        <v>80813</v>
      </c>
      <c r="E11228" s="33">
        <v>18</v>
      </c>
    </row>
    <row r="11229" spans="1:5" x14ac:dyDescent="0.25">
      <c r="A11229" s="32">
        <v>44433</v>
      </c>
      <c r="B11229" s="33">
        <v>44433</v>
      </c>
      <c r="C11229" s="33" t="s">
        <v>867</v>
      </c>
      <c r="D11229" s="34">
        <f>VLOOKUP(Pag_Inicio_Corr_mas_casos[[#This Row],[Corregimiento]],Hoja3!$A$2:$D$676,4,0)</f>
        <v>80821</v>
      </c>
      <c r="E11229" s="33">
        <v>18</v>
      </c>
    </row>
    <row r="11230" spans="1:5" x14ac:dyDescent="0.25">
      <c r="A11230" s="32">
        <v>44433</v>
      </c>
      <c r="B11230" s="33">
        <v>44433</v>
      </c>
      <c r="C11230" s="33" t="s">
        <v>1045</v>
      </c>
      <c r="D11230" s="34">
        <f>VLOOKUP(Pag_Inicio_Corr_mas_casos[[#This Row],[Corregimiento]],Hoja3!$A$2:$D$676,4,0)</f>
        <v>130107</v>
      </c>
      <c r="E11230" s="33">
        <v>17</v>
      </c>
    </row>
    <row r="11231" spans="1:5" x14ac:dyDescent="0.25">
      <c r="A11231" s="32">
        <v>44433</v>
      </c>
      <c r="B11231" s="33">
        <v>44433</v>
      </c>
      <c r="C11231" s="33" t="s">
        <v>1048</v>
      </c>
      <c r="D11231" s="34">
        <f>VLOOKUP(Pag_Inicio_Corr_mas_casos[[#This Row],[Corregimiento]],Hoja3!$A$2:$D$676,4,0)</f>
        <v>80817</v>
      </c>
      <c r="E11231" s="33">
        <v>16</v>
      </c>
    </row>
    <row r="11232" spans="1:5" x14ac:dyDescent="0.25">
      <c r="A11232" s="32">
        <v>44433</v>
      </c>
      <c r="B11232" s="33">
        <v>44433</v>
      </c>
      <c r="C11232" s="33" t="s">
        <v>1038</v>
      </c>
      <c r="D11232" s="34">
        <f>VLOOKUP(Pag_Inicio_Corr_mas_casos[[#This Row],[Corregimiento]],Hoja3!$A$2:$D$676,4,0)</f>
        <v>80816</v>
      </c>
      <c r="E11232" s="33">
        <v>16</v>
      </c>
    </row>
    <row r="11233" spans="1:5" x14ac:dyDescent="0.25">
      <c r="A11233" s="32">
        <v>44433</v>
      </c>
      <c r="B11233" s="33">
        <v>44433</v>
      </c>
      <c r="C11233" s="33" t="s">
        <v>1131</v>
      </c>
      <c r="D11233" s="34">
        <f>VLOOKUP(Pag_Inicio_Corr_mas_casos[[#This Row],[Corregimiento]],Hoja3!$A$2:$D$676,4,0)</f>
        <v>130106</v>
      </c>
      <c r="E11233" s="33">
        <v>16</v>
      </c>
    </row>
    <row r="11234" spans="1:5" x14ac:dyDescent="0.25">
      <c r="A11234" s="32">
        <v>44433</v>
      </c>
      <c r="B11234" s="33">
        <v>44433</v>
      </c>
      <c r="C11234" s="33" t="s">
        <v>1054</v>
      </c>
      <c r="D11234" s="34">
        <f>VLOOKUP(Pag_Inicio_Corr_mas_casos[[#This Row],[Corregimiento]],Hoja3!$A$2:$D$676,4,0)</f>
        <v>130701</v>
      </c>
      <c r="E11234" s="33">
        <v>15</v>
      </c>
    </row>
    <row r="11235" spans="1:5" x14ac:dyDescent="0.25">
      <c r="A11235" s="32">
        <v>44433</v>
      </c>
      <c r="B11235" s="33">
        <v>44433</v>
      </c>
      <c r="C11235" s="33" t="s">
        <v>1037</v>
      </c>
      <c r="D11235" s="34">
        <f>VLOOKUP(Pag_Inicio_Corr_mas_casos[[#This Row],[Corregimiento]],Hoja3!$A$2:$D$676,4,0)</f>
        <v>80807</v>
      </c>
      <c r="E11235" s="33">
        <v>15</v>
      </c>
    </row>
    <row r="11236" spans="1:5" x14ac:dyDescent="0.25">
      <c r="A11236" s="32">
        <v>44433</v>
      </c>
      <c r="B11236" s="33">
        <v>44433</v>
      </c>
      <c r="C11236" s="33" t="s">
        <v>1106</v>
      </c>
      <c r="D11236" s="34">
        <f>VLOOKUP(Pag_Inicio_Corr_mas_casos[[#This Row],[Corregimiento]],Hoja3!$A$2:$D$676,4,0)</f>
        <v>80809</v>
      </c>
      <c r="E11236" s="33">
        <v>14</v>
      </c>
    </row>
    <row r="11237" spans="1:5" x14ac:dyDescent="0.25">
      <c r="A11237" s="32">
        <v>44433</v>
      </c>
      <c r="B11237" s="33">
        <v>44433</v>
      </c>
      <c r="C11237" s="33" t="s">
        <v>1062</v>
      </c>
      <c r="D11237" s="34">
        <f>VLOOKUP(Pag_Inicio_Corr_mas_casos[[#This Row],[Corregimiento]],Hoja3!$A$2:$D$676,4,0)</f>
        <v>30107</v>
      </c>
      <c r="E11237" s="33">
        <v>14</v>
      </c>
    </row>
    <row r="11238" spans="1:5" x14ac:dyDescent="0.25">
      <c r="A11238" s="32">
        <v>44433</v>
      </c>
      <c r="B11238" s="33">
        <v>44433</v>
      </c>
      <c r="C11238" s="33" t="s">
        <v>1110</v>
      </c>
      <c r="D11238" s="34">
        <f>VLOOKUP(Pag_Inicio_Corr_mas_casos[[#This Row],[Corregimiento]],Hoja3!$A$2:$D$676,4,0)</f>
        <v>130702</v>
      </c>
      <c r="E11238" s="33">
        <v>13</v>
      </c>
    </row>
    <row r="11239" spans="1:5" x14ac:dyDescent="0.25">
      <c r="A11239" s="32">
        <v>44433</v>
      </c>
      <c r="B11239" s="33">
        <v>44433</v>
      </c>
      <c r="C11239" s="33" t="s">
        <v>1049</v>
      </c>
      <c r="D11239" s="34">
        <f>VLOOKUP(Pag_Inicio_Corr_mas_casos[[#This Row],[Corregimiento]],Hoja3!$A$2:$D$676,4,0)</f>
        <v>80822</v>
      </c>
      <c r="E11239" s="33">
        <v>13</v>
      </c>
    </row>
    <row r="11240" spans="1:5" x14ac:dyDescent="0.25">
      <c r="A11240" s="32">
        <v>44433</v>
      </c>
      <c r="B11240" s="33">
        <v>44433</v>
      </c>
      <c r="C11240" s="33" t="s">
        <v>1117</v>
      </c>
      <c r="D11240" s="34">
        <f>VLOOKUP(Pag_Inicio_Corr_mas_casos[[#This Row],[Corregimiento]],Hoja3!$A$2:$D$676,4,0)</f>
        <v>91001</v>
      </c>
      <c r="E11240" s="33">
        <v>12</v>
      </c>
    </row>
    <row r="11241" spans="1:5" x14ac:dyDescent="0.25">
      <c r="A11241" s="32">
        <v>44433</v>
      </c>
      <c r="B11241" s="33">
        <v>44433</v>
      </c>
      <c r="C11241" s="33" t="s">
        <v>1127</v>
      </c>
      <c r="D11241" s="34">
        <f>VLOOKUP(Pag_Inicio_Corr_mas_casos[[#This Row],[Corregimiento]],Hoja3!$A$2:$D$676,4,0)</f>
        <v>30104</v>
      </c>
      <c r="E11241" s="33">
        <v>11</v>
      </c>
    </row>
    <row r="11242" spans="1:5" x14ac:dyDescent="0.25">
      <c r="A11242" s="32">
        <v>44433</v>
      </c>
      <c r="B11242" s="33">
        <v>44433</v>
      </c>
      <c r="C11242" s="33" t="s">
        <v>1035</v>
      </c>
      <c r="D11242" s="34">
        <f>VLOOKUP(Pag_Inicio_Corr_mas_casos[[#This Row],[Corregimiento]],Hoja3!$A$2:$D$676,4,0)</f>
        <v>80806</v>
      </c>
      <c r="E11242" s="33">
        <v>11</v>
      </c>
    </row>
    <row r="11243" spans="1:5" x14ac:dyDescent="0.25">
      <c r="A11243" s="32">
        <v>44433</v>
      </c>
      <c r="B11243" s="33">
        <v>44433</v>
      </c>
      <c r="C11243" s="33" t="s">
        <v>1047</v>
      </c>
      <c r="D11243" s="34">
        <f>VLOOKUP(Pag_Inicio_Corr_mas_casos[[#This Row],[Corregimiento]],Hoja3!$A$2:$D$676,4,0)</f>
        <v>80820</v>
      </c>
      <c r="E11243" s="33">
        <v>11</v>
      </c>
    </row>
    <row r="11244" spans="1:5" x14ac:dyDescent="0.25">
      <c r="A11244" s="43">
        <v>44434</v>
      </c>
      <c r="B11244" s="41">
        <v>44434</v>
      </c>
      <c r="C11244" s="41" t="s">
        <v>1107</v>
      </c>
      <c r="D11244" s="42">
        <f>VLOOKUP(Pag_Inicio_Corr_mas_casos[[#This Row],[Corregimiento]],Hoja3!$A$2:$D$676,4,0)</f>
        <v>80819</v>
      </c>
      <c r="E11244" s="41">
        <v>22</v>
      </c>
    </row>
    <row r="11245" spans="1:5" x14ac:dyDescent="0.25">
      <c r="A11245" s="43">
        <v>44434</v>
      </c>
      <c r="B11245" s="41">
        <v>44434</v>
      </c>
      <c r="C11245" s="41" t="s">
        <v>1048</v>
      </c>
      <c r="D11245" s="42">
        <f>VLOOKUP(Pag_Inicio_Corr_mas_casos[[#This Row],[Corregimiento]],Hoja3!$A$2:$D$676,4,0)</f>
        <v>80817</v>
      </c>
      <c r="E11245" s="41">
        <v>17</v>
      </c>
    </row>
    <row r="11246" spans="1:5" x14ac:dyDescent="0.25">
      <c r="A11246" s="43">
        <v>44434</v>
      </c>
      <c r="B11246" s="41">
        <v>44434</v>
      </c>
      <c r="C11246" s="41" t="s">
        <v>1106</v>
      </c>
      <c r="D11246" s="42">
        <f>VLOOKUP(Pag_Inicio_Corr_mas_casos[[#This Row],[Corregimiento]],Hoja3!$A$2:$D$676,4,0)</f>
        <v>80809</v>
      </c>
      <c r="E11246" s="41">
        <v>16</v>
      </c>
    </row>
    <row r="11247" spans="1:5" x14ac:dyDescent="0.25">
      <c r="A11247" s="43">
        <v>44434</v>
      </c>
      <c r="B11247" s="41">
        <v>44434</v>
      </c>
      <c r="C11247" s="41" t="s">
        <v>1163</v>
      </c>
      <c r="D11247" s="42">
        <f>VLOOKUP(Pag_Inicio_Corr_mas_casos[[#This Row],[Corregimiento]],Hoja3!$A$2:$D$676,4,0)</f>
        <v>130101</v>
      </c>
      <c r="E11247" s="41">
        <v>16</v>
      </c>
    </row>
    <row r="11248" spans="1:5" x14ac:dyDescent="0.25">
      <c r="A11248" s="43">
        <v>44434</v>
      </c>
      <c r="B11248" s="41">
        <v>44434</v>
      </c>
      <c r="C11248" s="41" t="s">
        <v>1141</v>
      </c>
      <c r="D11248" s="42">
        <f>VLOOKUP(Pag_Inicio_Corr_mas_casos[[#This Row],[Corregimiento]],Hoja3!$A$2:$D$676,4,0)</f>
        <v>80812</v>
      </c>
      <c r="E11248" s="41">
        <v>15</v>
      </c>
    </row>
    <row r="11249" spans="1:5" x14ac:dyDescent="0.25">
      <c r="A11249" s="43">
        <v>44434</v>
      </c>
      <c r="B11249" s="41">
        <v>44434</v>
      </c>
      <c r="C11249" s="41" t="s">
        <v>1049</v>
      </c>
      <c r="D11249" s="42">
        <f>VLOOKUP(Pag_Inicio_Corr_mas_casos[[#This Row],[Corregimiento]],Hoja3!$A$2:$D$676,4,0)</f>
        <v>80822</v>
      </c>
      <c r="E11249" s="41">
        <v>14</v>
      </c>
    </row>
    <row r="11250" spans="1:5" x14ac:dyDescent="0.25">
      <c r="A11250" s="43">
        <v>44434</v>
      </c>
      <c r="B11250" s="41">
        <v>44434</v>
      </c>
      <c r="C11250" s="41" t="s">
        <v>1036</v>
      </c>
      <c r="D11250" s="42">
        <f>VLOOKUP(Pag_Inicio_Corr_mas_casos[[#This Row],[Corregimiento]],Hoja3!$A$2:$D$676,4,0)</f>
        <v>80823</v>
      </c>
      <c r="E11250" s="41">
        <v>14</v>
      </c>
    </row>
    <row r="11251" spans="1:5" x14ac:dyDescent="0.25">
      <c r="A11251" s="43">
        <v>44434</v>
      </c>
      <c r="B11251" s="41">
        <v>44434</v>
      </c>
      <c r="C11251" s="41" t="s">
        <v>867</v>
      </c>
      <c r="D11251" s="42">
        <f>VLOOKUP(Pag_Inicio_Corr_mas_casos[[#This Row],[Corregimiento]],Hoja3!$A$2:$D$676,4,0)</f>
        <v>80821</v>
      </c>
      <c r="E11251" s="41">
        <v>13</v>
      </c>
    </row>
    <row r="11252" spans="1:5" x14ac:dyDescent="0.25">
      <c r="A11252" s="43">
        <v>44434</v>
      </c>
      <c r="B11252" s="41">
        <v>44434</v>
      </c>
      <c r="C11252" s="41" t="s">
        <v>1041</v>
      </c>
      <c r="D11252" s="42">
        <f>VLOOKUP(Pag_Inicio_Corr_mas_casos[[#This Row],[Corregimiento]],Hoja3!$A$2:$D$676,4,0)</f>
        <v>80814</v>
      </c>
      <c r="E11252" s="41">
        <v>12</v>
      </c>
    </row>
    <row r="11253" spans="1:5" x14ac:dyDescent="0.25">
      <c r="A11253" s="43">
        <v>44434</v>
      </c>
      <c r="B11253" s="41">
        <v>44434</v>
      </c>
      <c r="C11253" s="41" t="s">
        <v>1037</v>
      </c>
      <c r="D11253" s="42">
        <f>VLOOKUP(Pag_Inicio_Corr_mas_casos[[#This Row],[Corregimiento]],Hoja3!$A$2:$D$676,4,0)</f>
        <v>80807</v>
      </c>
      <c r="E11253" s="41">
        <v>12</v>
      </c>
    </row>
    <row r="11254" spans="1:5" x14ac:dyDescent="0.25">
      <c r="A11254" s="43">
        <v>44434</v>
      </c>
      <c r="B11254" s="41">
        <v>44434</v>
      </c>
      <c r="C11254" s="41" t="s">
        <v>1117</v>
      </c>
      <c r="D11254" s="42">
        <f>VLOOKUP(Pag_Inicio_Corr_mas_casos[[#This Row],[Corregimiento]],Hoja3!$A$2:$D$676,4,0)</f>
        <v>91001</v>
      </c>
      <c r="E11254" s="41">
        <v>10</v>
      </c>
    </row>
    <row r="11255" spans="1:5" x14ac:dyDescent="0.25">
      <c r="A11255" s="43">
        <v>44434</v>
      </c>
      <c r="B11255" s="41">
        <v>44434</v>
      </c>
      <c r="C11255" s="41" t="s">
        <v>1155</v>
      </c>
      <c r="D11255" s="42">
        <f>VLOOKUP(Pag_Inicio_Corr_mas_casos[[#This Row],[Corregimiento]],Hoja3!$A$2:$D$676,4,0)</f>
        <v>40601</v>
      </c>
      <c r="E11255" s="41">
        <v>9</v>
      </c>
    </row>
    <row r="11256" spans="1:5" x14ac:dyDescent="0.25">
      <c r="A11256" s="43">
        <v>44434</v>
      </c>
      <c r="B11256" s="41">
        <v>44434</v>
      </c>
      <c r="C11256" s="41" t="s">
        <v>1035</v>
      </c>
      <c r="D11256" s="42">
        <f>VLOOKUP(Pag_Inicio_Corr_mas_casos[[#This Row],[Corregimiento]],Hoja3!$A$2:$D$676,4,0)</f>
        <v>80806</v>
      </c>
      <c r="E11256" s="41">
        <v>9</v>
      </c>
    </row>
    <row r="11257" spans="1:5" x14ac:dyDescent="0.25">
      <c r="A11257" s="43">
        <v>44434</v>
      </c>
      <c r="B11257" s="41">
        <v>44434</v>
      </c>
      <c r="C11257" s="41" t="s">
        <v>1034</v>
      </c>
      <c r="D11257" s="42">
        <f>VLOOKUP(Pag_Inicio_Corr_mas_casos[[#This Row],[Corregimiento]],Hoja3!$A$2:$D$676,4,0)</f>
        <v>81009</v>
      </c>
      <c r="E11257" s="41">
        <v>9</v>
      </c>
    </row>
    <row r="11258" spans="1:5" x14ac:dyDescent="0.25">
      <c r="A11258" s="43">
        <v>44434</v>
      </c>
      <c r="B11258" s="41">
        <v>44434</v>
      </c>
      <c r="C11258" s="41" t="s">
        <v>1054</v>
      </c>
      <c r="D11258" s="42">
        <f>VLOOKUP(Pag_Inicio_Corr_mas_casos[[#This Row],[Corregimiento]],Hoja3!$A$2:$D$676,4,0)</f>
        <v>130701</v>
      </c>
      <c r="E11258" s="41">
        <v>9</v>
      </c>
    </row>
    <row r="11259" spans="1:5" x14ac:dyDescent="0.25">
      <c r="A11259" s="43">
        <v>44434</v>
      </c>
      <c r="B11259" s="41">
        <v>44434</v>
      </c>
      <c r="C11259" s="41" t="s">
        <v>1329</v>
      </c>
      <c r="D11259" s="42">
        <f>VLOOKUP(Pag_Inicio_Corr_mas_casos[[#This Row],[Corregimiento]],Hoja3!$A$2:$D$676,4,0)</f>
        <v>60202</v>
      </c>
      <c r="E11259" s="41">
        <v>9</v>
      </c>
    </row>
    <row r="11260" spans="1:5" x14ac:dyDescent="0.25">
      <c r="A11260" s="43">
        <v>44434</v>
      </c>
      <c r="B11260" s="41">
        <v>44434</v>
      </c>
      <c r="C11260" s="41" t="s">
        <v>1444</v>
      </c>
      <c r="D11260" s="42">
        <f>VLOOKUP(Pag_Inicio_Corr_mas_casos[[#This Row],[Corregimiento]],Hoja3!$A$2:$D$676,4,0)</f>
        <v>90703</v>
      </c>
      <c r="E11260" s="41">
        <v>8</v>
      </c>
    </row>
    <row r="11261" spans="1:5" x14ac:dyDescent="0.25">
      <c r="A11261" s="43">
        <v>44434</v>
      </c>
      <c r="B11261" s="41">
        <v>44434</v>
      </c>
      <c r="C11261" s="41" t="s">
        <v>1039</v>
      </c>
      <c r="D11261" s="42">
        <f>VLOOKUP(Pag_Inicio_Corr_mas_casos[[#This Row],[Corregimiento]],Hoja3!$A$2:$D$676,4,0)</f>
        <v>130708</v>
      </c>
      <c r="E11261" s="41">
        <v>7</v>
      </c>
    </row>
    <row r="11262" spans="1:5" x14ac:dyDescent="0.25">
      <c r="A11262" s="43">
        <v>44434</v>
      </c>
      <c r="B11262" s="41">
        <v>44434</v>
      </c>
      <c r="C11262" s="41" t="s">
        <v>1068</v>
      </c>
      <c r="D11262" s="42">
        <f>VLOOKUP(Pag_Inicio_Corr_mas_casos[[#This Row],[Corregimiento]],Hoja3!$A$2:$D$676,4,0)</f>
        <v>20606</v>
      </c>
      <c r="E11262" s="41">
        <v>7</v>
      </c>
    </row>
    <row r="11263" spans="1:5" x14ac:dyDescent="0.25">
      <c r="A11263" s="43">
        <v>44434</v>
      </c>
      <c r="B11263" s="41">
        <v>44434</v>
      </c>
      <c r="C11263" s="41" t="s">
        <v>1122</v>
      </c>
      <c r="D11263" s="42">
        <f>VLOOKUP(Pag_Inicio_Corr_mas_casos[[#This Row],[Corregimiento]],Hoja3!$A$2:$D$676,4,0)</f>
        <v>30103</v>
      </c>
      <c r="E11263" s="41">
        <v>7</v>
      </c>
    </row>
    <row r="11264" spans="1:5" x14ac:dyDescent="0.25">
      <c r="A11264" s="47">
        <v>44435</v>
      </c>
      <c r="B11264" s="48">
        <v>44435</v>
      </c>
      <c r="C11264" s="48" t="s">
        <v>1048</v>
      </c>
      <c r="D11264" s="49">
        <f>VLOOKUP(Pag_Inicio_Corr_mas_casos[[#This Row],[Corregimiento]],Hoja3!$A$2:$D$676,4,0)</f>
        <v>80817</v>
      </c>
      <c r="E11264" s="48">
        <v>23</v>
      </c>
    </row>
    <row r="11265" spans="1:5" x14ac:dyDescent="0.25">
      <c r="A11265" s="47">
        <v>44435</v>
      </c>
      <c r="B11265" s="48">
        <v>44435</v>
      </c>
      <c r="C11265" s="48" t="s">
        <v>1117</v>
      </c>
      <c r="D11265" s="49">
        <f>VLOOKUP(Pag_Inicio_Corr_mas_casos[[#This Row],[Corregimiento]],Hoja3!$A$2:$D$676,4,0)</f>
        <v>91001</v>
      </c>
      <c r="E11265" s="48">
        <v>19</v>
      </c>
    </row>
    <row r="11266" spans="1:5" x14ac:dyDescent="0.25">
      <c r="A11266" s="47">
        <v>44435</v>
      </c>
      <c r="B11266" s="48">
        <v>44435</v>
      </c>
      <c r="C11266" s="48" t="s">
        <v>1107</v>
      </c>
      <c r="D11266" s="49">
        <f>VLOOKUP(Pag_Inicio_Corr_mas_casos[[#This Row],[Corregimiento]],Hoja3!$A$2:$D$676,4,0)</f>
        <v>80819</v>
      </c>
      <c r="E11266" s="48">
        <v>18</v>
      </c>
    </row>
    <row r="11267" spans="1:5" x14ac:dyDescent="0.25">
      <c r="A11267" s="47">
        <v>44435</v>
      </c>
      <c r="B11267" s="48">
        <v>44435</v>
      </c>
      <c r="C11267" s="48" t="s">
        <v>1034</v>
      </c>
      <c r="D11267" s="49">
        <f>VLOOKUP(Pag_Inicio_Corr_mas_casos[[#This Row],[Corregimiento]],Hoja3!$A$2:$D$676,4,0)</f>
        <v>81009</v>
      </c>
      <c r="E11267" s="48">
        <v>17</v>
      </c>
    </row>
    <row r="11268" spans="1:5" x14ac:dyDescent="0.25">
      <c r="A11268" s="47">
        <v>44435</v>
      </c>
      <c r="B11268" s="48">
        <v>44435</v>
      </c>
      <c r="C11268" s="48" t="s">
        <v>1141</v>
      </c>
      <c r="D11268" s="49">
        <f>VLOOKUP(Pag_Inicio_Corr_mas_casos[[#This Row],[Corregimiento]],Hoja3!$A$2:$D$676,4,0)</f>
        <v>80812</v>
      </c>
      <c r="E11268" s="48">
        <v>16</v>
      </c>
    </row>
    <row r="11269" spans="1:5" x14ac:dyDescent="0.25">
      <c r="A11269" s="47">
        <v>44435</v>
      </c>
      <c r="B11269" s="48">
        <v>44435</v>
      </c>
      <c r="C11269" s="48" t="s">
        <v>1106</v>
      </c>
      <c r="D11269" s="49">
        <f>VLOOKUP(Pag_Inicio_Corr_mas_casos[[#This Row],[Corregimiento]],Hoja3!$A$2:$D$676,4,0)</f>
        <v>80809</v>
      </c>
      <c r="E11269" s="48">
        <v>16</v>
      </c>
    </row>
    <row r="11270" spans="1:5" x14ac:dyDescent="0.25">
      <c r="A11270" s="47">
        <v>44435</v>
      </c>
      <c r="B11270" s="48">
        <v>44435</v>
      </c>
      <c r="C11270" s="48" t="s">
        <v>1062</v>
      </c>
      <c r="D11270" s="49">
        <f>VLOOKUP(Pag_Inicio_Corr_mas_casos[[#This Row],[Corregimiento]],Hoja3!$A$2:$D$676,4,0)</f>
        <v>30107</v>
      </c>
      <c r="E11270" s="48">
        <v>16</v>
      </c>
    </row>
    <row r="11271" spans="1:5" x14ac:dyDescent="0.25">
      <c r="A11271" s="47">
        <v>44435</v>
      </c>
      <c r="B11271" s="48">
        <v>44435</v>
      </c>
      <c r="C11271" s="48" t="s">
        <v>1149</v>
      </c>
      <c r="D11271" s="49">
        <f>VLOOKUP(Pag_Inicio_Corr_mas_casos[[#This Row],[Corregimiento]],Hoja3!$A$2:$D$676,4,0)</f>
        <v>130102</v>
      </c>
      <c r="E11271" s="48">
        <v>16</v>
      </c>
    </row>
    <row r="11272" spans="1:5" x14ac:dyDescent="0.25">
      <c r="A11272" s="47">
        <v>44435</v>
      </c>
      <c r="B11272" s="48">
        <v>44435</v>
      </c>
      <c r="C11272" s="48" t="s">
        <v>1131</v>
      </c>
      <c r="D11272" s="49">
        <f>VLOOKUP(Pag_Inicio_Corr_mas_casos[[#This Row],[Corregimiento]],Hoja3!$A$2:$D$676,4,0)</f>
        <v>130106</v>
      </c>
      <c r="E11272" s="48">
        <v>15</v>
      </c>
    </row>
    <row r="11273" spans="1:5" x14ac:dyDescent="0.25">
      <c r="A11273" s="47">
        <v>44435</v>
      </c>
      <c r="B11273" s="48">
        <v>44435</v>
      </c>
      <c r="C11273" s="48" t="s">
        <v>1047</v>
      </c>
      <c r="D11273" s="49">
        <f>VLOOKUP(Pag_Inicio_Corr_mas_casos[[#This Row],[Corregimiento]],Hoja3!$A$2:$D$676,4,0)</f>
        <v>80820</v>
      </c>
      <c r="E11273" s="48">
        <v>13</v>
      </c>
    </row>
    <row r="11274" spans="1:5" x14ac:dyDescent="0.25">
      <c r="A11274" s="47">
        <v>44435</v>
      </c>
      <c r="B11274" s="48">
        <v>44435</v>
      </c>
      <c r="C11274" s="48" t="s">
        <v>1163</v>
      </c>
      <c r="D11274" s="49">
        <f>VLOOKUP(Pag_Inicio_Corr_mas_casos[[#This Row],[Corregimiento]],Hoja3!$A$2:$D$676,4,0)</f>
        <v>130101</v>
      </c>
      <c r="E11274" s="48">
        <v>13</v>
      </c>
    </row>
    <row r="11275" spans="1:5" x14ac:dyDescent="0.25">
      <c r="A11275" s="47">
        <v>44435</v>
      </c>
      <c r="B11275" s="48">
        <v>44435</v>
      </c>
      <c r="C11275" s="48" t="s">
        <v>1038</v>
      </c>
      <c r="D11275" s="49">
        <f>VLOOKUP(Pag_Inicio_Corr_mas_casos[[#This Row],[Corregimiento]],Hoja3!$A$2:$D$676,4,0)</f>
        <v>80816</v>
      </c>
      <c r="E11275" s="48">
        <v>13</v>
      </c>
    </row>
    <row r="11276" spans="1:5" x14ac:dyDescent="0.25">
      <c r="A11276" s="47">
        <v>44435</v>
      </c>
      <c r="B11276" s="48">
        <v>44435</v>
      </c>
      <c r="C11276" s="48" t="s">
        <v>1122</v>
      </c>
      <c r="D11276" s="49">
        <f>VLOOKUP(Pag_Inicio_Corr_mas_casos[[#This Row],[Corregimiento]],Hoja3!$A$2:$D$676,4,0)</f>
        <v>30103</v>
      </c>
      <c r="E11276" s="48">
        <v>12</v>
      </c>
    </row>
    <row r="11277" spans="1:5" x14ac:dyDescent="0.25">
      <c r="A11277" s="47">
        <v>44435</v>
      </c>
      <c r="B11277" s="48">
        <v>44435</v>
      </c>
      <c r="C11277" s="48" t="s">
        <v>1041</v>
      </c>
      <c r="D11277" s="49">
        <f>VLOOKUP(Pag_Inicio_Corr_mas_casos[[#This Row],[Corregimiento]],Hoja3!$A$2:$D$676,4,0)</f>
        <v>80814</v>
      </c>
      <c r="E11277" s="48">
        <v>10</v>
      </c>
    </row>
    <row r="11278" spans="1:5" x14ac:dyDescent="0.25">
      <c r="A11278" s="47">
        <v>44435</v>
      </c>
      <c r="B11278" s="48">
        <v>44435</v>
      </c>
      <c r="C11278" s="48" t="s">
        <v>1127</v>
      </c>
      <c r="D11278" s="49">
        <f>VLOOKUP(Pag_Inicio_Corr_mas_casos[[#This Row],[Corregimiento]],Hoja3!$A$2:$D$676,4,0)</f>
        <v>30104</v>
      </c>
      <c r="E11278" s="48">
        <v>10</v>
      </c>
    </row>
    <row r="11279" spans="1:5" x14ac:dyDescent="0.25">
      <c r="A11279" s="47">
        <v>44435</v>
      </c>
      <c r="B11279" s="48">
        <v>44435</v>
      </c>
      <c r="C11279" s="48" t="s">
        <v>1037</v>
      </c>
      <c r="D11279" s="49">
        <f>VLOOKUP(Pag_Inicio_Corr_mas_casos[[#This Row],[Corregimiento]],Hoja3!$A$2:$D$676,4,0)</f>
        <v>80807</v>
      </c>
      <c r="E11279" s="48">
        <v>10</v>
      </c>
    </row>
    <row r="11280" spans="1:5" x14ac:dyDescent="0.25">
      <c r="A11280" s="47">
        <v>44435</v>
      </c>
      <c r="B11280" s="48">
        <v>44435</v>
      </c>
      <c r="C11280" s="48" t="s">
        <v>1036</v>
      </c>
      <c r="D11280" s="49">
        <f>VLOOKUP(Pag_Inicio_Corr_mas_casos[[#This Row],[Corregimiento]],Hoja3!$A$2:$D$676,4,0)</f>
        <v>80823</v>
      </c>
      <c r="E11280" s="48">
        <v>10</v>
      </c>
    </row>
    <row r="11281" spans="1:5" x14ac:dyDescent="0.25">
      <c r="A11281" s="47">
        <v>44435</v>
      </c>
      <c r="B11281" s="48">
        <v>44435</v>
      </c>
      <c r="C11281" s="48" t="s">
        <v>1102</v>
      </c>
      <c r="D11281" s="49">
        <f>VLOOKUP(Pag_Inicio_Corr_mas_casos[[#This Row],[Corregimiento]],Hoja3!$A$2:$D$676,4,0)</f>
        <v>40612</v>
      </c>
      <c r="E11281" s="48">
        <v>9</v>
      </c>
    </row>
    <row r="11282" spans="1:5" x14ac:dyDescent="0.25">
      <c r="A11282" s="47">
        <v>44435</v>
      </c>
      <c r="B11282" s="48">
        <v>44435</v>
      </c>
      <c r="C11282" s="48" t="s">
        <v>1035</v>
      </c>
      <c r="D11282" s="49">
        <f>VLOOKUP(Pag_Inicio_Corr_mas_casos[[#This Row],[Corregimiento]],Hoja3!$A$2:$D$676,4,0)</f>
        <v>80806</v>
      </c>
      <c r="E11282" s="48">
        <v>9</v>
      </c>
    </row>
    <row r="11283" spans="1:5" x14ac:dyDescent="0.25">
      <c r="A11283" s="47">
        <v>44435</v>
      </c>
      <c r="B11283" s="48">
        <v>44435</v>
      </c>
      <c r="C11283" s="48" t="s">
        <v>1155</v>
      </c>
      <c r="D11283" s="49">
        <f>VLOOKUP(Pag_Inicio_Corr_mas_casos[[#This Row],[Corregimiento]],Hoja3!$A$2:$D$676,4,0)</f>
        <v>40601</v>
      </c>
      <c r="E11283" s="48">
        <v>9</v>
      </c>
    </row>
    <row r="11284" spans="1:5" x14ac:dyDescent="0.25">
      <c r="A11284" s="187">
        <v>44436</v>
      </c>
      <c r="B11284" s="188">
        <v>44436</v>
      </c>
      <c r="C11284" s="188" t="s">
        <v>1107</v>
      </c>
      <c r="D11284" s="189">
        <f>VLOOKUP(Pag_Inicio_Corr_mas_casos[[#This Row],[Corregimiento]],Hoja3!$A$2:$D$676,4,0)</f>
        <v>80819</v>
      </c>
      <c r="E11284" s="188">
        <v>31</v>
      </c>
    </row>
    <row r="11285" spans="1:5" x14ac:dyDescent="0.25">
      <c r="A11285" s="187">
        <v>44436</v>
      </c>
      <c r="B11285" s="188">
        <v>44436</v>
      </c>
      <c r="C11285" s="188" t="s">
        <v>867</v>
      </c>
      <c r="D11285" s="189">
        <f>VLOOKUP(Pag_Inicio_Corr_mas_casos[[#This Row],[Corregimiento]],Hoja3!$A$2:$D$676,4,0)</f>
        <v>80821</v>
      </c>
      <c r="E11285" s="188">
        <v>30</v>
      </c>
    </row>
    <row r="11286" spans="1:5" x14ac:dyDescent="0.25">
      <c r="A11286" s="187">
        <v>44436</v>
      </c>
      <c r="B11286" s="188">
        <v>44436</v>
      </c>
      <c r="C11286" s="188" t="s">
        <v>1106</v>
      </c>
      <c r="D11286" s="189">
        <f>VLOOKUP(Pag_Inicio_Corr_mas_casos[[#This Row],[Corregimiento]],Hoja3!$A$2:$D$676,4,0)</f>
        <v>80809</v>
      </c>
      <c r="E11286" s="188">
        <v>26</v>
      </c>
    </row>
    <row r="11287" spans="1:5" x14ac:dyDescent="0.25">
      <c r="A11287" s="187">
        <v>44436</v>
      </c>
      <c r="B11287" s="188">
        <v>44436</v>
      </c>
      <c r="C11287" s="188" t="s">
        <v>1046</v>
      </c>
      <c r="D11287" s="189">
        <f>VLOOKUP(Pag_Inicio_Corr_mas_casos[[#This Row],[Corregimiento]],Hoja3!$A$2:$D$676,4,0)</f>
        <v>80813</v>
      </c>
      <c r="E11287" s="188">
        <v>19</v>
      </c>
    </row>
    <row r="11288" spans="1:5" x14ac:dyDescent="0.25">
      <c r="A11288" s="187">
        <v>44436</v>
      </c>
      <c r="B11288" s="188">
        <v>44436</v>
      </c>
      <c r="C11288" s="188" t="s">
        <v>1141</v>
      </c>
      <c r="D11288" s="189">
        <f>VLOOKUP(Pag_Inicio_Corr_mas_casos[[#This Row],[Corregimiento]],Hoja3!$A$2:$D$676,4,0)</f>
        <v>80812</v>
      </c>
      <c r="E11288" s="188">
        <v>19</v>
      </c>
    </row>
    <row r="11289" spans="1:5" x14ac:dyDescent="0.25">
      <c r="A11289" s="187">
        <v>44436</v>
      </c>
      <c r="B11289" s="188">
        <v>44436</v>
      </c>
      <c r="C11289" s="188" t="s">
        <v>1048</v>
      </c>
      <c r="D11289" s="189">
        <f>VLOOKUP(Pag_Inicio_Corr_mas_casos[[#This Row],[Corregimiento]],Hoja3!$A$2:$D$676,4,0)</f>
        <v>80817</v>
      </c>
      <c r="E11289" s="188">
        <v>17</v>
      </c>
    </row>
    <row r="11290" spans="1:5" x14ac:dyDescent="0.25">
      <c r="A11290" s="187">
        <v>44436</v>
      </c>
      <c r="B11290" s="188">
        <v>44436</v>
      </c>
      <c r="C11290" s="188" t="s">
        <v>1035</v>
      </c>
      <c r="D11290" s="189">
        <f>VLOOKUP(Pag_Inicio_Corr_mas_casos[[#This Row],[Corregimiento]],Hoja3!$A$2:$D$676,4,0)</f>
        <v>80806</v>
      </c>
      <c r="E11290" s="188">
        <v>16</v>
      </c>
    </row>
    <row r="11291" spans="1:5" x14ac:dyDescent="0.25">
      <c r="A11291" s="187">
        <v>44436</v>
      </c>
      <c r="B11291" s="188">
        <v>44436</v>
      </c>
      <c r="C11291" s="188" t="s">
        <v>1248</v>
      </c>
      <c r="D11291" s="189">
        <f>VLOOKUP(Pag_Inicio_Corr_mas_casos[[#This Row],[Corregimiento]],Hoja3!$A$2:$D$676,4,0)</f>
        <v>20601</v>
      </c>
      <c r="E11291" s="188">
        <v>14</v>
      </c>
    </row>
    <row r="11292" spans="1:5" x14ac:dyDescent="0.25">
      <c r="A11292" s="187">
        <v>44436</v>
      </c>
      <c r="B11292" s="188">
        <v>44436</v>
      </c>
      <c r="C11292" s="188" t="s">
        <v>1127</v>
      </c>
      <c r="D11292" s="189">
        <f>VLOOKUP(Pag_Inicio_Corr_mas_casos[[#This Row],[Corregimiento]],Hoja3!$A$2:$D$676,4,0)</f>
        <v>30104</v>
      </c>
      <c r="E11292" s="188">
        <v>14</v>
      </c>
    </row>
    <row r="11293" spans="1:5" x14ac:dyDescent="0.25">
      <c r="A11293" s="187">
        <v>44436</v>
      </c>
      <c r="B11293" s="188">
        <v>44436</v>
      </c>
      <c r="C11293" s="188" t="s">
        <v>1036</v>
      </c>
      <c r="D11293" s="189">
        <f>VLOOKUP(Pag_Inicio_Corr_mas_casos[[#This Row],[Corregimiento]],Hoja3!$A$2:$D$676,4,0)</f>
        <v>80823</v>
      </c>
      <c r="E11293" s="188">
        <v>13</v>
      </c>
    </row>
    <row r="11294" spans="1:5" x14ac:dyDescent="0.25">
      <c r="A11294" s="187">
        <v>44436</v>
      </c>
      <c r="B11294" s="188">
        <v>44436</v>
      </c>
      <c r="C11294" s="188" t="s">
        <v>1032</v>
      </c>
      <c r="D11294" s="189">
        <f>VLOOKUP(Pag_Inicio_Corr_mas_casos[[#This Row],[Corregimiento]],Hoja3!$A$2:$D$676,4,0)</f>
        <v>80810</v>
      </c>
      <c r="E11294" s="188">
        <v>12</v>
      </c>
    </row>
    <row r="11295" spans="1:5" x14ac:dyDescent="0.25">
      <c r="A11295" s="187">
        <v>44436</v>
      </c>
      <c r="B11295" s="188">
        <v>44436</v>
      </c>
      <c r="C11295" s="188" t="s">
        <v>1037</v>
      </c>
      <c r="D11295" s="189">
        <f>VLOOKUP(Pag_Inicio_Corr_mas_casos[[#This Row],[Corregimiento]],Hoja3!$A$2:$D$676,4,0)</f>
        <v>80807</v>
      </c>
      <c r="E11295" s="188">
        <v>12</v>
      </c>
    </row>
    <row r="11296" spans="1:5" x14ac:dyDescent="0.25">
      <c r="A11296" s="187">
        <v>44436</v>
      </c>
      <c r="B11296" s="188">
        <v>44436</v>
      </c>
      <c r="C11296" s="188" t="s">
        <v>1155</v>
      </c>
      <c r="D11296" s="189">
        <f>VLOOKUP(Pag_Inicio_Corr_mas_casos[[#This Row],[Corregimiento]],Hoja3!$A$2:$D$676,4,0)</f>
        <v>40601</v>
      </c>
      <c r="E11296" s="188">
        <v>12</v>
      </c>
    </row>
    <row r="11297" spans="1:5" x14ac:dyDescent="0.25">
      <c r="A11297" s="187">
        <v>44436</v>
      </c>
      <c r="B11297" s="188">
        <v>44436</v>
      </c>
      <c r="C11297" s="188" t="s">
        <v>1445</v>
      </c>
      <c r="D11297" s="189">
        <f>VLOOKUP(Pag_Inicio_Corr_mas_casos[[#This Row],[Corregimiento]],Hoja3!$A$2:$D$676,4,0)</f>
        <v>130408</v>
      </c>
      <c r="E11297" s="188">
        <v>12</v>
      </c>
    </row>
    <row r="11298" spans="1:5" x14ac:dyDescent="0.25">
      <c r="A11298" s="187">
        <v>44436</v>
      </c>
      <c r="B11298" s="188">
        <v>44436</v>
      </c>
      <c r="C11298" s="188" t="s">
        <v>1038</v>
      </c>
      <c r="D11298" s="189">
        <f>VLOOKUP(Pag_Inicio_Corr_mas_casos[[#This Row],[Corregimiento]],Hoja3!$A$2:$D$676,4,0)</f>
        <v>80816</v>
      </c>
      <c r="E11298" s="188">
        <v>12</v>
      </c>
    </row>
    <row r="11299" spans="1:5" x14ac:dyDescent="0.25">
      <c r="A11299" s="187">
        <v>44436</v>
      </c>
      <c r="B11299" s="188">
        <v>44436</v>
      </c>
      <c r="C11299" s="188" t="s">
        <v>1149</v>
      </c>
      <c r="D11299" s="189">
        <f>VLOOKUP(Pag_Inicio_Corr_mas_casos[[#This Row],[Corregimiento]],Hoja3!$A$2:$D$676,4,0)</f>
        <v>130102</v>
      </c>
      <c r="E11299" s="188">
        <v>11</v>
      </c>
    </row>
    <row r="11300" spans="1:5" x14ac:dyDescent="0.25">
      <c r="A11300" s="187">
        <v>44436</v>
      </c>
      <c r="B11300" s="188">
        <v>44436</v>
      </c>
      <c r="C11300" s="188" t="s">
        <v>1117</v>
      </c>
      <c r="D11300" s="189">
        <f>VLOOKUP(Pag_Inicio_Corr_mas_casos[[#This Row],[Corregimiento]],Hoja3!$A$2:$D$676,4,0)</f>
        <v>91001</v>
      </c>
      <c r="E11300" s="188">
        <v>11</v>
      </c>
    </row>
    <row r="11301" spans="1:5" x14ac:dyDescent="0.25">
      <c r="A11301" s="187">
        <v>44436</v>
      </c>
      <c r="B11301" s="188">
        <v>44436</v>
      </c>
      <c r="C11301" s="188" t="s">
        <v>1446</v>
      </c>
      <c r="D11301" s="189">
        <f>VLOOKUP(Pag_Inicio_Corr_mas_casos[[#This Row],[Corregimiento]],Hoja3!$A$2:$D$676,4,0)</f>
        <v>90407</v>
      </c>
      <c r="E11301" s="188">
        <v>11</v>
      </c>
    </row>
    <row r="11302" spans="1:5" x14ac:dyDescent="0.25">
      <c r="A11302" s="187">
        <v>44436</v>
      </c>
      <c r="B11302" s="188">
        <v>44436</v>
      </c>
      <c r="C11302" s="188" t="s">
        <v>1131</v>
      </c>
      <c r="D11302" s="189">
        <f>VLOOKUP(Pag_Inicio_Corr_mas_casos[[#This Row],[Corregimiento]],Hoja3!$A$2:$D$676,4,0)</f>
        <v>130106</v>
      </c>
      <c r="E11302" s="188">
        <v>11</v>
      </c>
    </row>
    <row r="11303" spans="1:5" x14ac:dyDescent="0.25">
      <c r="A11303" s="187">
        <v>44436</v>
      </c>
      <c r="B11303" s="188">
        <v>44436</v>
      </c>
      <c r="C11303" s="188" t="s">
        <v>936</v>
      </c>
      <c r="D11303" s="189">
        <f>VLOOKUP(Pag_Inicio_Corr_mas_casos[[#This Row],[Corregimiento]],Hoja3!$A$2:$D$676,4,0)</f>
        <v>80811</v>
      </c>
      <c r="E11303" s="188">
        <v>10</v>
      </c>
    </row>
    <row r="11304" spans="1:5" x14ac:dyDescent="0.25">
      <c r="A11304" s="190">
        <v>44437</v>
      </c>
      <c r="B11304" s="191">
        <v>44437</v>
      </c>
      <c r="C11304" s="191" t="s">
        <v>1106</v>
      </c>
      <c r="D11304" s="192">
        <f>VLOOKUP(Pag_Inicio_Corr_mas_casos[[#This Row],[Corregimiento]],Hoja3!$A$2:$D$676,4,0)</f>
        <v>80809</v>
      </c>
      <c r="E11304" s="191">
        <v>20</v>
      </c>
    </row>
    <row r="11305" spans="1:5" x14ac:dyDescent="0.25">
      <c r="A11305" s="190">
        <v>44437</v>
      </c>
      <c r="B11305" s="191">
        <v>44437</v>
      </c>
      <c r="C11305" s="191" t="s">
        <v>1107</v>
      </c>
      <c r="D11305" s="192">
        <f>VLOOKUP(Pag_Inicio_Corr_mas_casos[[#This Row],[Corregimiento]],Hoja3!$A$2:$D$676,4,0)</f>
        <v>80819</v>
      </c>
      <c r="E11305" s="191">
        <v>16</v>
      </c>
    </row>
    <row r="11306" spans="1:5" x14ac:dyDescent="0.25">
      <c r="A11306" s="190">
        <v>44437</v>
      </c>
      <c r="B11306" s="191">
        <v>44437</v>
      </c>
      <c r="C11306" s="191" t="s">
        <v>1413</v>
      </c>
      <c r="D11306" s="192">
        <f>VLOOKUP(Pag_Inicio_Corr_mas_casos[[#This Row],[Corregimiento]],Hoja3!$A$2:$D$676,4,0)</f>
        <v>81003</v>
      </c>
      <c r="E11306" s="191">
        <v>14</v>
      </c>
    </row>
    <row r="11307" spans="1:5" x14ac:dyDescent="0.25">
      <c r="A11307" s="190">
        <v>44437</v>
      </c>
      <c r="B11307" s="191">
        <v>44437</v>
      </c>
      <c r="C11307" s="191" t="s">
        <v>867</v>
      </c>
      <c r="D11307" s="192">
        <f>VLOOKUP(Pag_Inicio_Corr_mas_casos[[#This Row],[Corregimiento]],Hoja3!$A$2:$D$676,4,0)</f>
        <v>80821</v>
      </c>
      <c r="E11307" s="191">
        <v>13</v>
      </c>
    </row>
    <row r="11308" spans="1:5" x14ac:dyDescent="0.25">
      <c r="A11308" s="190">
        <v>44437</v>
      </c>
      <c r="B11308" s="191">
        <v>44437</v>
      </c>
      <c r="C11308" s="191" t="s">
        <v>1047</v>
      </c>
      <c r="D11308" s="192">
        <f>VLOOKUP(Pag_Inicio_Corr_mas_casos[[#This Row],[Corregimiento]],Hoja3!$A$2:$D$676,4,0)</f>
        <v>80820</v>
      </c>
      <c r="E11308" s="191">
        <v>11</v>
      </c>
    </row>
    <row r="11309" spans="1:5" x14ac:dyDescent="0.25">
      <c r="A11309" s="190">
        <v>44437</v>
      </c>
      <c r="B11309" s="191">
        <v>44437</v>
      </c>
      <c r="C11309" s="191" t="s">
        <v>1034</v>
      </c>
      <c r="D11309" s="192">
        <f>VLOOKUP(Pag_Inicio_Corr_mas_casos[[#This Row],[Corregimiento]],Hoja3!$A$2:$D$676,4,0)</f>
        <v>81009</v>
      </c>
      <c r="E11309" s="191">
        <v>10</v>
      </c>
    </row>
    <row r="11310" spans="1:5" x14ac:dyDescent="0.25">
      <c r="A11310" s="190">
        <v>44437</v>
      </c>
      <c r="B11310" s="191">
        <v>44437</v>
      </c>
      <c r="C11310" s="191" t="s">
        <v>1038</v>
      </c>
      <c r="D11310" s="192">
        <f>VLOOKUP(Pag_Inicio_Corr_mas_casos[[#This Row],[Corregimiento]],Hoja3!$A$2:$D$676,4,0)</f>
        <v>80816</v>
      </c>
      <c r="E11310" s="191">
        <v>10</v>
      </c>
    </row>
    <row r="11311" spans="1:5" x14ac:dyDescent="0.25">
      <c r="A11311" s="190">
        <v>44437</v>
      </c>
      <c r="B11311" s="191">
        <v>44437</v>
      </c>
      <c r="C11311" s="191" t="s">
        <v>1035</v>
      </c>
      <c r="D11311" s="192">
        <f>VLOOKUP(Pag_Inicio_Corr_mas_casos[[#This Row],[Corregimiento]],Hoja3!$A$2:$D$676,4,0)</f>
        <v>80806</v>
      </c>
      <c r="E11311" s="191">
        <v>10</v>
      </c>
    </row>
    <row r="11312" spans="1:5" x14ac:dyDescent="0.25">
      <c r="A11312" s="190">
        <v>44437</v>
      </c>
      <c r="B11312" s="191">
        <v>44437</v>
      </c>
      <c r="C11312" s="191" t="s">
        <v>1082</v>
      </c>
      <c r="D11312" s="192">
        <f>VLOOKUP(Pag_Inicio_Corr_mas_casos[[#This Row],[Corregimiento]],Hoja3!$A$2:$D$676,4,0)</f>
        <v>80826</v>
      </c>
      <c r="E11312" s="191">
        <v>10</v>
      </c>
    </row>
    <row r="11313" spans="1:5" x14ac:dyDescent="0.25">
      <c r="A11313" s="190">
        <v>44437</v>
      </c>
      <c r="B11313" s="191">
        <v>44437</v>
      </c>
      <c r="C11313" s="191" t="s">
        <v>1048</v>
      </c>
      <c r="D11313" s="192">
        <f>VLOOKUP(Pag_Inicio_Corr_mas_casos[[#This Row],[Corregimiento]],Hoja3!$A$2:$D$676,4,0)</f>
        <v>80817</v>
      </c>
      <c r="E11313" s="191">
        <v>10</v>
      </c>
    </row>
    <row r="11314" spans="1:5" x14ac:dyDescent="0.25">
      <c r="A11314" s="190">
        <v>44437</v>
      </c>
      <c r="B11314" s="191">
        <v>44437</v>
      </c>
      <c r="C11314" s="191" t="s">
        <v>1141</v>
      </c>
      <c r="D11314" s="192">
        <f>VLOOKUP(Pag_Inicio_Corr_mas_casos[[#This Row],[Corregimiento]],Hoja3!$A$2:$D$676,4,0)</f>
        <v>80812</v>
      </c>
      <c r="E11314" s="191">
        <v>10</v>
      </c>
    </row>
    <row r="11315" spans="1:5" x14ac:dyDescent="0.25">
      <c r="A11315" s="190">
        <v>44437</v>
      </c>
      <c r="B11315" s="191">
        <v>44437</v>
      </c>
      <c r="C11315" s="191" t="s">
        <v>1248</v>
      </c>
      <c r="D11315" s="192">
        <f>VLOOKUP(Pag_Inicio_Corr_mas_casos[[#This Row],[Corregimiento]],Hoja3!$A$2:$D$676,4,0)</f>
        <v>20601</v>
      </c>
      <c r="E11315" s="191">
        <v>9</v>
      </c>
    </row>
    <row r="11316" spans="1:5" x14ac:dyDescent="0.25">
      <c r="A11316" s="190">
        <v>44437</v>
      </c>
      <c r="B11316" s="191">
        <v>44437</v>
      </c>
      <c r="C11316" s="191" t="s">
        <v>1117</v>
      </c>
      <c r="D11316" s="192">
        <f>VLOOKUP(Pag_Inicio_Corr_mas_casos[[#This Row],[Corregimiento]],Hoja3!$A$2:$D$676,4,0)</f>
        <v>91001</v>
      </c>
      <c r="E11316" s="191">
        <v>8</v>
      </c>
    </row>
    <row r="11317" spans="1:5" x14ac:dyDescent="0.25">
      <c r="A11317" s="190">
        <v>44437</v>
      </c>
      <c r="B11317" s="191">
        <v>44437</v>
      </c>
      <c r="C11317" s="191" t="s">
        <v>1032</v>
      </c>
      <c r="D11317" s="192">
        <f>VLOOKUP(Pag_Inicio_Corr_mas_casos[[#This Row],[Corregimiento]],Hoja3!$A$2:$D$676,4,0)</f>
        <v>80810</v>
      </c>
      <c r="E11317" s="191">
        <v>7</v>
      </c>
    </row>
    <row r="11318" spans="1:5" x14ac:dyDescent="0.25">
      <c r="A11318" s="190">
        <v>44437</v>
      </c>
      <c r="B11318" s="191">
        <v>44437</v>
      </c>
      <c r="C11318" s="191" t="s">
        <v>936</v>
      </c>
      <c r="D11318" s="192">
        <f>VLOOKUP(Pag_Inicio_Corr_mas_casos[[#This Row],[Corregimiento]],Hoja3!$A$2:$D$676,4,0)</f>
        <v>80811</v>
      </c>
      <c r="E11318" s="191">
        <v>7</v>
      </c>
    </row>
    <row r="11319" spans="1:5" x14ac:dyDescent="0.25">
      <c r="A11319" s="190">
        <v>44437</v>
      </c>
      <c r="B11319" s="191">
        <v>44437</v>
      </c>
      <c r="C11319" s="191" t="s">
        <v>1036</v>
      </c>
      <c r="D11319" s="192">
        <f>VLOOKUP(Pag_Inicio_Corr_mas_casos[[#This Row],[Corregimiento]],Hoja3!$A$2:$D$676,4,0)</f>
        <v>80823</v>
      </c>
      <c r="E11319" s="191">
        <v>7</v>
      </c>
    </row>
    <row r="11320" spans="1:5" x14ac:dyDescent="0.25">
      <c r="A11320" s="190">
        <v>44437</v>
      </c>
      <c r="B11320" s="191">
        <v>44437</v>
      </c>
      <c r="C11320" s="191" t="s">
        <v>1131</v>
      </c>
      <c r="D11320" s="192">
        <f>VLOOKUP(Pag_Inicio_Corr_mas_casos[[#This Row],[Corregimiento]],Hoja3!$A$2:$D$676,4,0)</f>
        <v>130106</v>
      </c>
      <c r="E11320" s="191">
        <v>7</v>
      </c>
    </row>
    <row r="11321" spans="1:5" x14ac:dyDescent="0.25">
      <c r="A11321" s="190">
        <v>44437</v>
      </c>
      <c r="B11321" s="191">
        <v>44437</v>
      </c>
      <c r="C11321" s="191" t="s">
        <v>1446</v>
      </c>
      <c r="D11321" s="192">
        <f>VLOOKUP(Pag_Inicio_Corr_mas_casos[[#This Row],[Corregimiento]],Hoja3!$A$2:$D$676,4,0)</f>
        <v>90407</v>
      </c>
      <c r="E11321" s="191">
        <v>6</v>
      </c>
    </row>
    <row r="11322" spans="1:5" x14ac:dyDescent="0.25">
      <c r="A11322" s="190">
        <v>44437</v>
      </c>
      <c r="B11322" s="191">
        <v>44437</v>
      </c>
      <c r="C11322" s="191" t="s">
        <v>1415</v>
      </c>
      <c r="D11322" s="192">
        <f>VLOOKUP(Pag_Inicio_Corr_mas_casos[[#This Row],[Corregimiento]],Hoja3!$A$2:$D$676,4,0)</f>
        <v>80808</v>
      </c>
      <c r="E11322" s="191">
        <v>6</v>
      </c>
    </row>
    <row r="11323" spans="1:5" x14ac:dyDescent="0.25">
      <c r="A11323" s="190">
        <v>44437</v>
      </c>
      <c r="B11323" s="191">
        <v>44437</v>
      </c>
      <c r="C11323" s="191" t="s">
        <v>1037</v>
      </c>
      <c r="D11323" s="192">
        <f>VLOOKUP(Pag_Inicio_Corr_mas_casos[[#This Row],[Corregimiento]],Hoja3!$A$2:$D$676,4,0)</f>
        <v>80807</v>
      </c>
      <c r="E11323" s="191">
        <v>6</v>
      </c>
    </row>
    <row r="11324" spans="1:5" x14ac:dyDescent="0.25">
      <c r="A11324" s="193">
        <v>44438</v>
      </c>
      <c r="B11324" s="194">
        <v>44438</v>
      </c>
      <c r="C11324" s="194" t="s">
        <v>1445</v>
      </c>
      <c r="D11324" s="195">
        <f>VLOOKUP(Pag_Inicio_Corr_mas_casos[[#This Row],[Corregimiento]],Hoja3!$A$2:$D$676,4,0)</f>
        <v>130408</v>
      </c>
      <c r="E11324" s="194">
        <v>15</v>
      </c>
    </row>
    <row r="11325" spans="1:5" x14ac:dyDescent="0.25">
      <c r="A11325" s="193">
        <v>44438</v>
      </c>
      <c r="B11325" s="194">
        <v>44438</v>
      </c>
      <c r="C11325" s="194" t="s">
        <v>1122</v>
      </c>
      <c r="D11325" s="195">
        <f>VLOOKUP(Pag_Inicio_Corr_mas_casos[[#This Row],[Corregimiento]],Hoja3!$A$2:$D$676,4,0)</f>
        <v>30103</v>
      </c>
      <c r="E11325" s="194">
        <v>15</v>
      </c>
    </row>
    <row r="11326" spans="1:5" x14ac:dyDescent="0.25">
      <c r="A11326" s="193">
        <v>44438</v>
      </c>
      <c r="B11326" s="194">
        <v>44438</v>
      </c>
      <c r="C11326" s="194" t="s">
        <v>1447</v>
      </c>
      <c r="D11326" s="195">
        <f>VLOOKUP(Pag_Inicio_Corr_mas_casos[[#This Row],[Corregimiento]],Hoja3!$A$2:$D$676,4,0)</f>
        <v>130717</v>
      </c>
      <c r="E11326" s="194">
        <v>14</v>
      </c>
    </row>
    <row r="11327" spans="1:5" x14ac:dyDescent="0.25">
      <c r="A11327" s="193">
        <v>44438</v>
      </c>
      <c r="B11327" s="194">
        <v>44438</v>
      </c>
      <c r="C11327" s="194" t="s">
        <v>1149</v>
      </c>
      <c r="D11327" s="195">
        <f>VLOOKUP(Pag_Inicio_Corr_mas_casos[[#This Row],[Corregimiento]],Hoja3!$A$2:$D$676,4,0)</f>
        <v>130102</v>
      </c>
      <c r="E11327" s="194">
        <v>14</v>
      </c>
    </row>
    <row r="11328" spans="1:5" x14ac:dyDescent="0.25">
      <c r="A11328" s="193">
        <v>44438</v>
      </c>
      <c r="B11328" s="194">
        <v>44438</v>
      </c>
      <c r="C11328" s="194" t="s">
        <v>1107</v>
      </c>
      <c r="D11328" s="195">
        <f>VLOOKUP(Pag_Inicio_Corr_mas_casos[[#This Row],[Corregimiento]],Hoja3!$A$2:$D$676,4,0)</f>
        <v>80819</v>
      </c>
      <c r="E11328" s="194">
        <v>12</v>
      </c>
    </row>
    <row r="11329" spans="1:5" x14ac:dyDescent="0.25">
      <c r="A11329" s="193">
        <v>44438</v>
      </c>
      <c r="B11329" s="194">
        <v>44438</v>
      </c>
      <c r="C11329" s="194" t="s">
        <v>1036</v>
      </c>
      <c r="D11329" s="195">
        <f>VLOOKUP(Pag_Inicio_Corr_mas_casos[[#This Row],[Corregimiento]],Hoja3!$A$2:$D$676,4,0)</f>
        <v>80823</v>
      </c>
      <c r="E11329" s="194">
        <v>8</v>
      </c>
    </row>
    <row r="11330" spans="1:5" x14ac:dyDescent="0.25">
      <c r="A11330" s="193">
        <v>44438</v>
      </c>
      <c r="B11330" s="194">
        <v>44438</v>
      </c>
      <c r="C11330" s="194" t="s">
        <v>1106</v>
      </c>
      <c r="D11330" s="195">
        <f>VLOOKUP(Pag_Inicio_Corr_mas_casos[[#This Row],[Corregimiento]],Hoja3!$A$2:$D$676,4,0)</f>
        <v>80809</v>
      </c>
      <c r="E11330" s="194">
        <v>8</v>
      </c>
    </row>
    <row r="11331" spans="1:5" x14ac:dyDescent="0.25">
      <c r="A11331" s="193">
        <v>44438</v>
      </c>
      <c r="B11331" s="194">
        <v>44438</v>
      </c>
      <c r="C11331" s="194" t="s">
        <v>1437</v>
      </c>
      <c r="D11331" s="195">
        <f>VLOOKUP(Pag_Inicio_Corr_mas_casos[[#This Row],[Corregimiento]],Hoja3!$A$2:$D$676,4,0)</f>
        <v>130702</v>
      </c>
      <c r="E11331" s="194">
        <v>8</v>
      </c>
    </row>
    <row r="11332" spans="1:5" x14ac:dyDescent="0.25">
      <c r="A11332" s="193">
        <v>44438</v>
      </c>
      <c r="B11332" s="194">
        <v>44438</v>
      </c>
      <c r="C11332" s="194" t="s">
        <v>1038</v>
      </c>
      <c r="D11332" s="195">
        <f>VLOOKUP(Pag_Inicio_Corr_mas_casos[[#This Row],[Corregimiento]],Hoja3!$A$2:$D$676,4,0)</f>
        <v>80816</v>
      </c>
      <c r="E11332" s="194">
        <v>7</v>
      </c>
    </row>
    <row r="11333" spans="1:5" x14ac:dyDescent="0.25">
      <c r="A11333" s="193">
        <v>44438</v>
      </c>
      <c r="B11333" s="194">
        <v>44438</v>
      </c>
      <c r="C11333" s="194" t="s">
        <v>804</v>
      </c>
      <c r="D11333" s="195">
        <f>VLOOKUP(Pag_Inicio_Corr_mas_casos[[#This Row],[Corregimiento]],Hoja3!$A$2:$D$676,4,0)</f>
        <v>80815</v>
      </c>
      <c r="E11333" s="194">
        <v>7</v>
      </c>
    </row>
    <row r="11334" spans="1:5" x14ac:dyDescent="0.25">
      <c r="A11334" s="193">
        <v>44438</v>
      </c>
      <c r="B11334" s="194">
        <v>44438</v>
      </c>
      <c r="C11334" s="194" t="s">
        <v>1031</v>
      </c>
      <c r="D11334" s="195">
        <f>VLOOKUP(Pag_Inicio_Corr_mas_casos[[#This Row],[Corregimiento]],Hoja3!$A$2:$D$676,4,0)</f>
        <v>81001</v>
      </c>
      <c r="E11334" s="194">
        <v>7</v>
      </c>
    </row>
    <row r="11335" spans="1:5" x14ac:dyDescent="0.25">
      <c r="A11335" s="193">
        <v>44438</v>
      </c>
      <c r="B11335" s="194">
        <v>44438</v>
      </c>
      <c r="C11335" s="194" t="s">
        <v>1131</v>
      </c>
      <c r="D11335" s="195">
        <f>VLOOKUP(Pag_Inicio_Corr_mas_casos[[#This Row],[Corregimiento]],Hoja3!$A$2:$D$676,4,0)</f>
        <v>130106</v>
      </c>
      <c r="E11335" s="194">
        <v>7</v>
      </c>
    </row>
    <row r="11336" spans="1:5" x14ac:dyDescent="0.25">
      <c r="A11336" s="193">
        <v>44438</v>
      </c>
      <c r="B11336" s="194">
        <v>44438</v>
      </c>
      <c r="C11336" s="194" t="s">
        <v>1078</v>
      </c>
      <c r="D11336" s="195">
        <f>VLOOKUP(Pag_Inicio_Corr_mas_casos[[#This Row],[Corregimiento]],Hoja3!$A$2:$D$676,4,0)</f>
        <v>130716</v>
      </c>
      <c r="E11336" s="194">
        <v>6</v>
      </c>
    </row>
    <row r="11337" spans="1:5" x14ac:dyDescent="0.25">
      <c r="A11337" s="193">
        <v>44438</v>
      </c>
      <c r="B11337" s="194">
        <v>44438</v>
      </c>
      <c r="C11337" s="194" t="s">
        <v>1163</v>
      </c>
      <c r="D11337" s="195">
        <f>VLOOKUP(Pag_Inicio_Corr_mas_casos[[#This Row],[Corregimiento]],Hoja3!$A$2:$D$676,4,0)</f>
        <v>130101</v>
      </c>
      <c r="E11337" s="194">
        <v>6</v>
      </c>
    </row>
    <row r="11338" spans="1:5" x14ac:dyDescent="0.25">
      <c r="A11338" s="193">
        <v>44438</v>
      </c>
      <c r="B11338" s="194">
        <v>44438</v>
      </c>
      <c r="C11338" s="194" t="s">
        <v>1041</v>
      </c>
      <c r="D11338" s="195">
        <f>VLOOKUP(Pag_Inicio_Corr_mas_casos[[#This Row],[Corregimiento]],Hoja3!$A$2:$D$676,4,0)</f>
        <v>80814</v>
      </c>
      <c r="E11338" s="194">
        <v>6</v>
      </c>
    </row>
    <row r="11339" spans="1:5" x14ac:dyDescent="0.25">
      <c r="A11339" s="193">
        <v>44438</v>
      </c>
      <c r="B11339" s="194">
        <v>44438</v>
      </c>
      <c r="C11339" s="194" t="s">
        <v>1249</v>
      </c>
      <c r="D11339" s="195">
        <f>VLOOKUP(Pag_Inicio_Corr_mas_casos[[#This Row],[Corregimiento]],Hoja3!$A$2:$D$676,4,0)</f>
        <v>40612</v>
      </c>
      <c r="E11339" s="194">
        <v>6</v>
      </c>
    </row>
    <row r="11340" spans="1:5" x14ac:dyDescent="0.25">
      <c r="A11340" s="193">
        <v>44438</v>
      </c>
      <c r="B11340" s="194">
        <v>44438</v>
      </c>
      <c r="C11340" s="194" t="s">
        <v>1448</v>
      </c>
      <c r="D11340" s="195">
        <f>VLOOKUP(Pag_Inicio_Corr_mas_casos[[#This Row],[Corregimiento]],Hoja3!$A$2:$D$676,4,0)</f>
        <v>30113</v>
      </c>
      <c r="E11340" s="194">
        <v>5</v>
      </c>
    </row>
    <row r="11341" spans="1:5" x14ac:dyDescent="0.25">
      <c r="A11341" s="193">
        <v>44438</v>
      </c>
      <c r="B11341" s="194">
        <v>44438</v>
      </c>
      <c r="C11341" s="194" t="s">
        <v>1415</v>
      </c>
      <c r="D11341" s="195">
        <f>VLOOKUP(Pag_Inicio_Corr_mas_casos[[#This Row],[Corregimiento]],Hoja3!$A$2:$D$676,4,0)</f>
        <v>80808</v>
      </c>
      <c r="E11341" s="194">
        <v>5</v>
      </c>
    </row>
    <row r="11342" spans="1:5" x14ac:dyDescent="0.25">
      <c r="A11342" s="193">
        <v>44438</v>
      </c>
      <c r="B11342" s="194">
        <v>44438</v>
      </c>
      <c r="C11342" s="194" t="s">
        <v>1248</v>
      </c>
      <c r="D11342" s="195">
        <f>VLOOKUP(Pag_Inicio_Corr_mas_casos[[#This Row],[Corregimiento]],Hoja3!$A$2:$D$676,4,0)</f>
        <v>20601</v>
      </c>
      <c r="E11342" s="194">
        <v>5</v>
      </c>
    </row>
    <row r="11343" spans="1:5" x14ac:dyDescent="0.25">
      <c r="A11343" s="193">
        <v>44438</v>
      </c>
      <c r="B11343" s="194">
        <v>44438</v>
      </c>
      <c r="C11343" s="194" t="s">
        <v>1035</v>
      </c>
      <c r="D11343" s="195">
        <f>VLOOKUP(Pag_Inicio_Corr_mas_casos[[#This Row],[Corregimiento]],Hoja3!$A$2:$D$676,4,0)</f>
        <v>80806</v>
      </c>
      <c r="E11343" s="194">
        <v>5</v>
      </c>
    </row>
    <row r="11344" spans="1:5" x14ac:dyDescent="0.25">
      <c r="A11344" s="35">
        <v>44439</v>
      </c>
      <c r="B11344" s="36">
        <v>44439</v>
      </c>
      <c r="C11344" s="36" t="s">
        <v>1048</v>
      </c>
      <c r="D11344" s="37">
        <f>VLOOKUP(Pag_Inicio_Corr_mas_casos[[#This Row],[Corregimiento]],Hoja3!$A$2:$D$676,4,0)</f>
        <v>80817</v>
      </c>
      <c r="E11344" s="36">
        <v>14</v>
      </c>
    </row>
    <row r="11345" spans="1:5" x14ac:dyDescent="0.25">
      <c r="A11345" s="35">
        <v>44439</v>
      </c>
      <c r="B11345" s="36">
        <v>44439</v>
      </c>
      <c r="C11345" s="36" t="s">
        <v>1107</v>
      </c>
      <c r="D11345" s="37">
        <f>VLOOKUP(Pag_Inicio_Corr_mas_casos[[#This Row],[Corregimiento]],Hoja3!$A$2:$D$676,4,0)</f>
        <v>80819</v>
      </c>
      <c r="E11345" s="36">
        <v>14</v>
      </c>
    </row>
    <row r="11346" spans="1:5" x14ac:dyDescent="0.25">
      <c r="A11346" s="35">
        <v>44439</v>
      </c>
      <c r="B11346" s="36">
        <v>44439</v>
      </c>
      <c r="C11346" s="36" t="s">
        <v>1036</v>
      </c>
      <c r="D11346" s="37">
        <f>VLOOKUP(Pag_Inicio_Corr_mas_casos[[#This Row],[Corregimiento]],Hoja3!$A$2:$D$676,4,0)</f>
        <v>80823</v>
      </c>
      <c r="E11346" s="36">
        <v>10</v>
      </c>
    </row>
    <row r="11347" spans="1:5" x14ac:dyDescent="0.25">
      <c r="A11347" s="35">
        <v>44439</v>
      </c>
      <c r="B11347" s="36">
        <v>44439</v>
      </c>
      <c r="C11347" s="36" t="s">
        <v>1155</v>
      </c>
      <c r="D11347" s="37">
        <f>VLOOKUP(Pag_Inicio_Corr_mas_casos[[#This Row],[Corregimiento]],Hoja3!$A$2:$D$676,4,0)</f>
        <v>40601</v>
      </c>
      <c r="E11347" s="36">
        <v>10</v>
      </c>
    </row>
    <row r="11348" spans="1:5" x14ac:dyDescent="0.25">
      <c r="A11348" s="35">
        <v>44439</v>
      </c>
      <c r="B11348" s="36">
        <v>44439</v>
      </c>
      <c r="C11348" s="36" t="s">
        <v>1062</v>
      </c>
      <c r="D11348" s="37">
        <f>VLOOKUP(Pag_Inicio_Corr_mas_casos[[#This Row],[Corregimiento]],Hoja3!$A$2:$D$676,4,0)</f>
        <v>30107</v>
      </c>
      <c r="E11348" s="36">
        <v>10</v>
      </c>
    </row>
    <row r="11349" spans="1:5" x14ac:dyDescent="0.25">
      <c r="A11349" s="35">
        <v>44439</v>
      </c>
      <c r="B11349" s="36">
        <v>44439</v>
      </c>
      <c r="C11349" s="36" t="s">
        <v>1149</v>
      </c>
      <c r="D11349" s="37">
        <f>VLOOKUP(Pag_Inicio_Corr_mas_casos[[#This Row],[Corregimiento]],Hoja3!$A$2:$D$676,4,0)</f>
        <v>130102</v>
      </c>
      <c r="E11349" s="36">
        <v>10</v>
      </c>
    </row>
    <row r="11350" spans="1:5" x14ac:dyDescent="0.25">
      <c r="A11350" s="35">
        <v>44439</v>
      </c>
      <c r="B11350" s="36">
        <v>44439</v>
      </c>
      <c r="C11350" s="36" t="s">
        <v>1047</v>
      </c>
      <c r="D11350" s="37">
        <f>VLOOKUP(Pag_Inicio_Corr_mas_casos[[#This Row],[Corregimiento]],Hoja3!$A$2:$D$676,4,0)</f>
        <v>80820</v>
      </c>
      <c r="E11350" s="36">
        <v>9</v>
      </c>
    </row>
    <row r="11351" spans="1:5" x14ac:dyDescent="0.25">
      <c r="A11351" s="35">
        <v>44439</v>
      </c>
      <c r="B11351" s="36">
        <v>44439</v>
      </c>
      <c r="C11351" s="36" t="s">
        <v>1106</v>
      </c>
      <c r="D11351" s="37">
        <f>VLOOKUP(Pag_Inicio_Corr_mas_casos[[#This Row],[Corregimiento]],Hoja3!$A$2:$D$676,4,0)</f>
        <v>80809</v>
      </c>
      <c r="E11351" s="36">
        <v>9</v>
      </c>
    </row>
    <row r="11352" spans="1:5" x14ac:dyDescent="0.25">
      <c r="A11352" s="35">
        <v>44439</v>
      </c>
      <c r="B11352" s="36">
        <v>44439</v>
      </c>
      <c r="C11352" s="36" t="s">
        <v>1117</v>
      </c>
      <c r="D11352" s="37">
        <f>VLOOKUP(Pag_Inicio_Corr_mas_casos[[#This Row],[Corregimiento]],Hoja3!$A$2:$D$676,4,0)</f>
        <v>91001</v>
      </c>
      <c r="E11352" s="36">
        <v>9</v>
      </c>
    </row>
    <row r="11353" spans="1:5" x14ac:dyDescent="0.25">
      <c r="A11353" s="35">
        <v>44439</v>
      </c>
      <c r="B11353" s="36">
        <v>44439</v>
      </c>
      <c r="C11353" s="36" t="s">
        <v>1141</v>
      </c>
      <c r="D11353" s="37">
        <f>VLOOKUP(Pag_Inicio_Corr_mas_casos[[#This Row],[Corregimiento]],Hoja3!$A$2:$D$676,4,0)</f>
        <v>80812</v>
      </c>
      <c r="E11353" s="36">
        <v>9</v>
      </c>
    </row>
    <row r="11354" spans="1:5" x14ac:dyDescent="0.25">
      <c r="A11354" s="35">
        <v>44439</v>
      </c>
      <c r="B11354" s="36">
        <v>44439</v>
      </c>
      <c r="C11354" s="36" t="s">
        <v>1046</v>
      </c>
      <c r="D11354" s="37">
        <f>VLOOKUP(Pag_Inicio_Corr_mas_casos[[#This Row],[Corregimiento]],Hoja3!$A$2:$D$676,4,0)</f>
        <v>80813</v>
      </c>
      <c r="E11354" s="36">
        <v>7</v>
      </c>
    </row>
    <row r="11355" spans="1:5" x14ac:dyDescent="0.25">
      <c r="A11355" s="35">
        <v>44439</v>
      </c>
      <c r="B11355" s="36">
        <v>44439</v>
      </c>
      <c r="C11355" s="36" t="s">
        <v>1035</v>
      </c>
      <c r="D11355" s="37">
        <f>VLOOKUP(Pag_Inicio_Corr_mas_casos[[#This Row],[Corregimiento]],Hoja3!$A$2:$D$676,4,0)</f>
        <v>80806</v>
      </c>
      <c r="E11355" s="36">
        <v>7</v>
      </c>
    </row>
    <row r="11356" spans="1:5" x14ac:dyDescent="0.25">
      <c r="A11356" s="35">
        <v>44439</v>
      </c>
      <c r="B11356" s="36">
        <v>44439</v>
      </c>
      <c r="C11356" s="36" t="s">
        <v>1102</v>
      </c>
      <c r="D11356" s="37">
        <f>VLOOKUP(Pag_Inicio_Corr_mas_casos[[#This Row],[Corregimiento]],Hoja3!$A$2:$D$676,4,0)</f>
        <v>40612</v>
      </c>
      <c r="E11356" s="36">
        <v>7</v>
      </c>
    </row>
    <row r="11357" spans="1:5" x14ac:dyDescent="0.25">
      <c r="A11357" s="35">
        <v>44439</v>
      </c>
      <c r="B11357" s="36">
        <v>44439</v>
      </c>
      <c r="C11357" s="36" t="s">
        <v>1051</v>
      </c>
      <c r="D11357" s="37">
        <f>VLOOKUP(Pag_Inicio_Corr_mas_casos[[#This Row],[Corregimiento]],Hoja3!$A$2:$D$676,4,0)</f>
        <v>80815</v>
      </c>
      <c r="E11357" s="36">
        <v>7</v>
      </c>
    </row>
    <row r="11358" spans="1:5" x14ac:dyDescent="0.25">
      <c r="A11358" s="35">
        <v>44439</v>
      </c>
      <c r="B11358" s="36">
        <v>44439</v>
      </c>
      <c r="C11358" s="36" t="s">
        <v>867</v>
      </c>
      <c r="D11358" s="37">
        <f>VLOOKUP(Pag_Inicio_Corr_mas_casos[[#This Row],[Corregimiento]],Hoja3!$A$2:$D$676,4,0)</f>
        <v>80821</v>
      </c>
      <c r="E11358" s="36">
        <v>7</v>
      </c>
    </row>
    <row r="11359" spans="1:5" x14ac:dyDescent="0.25">
      <c r="A11359" s="35">
        <v>44439</v>
      </c>
      <c r="B11359" s="36">
        <v>44439</v>
      </c>
      <c r="C11359" s="36" t="s">
        <v>1207</v>
      </c>
      <c r="D11359" s="37">
        <f>VLOOKUP(Pag_Inicio_Corr_mas_casos[[#This Row],[Corregimiento]],Hoja3!$A$2:$D$676,4,0)</f>
        <v>40801</v>
      </c>
      <c r="E11359" s="36">
        <v>7</v>
      </c>
    </row>
    <row r="11360" spans="1:5" x14ac:dyDescent="0.25">
      <c r="A11360" s="35">
        <v>44439</v>
      </c>
      <c r="B11360" s="36">
        <v>44439</v>
      </c>
      <c r="C11360" s="36" t="s">
        <v>1087</v>
      </c>
      <c r="D11360" s="37">
        <f>VLOOKUP(Pag_Inicio_Corr_mas_casos[[#This Row],[Corregimiento]],Hoja3!$A$2:$D$676,4,0)</f>
        <v>80808</v>
      </c>
      <c r="E11360" s="36">
        <v>6</v>
      </c>
    </row>
    <row r="11361" spans="1:9" x14ac:dyDescent="0.25">
      <c r="A11361" s="35">
        <v>44439</v>
      </c>
      <c r="B11361" s="36">
        <v>44439</v>
      </c>
      <c r="C11361" s="36" t="s">
        <v>1041</v>
      </c>
      <c r="D11361" s="37">
        <f>VLOOKUP(Pag_Inicio_Corr_mas_casos[[#This Row],[Corregimiento]],Hoja3!$A$2:$D$676,4,0)</f>
        <v>80814</v>
      </c>
      <c r="E11361" s="36">
        <v>6</v>
      </c>
    </row>
    <row r="11362" spans="1:9" x14ac:dyDescent="0.25">
      <c r="A11362" s="35">
        <v>44439</v>
      </c>
      <c r="B11362" s="36">
        <v>44439</v>
      </c>
      <c r="C11362" s="36" t="s">
        <v>1042</v>
      </c>
      <c r="D11362" s="37">
        <f>VLOOKUP(Pag_Inicio_Corr_mas_casos[[#This Row],[Corregimiento]],Hoja3!$A$2:$D$676,4,0)</f>
        <v>80826</v>
      </c>
      <c r="E11362" s="36">
        <v>6</v>
      </c>
    </row>
    <row r="11363" spans="1:9" x14ac:dyDescent="0.25">
      <c r="A11363" s="35">
        <v>44439</v>
      </c>
      <c r="B11363" s="36">
        <v>44439</v>
      </c>
      <c r="C11363" s="36" t="s">
        <v>1154</v>
      </c>
      <c r="D11363" s="37">
        <f>VLOOKUP(Pag_Inicio_Corr_mas_casos[[#This Row],[Corregimiento]],Hoja3!$A$2:$D$676,4,0)</f>
        <v>91007</v>
      </c>
      <c r="E11363" s="36">
        <v>6</v>
      </c>
    </row>
    <row r="11364" spans="1:9" x14ac:dyDescent="0.25">
      <c r="A11364" s="196">
        <v>44440</v>
      </c>
      <c r="B11364" s="197">
        <v>44440</v>
      </c>
      <c r="C11364" s="197" t="s">
        <v>1062</v>
      </c>
      <c r="D11364" s="198">
        <f>VLOOKUP(Pag_Inicio_Corr_mas_casos[[#This Row],[Corregimiento]],Hoja3!$A$2:$D$676,4,0)</f>
        <v>30107</v>
      </c>
      <c r="E11364" s="197">
        <v>17</v>
      </c>
    </row>
    <row r="11365" spans="1:9" x14ac:dyDescent="0.25">
      <c r="A11365" s="196">
        <v>44440</v>
      </c>
      <c r="B11365" s="197">
        <v>44440</v>
      </c>
      <c r="C11365" s="197" t="s">
        <v>1117</v>
      </c>
      <c r="D11365" s="198">
        <f>VLOOKUP(Pag_Inicio_Corr_mas_casos[[#This Row],[Corregimiento]],Hoja3!$A$2:$D$676,4,0)</f>
        <v>91001</v>
      </c>
      <c r="E11365" s="197">
        <v>15</v>
      </c>
    </row>
    <row r="11366" spans="1:9" x14ac:dyDescent="0.25">
      <c r="A11366" s="196">
        <v>44440</v>
      </c>
      <c r="B11366" s="197">
        <v>44440</v>
      </c>
      <c r="C11366" s="197" t="s">
        <v>1036</v>
      </c>
      <c r="D11366" s="198">
        <f>VLOOKUP(Pag_Inicio_Corr_mas_casos[[#This Row],[Corregimiento]],Hoja3!$A$2:$D$676,4,0)</f>
        <v>80823</v>
      </c>
      <c r="E11366" s="197">
        <v>14</v>
      </c>
    </row>
    <row r="11367" spans="1:9" x14ac:dyDescent="0.25">
      <c r="A11367" s="196">
        <v>44440</v>
      </c>
      <c r="B11367" s="197">
        <v>44440</v>
      </c>
      <c r="C11367" s="197" t="s">
        <v>1048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 x14ac:dyDescent="0.25">
      <c r="A11368" s="196">
        <v>44440</v>
      </c>
      <c r="B11368" s="197">
        <v>44440</v>
      </c>
      <c r="C11368" s="197" t="s">
        <v>1032</v>
      </c>
      <c r="D11368" s="198">
        <f>VLOOKUP(Pag_Inicio_Corr_mas_casos[[#This Row],[Corregimiento]],Hoja3!$A$2:$D$676,4,0)</f>
        <v>80810</v>
      </c>
      <c r="E11368" s="197">
        <v>13</v>
      </c>
    </row>
    <row r="11369" spans="1:9" x14ac:dyDescent="0.25">
      <c r="A11369" s="196">
        <v>44440</v>
      </c>
      <c r="B11369" s="197">
        <v>44440</v>
      </c>
      <c r="C11369" s="197" t="s">
        <v>1114</v>
      </c>
      <c r="D11369" s="198">
        <f>VLOOKUP(Pag_Inicio_Corr_mas_casos[[#This Row],[Corregimiento]],Hoja3!$A$2:$D$676,4,0)</f>
        <v>81001</v>
      </c>
      <c r="E11369" s="197">
        <v>13</v>
      </c>
    </row>
    <row r="11370" spans="1:9" x14ac:dyDescent="0.25">
      <c r="A11370" s="196">
        <v>44440</v>
      </c>
      <c r="B11370" s="197">
        <v>44440</v>
      </c>
      <c r="C11370" s="197" t="s">
        <v>1107</v>
      </c>
      <c r="D11370" s="198">
        <f>VLOOKUP(Pag_Inicio_Corr_mas_casos[[#This Row],[Corregimiento]],Hoja3!$A$2:$D$676,4,0)</f>
        <v>80819</v>
      </c>
      <c r="E11370" s="197">
        <v>13</v>
      </c>
    </row>
    <row r="11371" spans="1:9" x14ac:dyDescent="0.25">
      <c r="A11371" s="196">
        <v>44440</v>
      </c>
      <c r="B11371" s="197">
        <v>44440</v>
      </c>
      <c r="C11371" s="197" t="s">
        <v>1449</v>
      </c>
      <c r="D11371" s="198">
        <f>VLOOKUP(Pag_Inicio_Corr_mas_casos[[#This Row],[Corregimiento]],Hoja3!$A$2:$D$676,4,0)</f>
        <v>130304</v>
      </c>
      <c r="E11371" s="197">
        <v>12</v>
      </c>
    </row>
    <row r="11372" spans="1:9" x14ac:dyDescent="0.25">
      <c r="A11372" s="196">
        <v>44440</v>
      </c>
      <c r="B11372" s="197">
        <v>44440</v>
      </c>
      <c r="C11372" s="197" t="s">
        <v>1141</v>
      </c>
      <c r="D11372" s="198">
        <f>VLOOKUP(Pag_Inicio_Corr_mas_casos[[#This Row],[Corregimiento]],Hoja3!$A$2:$D$676,4,0)</f>
        <v>80812</v>
      </c>
      <c r="E11372" s="197">
        <v>12</v>
      </c>
    </row>
    <row r="11373" spans="1:9" x14ac:dyDescent="0.25">
      <c r="A11373" s="196">
        <v>44440</v>
      </c>
      <c r="B11373" s="197">
        <v>44440</v>
      </c>
      <c r="C11373" s="197" t="s">
        <v>1034</v>
      </c>
      <c r="D11373" s="198">
        <f>VLOOKUP(Pag_Inicio_Corr_mas_casos[[#This Row],[Corregimiento]],Hoja3!$A$2:$D$676,4,0)</f>
        <v>81009</v>
      </c>
      <c r="E11373" s="197">
        <v>12</v>
      </c>
    </row>
    <row r="11374" spans="1:9" x14ac:dyDescent="0.25">
      <c r="A11374" s="196">
        <v>44440</v>
      </c>
      <c r="B11374" s="197">
        <v>44440</v>
      </c>
      <c r="C11374" s="197" t="s">
        <v>1081</v>
      </c>
      <c r="D11374" s="198">
        <f>VLOOKUP(Pag_Inicio_Corr_mas_casos[[#This Row],[Corregimiento]],Hoja3!$A$2:$D$676,4,0)</f>
        <v>81007</v>
      </c>
      <c r="E11374" s="197">
        <v>12</v>
      </c>
    </row>
    <row r="11375" spans="1:9" x14ac:dyDescent="0.25">
      <c r="A11375" s="196">
        <v>44440</v>
      </c>
      <c r="B11375" s="197">
        <v>44440</v>
      </c>
      <c r="C11375" s="197" t="s">
        <v>1041</v>
      </c>
      <c r="D11375" s="198">
        <f>VLOOKUP(Pag_Inicio_Corr_mas_casos[[#This Row],[Corregimiento]],Hoja3!$A$2:$D$676,4,0)</f>
        <v>80814</v>
      </c>
      <c r="E11375" s="197">
        <v>12</v>
      </c>
    </row>
    <row r="11376" spans="1:9" x14ac:dyDescent="0.25">
      <c r="A11376" s="196">
        <v>44440</v>
      </c>
      <c r="B11376" s="197">
        <v>44440</v>
      </c>
      <c r="C11376" s="197" t="s">
        <v>1413</v>
      </c>
      <c r="D11376" s="198">
        <f>VLOOKUP(Pag_Inicio_Corr_mas_casos[[#This Row],[Corregimiento]],Hoja3!$A$2:$D$676,4,0)</f>
        <v>81003</v>
      </c>
      <c r="E11376" s="197">
        <v>12</v>
      </c>
    </row>
    <row r="11377" spans="1:5" x14ac:dyDescent="0.25">
      <c r="A11377" s="196">
        <v>44440</v>
      </c>
      <c r="B11377" s="197">
        <v>44440</v>
      </c>
      <c r="C11377" s="197" t="s">
        <v>1149</v>
      </c>
      <c r="D11377" s="198">
        <f>VLOOKUP(Pag_Inicio_Corr_mas_casos[[#This Row],[Corregimiento]],Hoja3!$A$2:$D$676,4,0)</f>
        <v>130102</v>
      </c>
      <c r="E11377" s="197">
        <v>12</v>
      </c>
    </row>
    <row r="11378" spans="1:5" x14ac:dyDescent="0.25">
      <c r="A11378" s="196">
        <v>44440</v>
      </c>
      <c r="B11378" s="197">
        <v>44440</v>
      </c>
      <c r="C11378" s="197" t="s">
        <v>867</v>
      </c>
      <c r="D11378" s="198">
        <f>VLOOKUP(Pag_Inicio_Corr_mas_casos[[#This Row],[Corregimiento]],Hoja3!$A$2:$D$676,4,0)</f>
        <v>80821</v>
      </c>
      <c r="E11378" s="197">
        <v>12</v>
      </c>
    </row>
    <row r="11379" spans="1:5" x14ac:dyDescent="0.25">
      <c r="A11379" s="196">
        <v>44440</v>
      </c>
      <c r="B11379" s="197">
        <v>44440</v>
      </c>
      <c r="C11379" s="197" t="s">
        <v>1437</v>
      </c>
      <c r="D11379" s="198">
        <f>VLOOKUP(Pag_Inicio_Corr_mas_casos[[#This Row],[Corregimiento]],Hoja3!$A$2:$D$676,4,0)</f>
        <v>130702</v>
      </c>
      <c r="E11379" s="197">
        <v>11</v>
      </c>
    </row>
    <row r="11380" spans="1:5" x14ac:dyDescent="0.25">
      <c r="A11380" s="196">
        <v>44440</v>
      </c>
      <c r="B11380" s="197">
        <v>44440</v>
      </c>
      <c r="C11380" s="197" t="s">
        <v>1038</v>
      </c>
      <c r="D11380" s="198">
        <f>VLOOKUP(Pag_Inicio_Corr_mas_casos[[#This Row],[Corregimiento]],Hoja3!$A$2:$D$676,4,0)</f>
        <v>80816</v>
      </c>
      <c r="E11380" s="197">
        <v>11</v>
      </c>
    </row>
    <row r="11381" spans="1:5" x14ac:dyDescent="0.25">
      <c r="A11381" s="196">
        <v>44440</v>
      </c>
      <c r="B11381" s="197">
        <v>44440</v>
      </c>
      <c r="C11381" s="197" t="s">
        <v>1035</v>
      </c>
      <c r="D11381" s="198">
        <f>VLOOKUP(Pag_Inicio_Corr_mas_casos[[#This Row],[Corregimiento]],Hoja3!$A$2:$D$676,4,0)</f>
        <v>80806</v>
      </c>
      <c r="E11381" s="197">
        <v>11</v>
      </c>
    </row>
    <row r="11382" spans="1:5" x14ac:dyDescent="0.25">
      <c r="A11382" s="200">
        <v>44441</v>
      </c>
      <c r="B11382" s="201">
        <v>44441</v>
      </c>
      <c r="C11382" s="201" t="s">
        <v>1046</v>
      </c>
      <c r="D11382" s="202">
        <f>VLOOKUP(Pag_Inicio_Corr_mas_casos[[#This Row],[Corregimiento]],Hoja3!$A$2:$D$676,4,0)</f>
        <v>80813</v>
      </c>
      <c r="E11382" s="201">
        <v>19</v>
      </c>
    </row>
    <row r="11383" spans="1:5" x14ac:dyDescent="0.25">
      <c r="A11383" s="200">
        <v>44441</v>
      </c>
      <c r="B11383" s="201">
        <v>44441</v>
      </c>
      <c r="C11383" s="201" t="s">
        <v>867</v>
      </c>
      <c r="D11383" s="202">
        <f>VLOOKUP(Pag_Inicio_Corr_mas_casos[[#This Row],[Corregimiento]],Hoja3!$A$2:$D$676,4,0)</f>
        <v>80821</v>
      </c>
      <c r="E11383" s="201">
        <v>17</v>
      </c>
    </row>
    <row r="11384" spans="1:5" x14ac:dyDescent="0.25">
      <c r="A11384" s="200">
        <v>44441</v>
      </c>
      <c r="B11384" s="201">
        <v>44441</v>
      </c>
      <c r="C11384" s="201" t="s">
        <v>1106</v>
      </c>
      <c r="D11384" s="202">
        <f>VLOOKUP(Pag_Inicio_Corr_mas_casos[[#This Row],[Corregimiento]],Hoja3!$A$2:$D$676,4,0)</f>
        <v>80809</v>
      </c>
      <c r="E11384" s="201">
        <v>15</v>
      </c>
    </row>
    <row r="11385" spans="1:5" x14ac:dyDescent="0.25">
      <c r="A11385" s="200">
        <v>44441</v>
      </c>
      <c r="B11385" s="201">
        <v>44441</v>
      </c>
      <c r="C11385" s="201" t="s">
        <v>1107</v>
      </c>
      <c r="D11385" s="202">
        <f>VLOOKUP(Pag_Inicio_Corr_mas_casos[[#This Row],[Corregimiento]],Hoja3!$A$2:$D$676,4,0)</f>
        <v>80819</v>
      </c>
      <c r="E11385" s="201">
        <v>15</v>
      </c>
    </row>
    <row r="11386" spans="1:5" x14ac:dyDescent="0.25">
      <c r="A11386" s="200">
        <v>44441</v>
      </c>
      <c r="B11386" s="201">
        <v>44441</v>
      </c>
      <c r="C11386" s="201" t="s">
        <v>1117</v>
      </c>
      <c r="D11386" s="202">
        <f>VLOOKUP(Pag_Inicio_Corr_mas_casos[[#This Row],[Corregimiento]],Hoja3!$A$2:$D$676,4,0)</f>
        <v>91001</v>
      </c>
      <c r="E11386" s="201">
        <v>14</v>
      </c>
    </row>
    <row r="11387" spans="1:5" x14ac:dyDescent="0.25">
      <c r="A11387" s="200">
        <v>44441</v>
      </c>
      <c r="B11387" s="201">
        <v>44441</v>
      </c>
      <c r="C11387" s="201" t="s">
        <v>1149</v>
      </c>
      <c r="D11387" s="202">
        <f>VLOOKUP(Pag_Inicio_Corr_mas_casos[[#This Row],[Corregimiento]],Hoja3!$A$2:$D$676,4,0)</f>
        <v>130102</v>
      </c>
      <c r="E11387" s="201">
        <v>14</v>
      </c>
    </row>
    <row r="11388" spans="1:5" x14ac:dyDescent="0.25">
      <c r="A11388" s="200">
        <v>44441</v>
      </c>
      <c r="B11388" s="201">
        <v>44441</v>
      </c>
      <c r="C11388" s="201" t="s">
        <v>1035</v>
      </c>
      <c r="D11388" s="202">
        <f>VLOOKUP(Pag_Inicio_Corr_mas_casos[[#This Row],[Corregimiento]],Hoja3!$A$2:$D$676,4,0)</f>
        <v>80806</v>
      </c>
      <c r="E11388" s="201">
        <v>13</v>
      </c>
    </row>
    <row r="11389" spans="1:5" x14ac:dyDescent="0.25">
      <c r="A11389" s="200">
        <v>44441</v>
      </c>
      <c r="B11389" s="201">
        <v>44441</v>
      </c>
      <c r="C11389" s="201" t="s">
        <v>1048</v>
      </c>
      <c r="D11389" s="202">
        <f>VLOOKUP(Pag_Inicio_Corr_mas_casos[[#This Row],[Corregimiento]],Hoja3!$A$2:$D$676,4,0)</f>
        <v>80817</v>
      </c>
      <c r="E11389" s="201">
        <v>13</v>
      </c>
    </row>
    <row r="11390" spans="1:5" x14ac:dyDescent="0.25">
      <c r="A11390" s="200">
        <v>44441</v>
      </c>
      <c r="B11390" s="201">
        <v>44441</v>
      </c>
      <c r="C11390" s="201" t="s">
        <v>1445</v>
      </c>
      <c r="D11390" s="202">
        <f>VLOOKUP(Pag_Inicio_Corr_mas_casos[[#This Row],[Corregimiento]],Hoja3!$A$2:$D$676,4,0)</f>
        <v>130408</v>
      </c>
      <c r="E11390" s="201">
        <v>11</v>
      </c>
    </row>
    <row r="11391" spans="1:5" x14ac:dyDescent="0.25">
      <c r="A11391" s="200">
        <v>44441</v>
      </c>
      <c r="B11391" s="201">
        <v>44441</v>
      </c>
      <c r="C11391" s="201" t="s">
        <v>1413</v>
      </c>
      <c r="D11391" s="202">
        <f>VLOOKUP(Pag_Inicio_Corr_mas_casos[[#This Row],[Corregimiento]],Hoja3!$A$2:$D$676,4,0)</f>
        <v>81003</v>
      </c>
      <c r="E11391" s="201">
        <v>11</v>
      </c>
    </row>
    <row r="11392" spans="1:5" x14ac:dyDescent="0.25">
      <c r="A11392" s="200">
        <v>44441</v>
      </c>
      <c r="B11392" s="201">
        <v>44441</v>
      </c>
      <c r="C11392" s="201" t="s">
        <v>1155</v>
      </c>
      <c r="D11392" s="202">
        <f>VLOOKUP(Pag_Inicio_Corr_mas_casos[[#This Row],[Corregimiento]],Hoja3!$A$2:$D$676,4,0)</f>
        <v>40601</v>
      </c>
      <c r="E11392" s="201">
        <v>9</v>
      </c>
    </row>
    <row r="11393" spans="1:5" x14ac:dyDescent="0.25">
      <c r="A11393" s="200">
        <v>44441</v>
      </c>
      <c r="B11393" s="201">
        <v>44441</v>
      </c>
      <c r="C11393" s="201" t="s">
        <v>1415</v>
      </c>
      <c r="D11393" s="202">
        <f>VLOOKUP(Pag_Inicio_Corr_mas_casos[[#This Row],[Corregimiento]],Hoja3!$A$2:$D$676,4,0)</f>
        <v>80808</v>
      </c>
      <c r="E11393" s="201">
        <v>8</v>
      </c>
    </row>
    <row r="11394" spans="1:5" x14ac:dyDescent="0.25">
      <c r="A11394" s="200">
        <v>44441</v>
      </c>
      <c r="B11394" s="201">
        <v>44441</v>
      </c>
      <c r="C11394" s="201" t="s">
        <v>1032</v>
      </c>
      <c r="D11394" s="202">
        <f>VLOOKUP(Pag_Inicio_Corr_mas_casos[[#This Row],[Corregimiento]],Hoja3!$A$2:$D$676,4,0)</f>
        <v>80810</v>
      </c>
      <c r="E11394" s="201">
        <v>8</v>
      </c>
    </row>
    <row r="11395" spans="1:5" x14ac:dyDescent="0.25">
      <c r="A11395" s="200">
        <v>44441</v>
      </c>
      <c r="B11395" s="201">
        <v>44441</v>
      </c>
      <c r="C11395" s="201" t="s">
        <v>1248</v>
      </c>
      <c r="D11395" s="202">
        <f>VLOOKUP(Pag_Inicio_Corr_mas_casos[[#This Row],[Corregimiento]],Hoja3!$A$2:$D$676,4,0)</f>
        <v>20601</v>
      </c>
      <c r="E11395" s="201">
        <v>8</v>
      </c>
    </row>
    <row r="11396" spans="1:5" x14ac:dyDescent="0.25">
      <c r="A11396" s="190">
        <v>44442</v>
      </c>
      <c r="B11396" s="191">
        <v>44442</v>
      </c>
      <c r="C11396" s="191" t="s">
        <v>804</v>
      </c>
      <c r="D11396" s="192">
        <f>VLOOKUP(Pag_Inicio_Corr_mas_casos[[#This Row],[Corregimiento]],Hoja3!$A$2:$D$676,4,0)</f>
        <v>80815</v>
      </c>
      <c r="E11396" s="191">
        <v>12</v>
      </c>
    </row>
    <row r="11397" spans="1:5" x14ac:dyDescent="0.25">
      <c r="A11397" s="190">
        <v>44442</v>
      </c>
      <c r="B11397" s="191">
        <v>44442</v>
      </c>
      <c r="C11397" s="191" t="s">
        <v>867</v>
      </c>
      <c r="D11397" s="192">
        <f>VLOOKUP(Pag_Inicio_Corr_mas_casos[[#This Row],[Corregimiento]],Hoja3!$A$2:$D$676,4,0)</f>
        <v>80821</v>
      </c>
      <c r="E11397" s="191">
        <v>12</v>
      </c>
    </row>
    <row r="11398" spans="1:5" x14ac:dyDescent="0.25">
      <c r="A11398" s="190">
        <v>44442</v>
      </c>
      <c r="B11398" s="191">
        <v>44442</v>
      </c>
      <c r="C11398" s="191" t="s">
        <v>1155</v>
      </c>
      <c r="D11398" s="192">
        <f>VLOOKUP(Pag_Inicio_Corr_mas_casos[[#This Row],[Corregimiento]],Hoja3!$A$2:$D$676,4,0)</f>
        <v>40601</v>
      </c>
      <c r="E11398" s="191">
        <v>12</v>
      </c>
    </row>
    <row r="11399" spans="1:5" x14ac:dyDescent="0.25">
      <c r="A11399" s="190">
        <v>44442</v>
      </c>
      <c r="B11399" s="191">
        <v>44442</v>
      </c>
      <c r="C11399" s="191" t="s">
        <v>1106</v>
      </c>
      <c r="D11399" s="192">
        <f>VLOOKUP(Pag_Inicio_Corr_mas_casos[[#This Row],[Corregimiento]],Hoja3!$A$2:$D$676,4,0)</f>
        <v>80809</v>
      </c>
      <c r="E11399" s="191">
        <v>11</v>
      </c>
    </row>
    <row r="11400" spans="1:5" x14ac:dyDescent="0.25">
      <c r="A11400" s="190">
        <v>44442</v>
      </c>
      <c r="B11400" s="191">
        <v>44442</v>
      </c>
      <c r="C11400" s="191" t="s">
        <v>1149</v>
      </c>
      <c r="D11400" s="192">
        <f>VLOOKUP(Pag_Inicio_Corr_mas_casos[[#This Row],[Corregimiento]],Hoja3!$A$2:$D$676,4,0)</f>
        <v>130102</v>
      </c>
      <c r="E11400" s="191">
        <v>10</v>
      </c>
    </row>
    <row r="11401" spans="1:5" x14ac:dyDescent="0.25">
      <c r="A11401" s="190">
        <v>44442</v>
      </c>
      <c r="B11401" s="191">
        <v>44442</v>
      </c>
      <c r="C11401" s="191" t="s">
        <v>1032</v>
      </c>
      <c r="D11401" s="192">
        <f>VLOOKUP(Pag_Inicio_Corr_mas_casos[[#This Row],[Corregimiento]],Hoja3!$A$2:$D$676,4,0)</f>
        <v>80810</v>
      </c>
      <c r="E11401" s="191">
        <v>10</v>
      </c>
    </row>
    <row r="11402" spans="1:5" x14ac:dyDescent="0.25">
      <c r="A11402" s="190">
        <v>44442</v>
      </c>
      <c r="B11402" s="191">
        <v>44442</v>
      </c>
      <c r="C11402" s="191" t="s">
        <v>1074</v>
      </c>
      <c r="D11402" s="192">
        <f>VLOOKUP(Pag_Inicio_Corr_mas_casos[[#This Row],[Corregimiento]],Hoja3!$A$2:$D$676,4,0)</f>
        <v>81002</v>
      </c>
      <c r="E11402" s="191">
        <v>9</v>
      </c>
    </row>
    <row r="11403" spans="1:5" x14ac:dyDescent="0.25">
      <c r="A11403" s="190">
        <v>44442</v>
      </c>
      <c r="B11403" s="191">
        <v>44442</v>
      </c>
      <c r="C11403" s="191" t="s">
        <v>1047</v>
      </c>
      <c r="D11403" s="192">
        <f>VLOOKUP(Pag_Inicio_Corr_mas_casos[[#This Row],[Corregimiento]],Hoja3!$A$2:$D$676,4,0)</f>
        <v>80820</v>
      </c>
      <c r="E11403" s="191">
        <v>9</v>
      </c>
    </row>
    <row r="11404" spans="1:5" x14ac:dyDescent="0.25">
      <c r="A11404" s="190">
        <v>44442</v>
      </c>
      <c r="B11404" s="191">
        <v>44442</v>
      </c>
      <c r="C11404" s="191" t="s">
        <v>1031</v>
      </c>
      <c r="D11404" s="192">
        <f>VLOOKUP(Pag_Inicio_Corr_mas_casos[[#This Row],[Corregimiento]],Hoja3!$A$2:$D$676,4,0)</f>
        <v>81001</v>
      </c>
      <c r="E11404" s="191">
        <v>9</v>
      </c>
    </row>
    <row r="11405" spans="1:5" x14ac:dyDescent="0.25">
      <c r="A11405" s="190">
        <v>44442</v>
      </c>
      <c r="B11405" s="191">
        <v>44442</v>
      </c>
      <c r="C11405" s="191" t="s">
        <v>1034</v>
      </c>
      <c r="D11405" s="192">
        <f>VLOOKUP(Pag_Inicio_Corr_mas_casos[[#This Row],[Corregimiento]],Hoja3!$A$2:$D$676,4,0)</f>
        <v>81009</v>
      </c>
      <c r="E11405" s="191">
        <v>9</v>
      </c>
    </row>
    <row r="11406" spans="1:5" x14ac:dyDescent="0.25">
      <c r="A11406" s="190">
        <v>44442</v>
      </c>
      <c r="B11406" s="191">
        <v>44442</v>
      </c>
      <c r="C11406" s="191" t="s">
        <v>1413</v>
      </c>
      <c r="D11406" s="192">
        <f>VLOOKUP(Pag_Inicio_Corr_mas_casos[[#This Row],[Corregimiento]],Hoja3!$A$2:$D$676,4,0)</f>
        <v>81003</v>
      </c>
      <c r="E11406" s="191">
        <v>9</v>
      </c>
    </row>
    <row r="11407" spans="1:5" x14ac:dyDescent="0.25">
      <c r="A11407" s="190">
        <v>44442</v>
      </c>
      <c r="B11407" s="191">
        <v>44442</v>
      </c>
      <c r="C11407" s="191" t="s">
        <v>1450</v>
      </c>
      <c r="D11407" s="192">
        <f>VLOOKUP(Pag_Inicio_Corr_mas_casos[[#This Row],[Corregimiento]],Hoja3!$A$2:$D$676,4,0)</f>
        <v>81004</v>
      </c>
      <c r="E11407" s="191">
        <v>8</v>
      </c>
    </row>
    <row r="11408" spans="1:5" x14ac:dyDescent="0.25">
      <c r="A11408" s="190">
        <v>44442</v>
      </c>
      <c r="B11408" s="191">
        <v>44442</v>
      </c>
      <c r="C11408" s="191" t="s">
        <v>1141</v>
      </c>
      <c r="D11408" s="192">
        <f>VLOOKUP(Pag_Inicio_Corr_mas_casos[[#This Row],[Corregimiento]],Hoja3!$A$2:$D$676,4,0)</f>
        <v>80812</v>
      </c>
      <c r="E11408" s="191">
        <v>8</v>
      </c>
    </row>
    <row r="11409" spans="1:5" x14ac:dyDescent="0.25">
      <c r="A11409" s="190">
        <v>44442</v>
      </c>
      <c r="B11409" s="191">
        <v>44442</v>
      </c>
      <c r="C11409" s="191" t="s">
        <v>1048</v>
      </c>
      <c r="D11409" s="192">
        <f>VLOOKUP(Pag_Inicio_Corr_mas_casos[[#This Row],[Corregimiento]],Hoja3!$A$2:$D$676,4,0)</f>
        <v>80817</v>
      </c>
      <c r="E11409" s="191">
        <v>8</v>
      </c>
    </row>
    <row r="11410" spans="1:5" x14ac:dyDescent="0.25">
      <c r="A11410" s="190">
        <v>44442</v>
      </c>
      <c r="B11410" s="191">
        <v>44442</v>
      </c>
      <c r="C11410" s="191" t="s">
        <v>1107</v>
      </c>
      <c r="D11410" s="192">
        <f>VLOOKUP(Pag_Inicio_Corr_mas_casos[[#This Row],[Corregimiento]],Hoja3!$A$2:$D$676,4,0)</f>
        <v>80819</v>
      </c>
      <c r="E11410" s="191">
        <v>8</v>
      </c>
    </row>
    <row r="11411" spans="1:5" x14ac:dyDescent="0.25">
      <c r="A11411" s="190">
        <v>44442</v>
      </c>
      <c r="B11411" s="191">
        <v>44442</v>
      </c>
      <c r="C11411" s="191" t="s">
        <v>1249</v>
      </c>
      <c r="D11411" s="192">
        <f>VLOOKUP(Pag_Inicio_Corr_mas_casos[[#This Row],[Corregimiento]],Hoja3!$A$2:$D$676,4,0)</f>
        <v>40612</v>
      </c>
      <c r="E11411" s="191">
        <v>7</v>
      </c>
    </row>
    <row r="11412" spans="1:5" x14ac:dyDescent="0.25">
      <c r="A11412" s="190">
        <v>44442</v>
      </c>
      <c r="B11412" s="191">
        <v>44442</v>
      </c>
      <c r="C11412" s="191" t="s">
        <v>1062</v>
      </c>
      <c r="D11412" s="192">
        <f>VLOOKUP(Pag_Inicio_Corr_mas_casos[[#This Row],[Corregimiento]],Hoja3!$A$2:$D$676,4,0)</f>
        <v>30107</v>
      </c>
      <c r="E11412" s="191">
        <v>7</v>
      </c>
    </row>
    <row r="11413" spans="1:5" x14ac:dyDescent="0.25">
      <c r="A11413" s="190">
        <v>44442</v>
      </c>
      <c r="B11413" s="191">
        <v>44442</v>
      </c>
      <c r="C11413" s="191" t="s">
        <v>1041</v>
      </c>
      <c r="D11413" s="192">
        <f>VLOOKUP(Pag_Inicio_Corr_mas_casos[[#This Row],[Corregimiento]],Hoja3!$A$2:$D$676,4,0)</f>
        <v>80814</v>
      </c>
      <c r="E11413" s="191">
        <v>7</v>
      </c>
    </row>
    <row r="11414" spans="1:5" x14ac:dyDescent="0.25">
      <c r="A11414" s="190">
        <v>44442</v>
      </c>
      <c r="B11414" s="191">
        <v>44442</v>
      </c>
      <c r="C11414" s="191" t="s">
        <v>820</v>
      </c>
      <c r="D11414" s="192">
        <f>VLOOKUP(Pag_Inicio_Corr_mas_casos[[#This Row],[Corregimiento]],Hoja3!$A$2:$D$676,4,0)</f>
        <v>30104</v>
      </c>
      <c r="E11414" s="191">
        <v>7</v>
      </c>
    </row>
    <row r="11415" spans="1:5" x14ac:dyDescent="0.25">
      <c r="A11415" s="190">
        <v>44442</v>
      </c>
      <c r="B11415" s="191">
        <v>44442</v>
      </c>
      <c r="C11415" s="191" t="s">
        <v>1131</v>
      </c>
      <c r="D11415" s="192">
        <f>VLOOKUP(Pag_Inicio_Corr_mas_casos[[#This Row],[Corregimiento]],Hoja3!$A$2:$D$676,4,0)</f>
        <v>130106</v>
      </c>
      <c r="E11415" s="191">
        <v>7</v>
      </c>
    </row>
    <row r="11416" spans="1:5" x14ac:dyDescent="0.25">
      <c r="A11416" s="196">
        <v>44443</v>
      </c>
      <c r="B11416" s="197">
        <v>44443</v>
      </c>
      <c r="C11416" s="197" t="s">
        <v>1107</v>
      </c>
      <c r="D11416" s="198">
        <f>VLOOKUP(Pag_Inicio_Corr_mas_casos[[#This Row],[Corregimiento]],Hoja3!$A$2:$D$676,4,0)</f>
        <v>80819</v>
      </c>
      <c r="E11416" s="197">
        <v>17</v>
      </c>
    </row>
    <row r="11417" spans="1:5" x14ac:dyDescent="0.25">
      <c r="A11417" s="196">
        <v>44443</v>
      </c>
      <c r="B11417" s="197">
        <v>44443</v>
      </c>
      <c r="C11417" s="197" t="s">
        <v>1332</v>
      </c>
      <c r="D11417" s="198">
        <f>VLOOKUP(Pag_Inicio_Corr_mas_casos[[#This Row],[Corregimiento]],Hoja3!$A$2:$D$676,4,0)</f>
        <v>130407</v>
      </c>
      <c r="E11417" s="197">
        <v>16</v>
      </c>
    </row>
    <row r="11418" spans="1:5" x14ac:dyDescent="0.25">
      <c r="A11418" s="196">
        <v>44443</v>
      </c>
      <c r="B11418" s="197">
        <v>44443</v>
      </c>
      <c r="C11418" s="197" t="s">
        <v>1048</v>
      </c>
      <c r="D11418" s="198">
        <f>VLOOKUP(Pag_Inicio_Corr_mas_casos[[#This Row],[Corregimiento]],Hoja3!$A$2:$D$676,4,0)</f>
        <v>80817</v>
      </c>
      <c r="E11418" s="197">
        <v>15</v>
      </c>
    </row>
    <row r="11419" spans="1:5" x14ac:dyDescent="0.25">
      <c r="A11419" s="196">
        <v>44443</v>
      </c>
      <c r="B11419" s="197">
        <v>44443</v>
      </c>
      <c r="C11419" s="197" t="s">
        <v>1106</v>
      </c>
      <c r="D11419" s="198">
        <f>VLOOKUP(Pag_Inicio_Corr_mas_casos[[#This Row],[Corregimiento]],Hoja3!$A$2:$D$676,4,0)</f>
        <v>80809</v>
      </c>
      <c r="E11419" s="197">
        <v>14</v>
      </c>
    </row>
    <row r="11420" spans="1:5" x14ac:dyDescent="0.25">
      <c r="A11420" s="196">
        <v>44443</v>
      </c>
      <c r="B11420" s="197">
        <v>44443</v>
      </c>
      <c r="C11420" s="197" t="s">
        <v>867</v>
      </c>
      <c r="D11420" s="198">
        <f>VLOOKUP(Pag_Inicio_Corr_mas_casos[[#This Row],[Corregimiento]],Hoja3!$A$2:$D$676,4,0)</f>
        <v>80821</v>
      </c>
      <c r="E11420" s="197">
        <v>10</v>
      </c>
    </row>
    <row r="11421" spans="1:5" x14ac:dyDescent="0.25">
      <c r="A11421" s="196">
        <v>44443</v>
      </c>
      <c r="B11421" s="197">
        <v>44443</v>
      </c>
      <c r="C11421" s="197" t="s">
        <v>1035</v>
      </c>
      <c r="D11421" s="198">
        <f>VLOOKUP(Pag_Inicio_Corr_mas_casos[[#This Row],[Corregimiento]],Hoja3!$A$2:$D$676,4,0)</f>
        <v>80806</v>
      </c>
      <c r="E11421" s="197">
        <v>9</v>
      </c>
    </row>
    <row r="11422" spans="1:5" x14ac:dyDescent="0.25">
      <c r="A11422" s="196">
        <v>44443</v>
      </c>
      <c r="B11422" s="197">
        <v>44443</v>
      </c>
      <c r="C11422" s="197" t="s">
        <v>1034</v>
      </c>
      <c r="D11422" s="198">
        <f>VLOOKUP(Pag_Inicio_Corr_mas_casos[[#This Row],[Corregimiento]],Hoja3!$A$2:$D$676,4,0)</f>
        <v>81009</v>
      </c>
      <c r="E11422" s="197">
        <v>9</v>
      </c>
    </row>
    <row r="11423" spans="1:5" x14ac:dyDescent="0.25">
      <c r="A11423" s="196">
        <v>44443</v>
      </c>
      <c r="B11423" s="197">
        <v>44443</v>
      </c>
      <c r="C11423" s="197" t="s">
        <v>1149</v>
      </c>
      <c r="D11423" s="198">
        <f>VLOOKUP(Pag_Inicio_Corr_mas_casos[[#This Row],[Corregimiento]],Hoja3!$A$2:$D$676,4,0)</f>
        <v>130102</v>
      </c>
      <c r="E11423" s="197">
        <v>9</v>
      </c>
    </row>
    <row r="11424" spans="1:5" x14ac:dyDescent="0.25">
      <c r="A11424" s="196">
        <v>44443</v>
      </c>
      <c r="B11424" s="197">
        <v>44443</v>
      </c>
      <c r="C11424" s="197" t="s">
        <v>1032</v>
      </c>
      <c r="D11424" s="198">
        <f>VLOOKUP(Pag_Inicio_Corr_mas_casos[[#This Row],[Corregimiento]],Hoja3!$A$2:$D$676,4,0)</f>
        <v>80810</v>
      </c>
      <c r="E11424" s="197">
        <v>8</v>
      </c>
    </row>
    <row r="11425" spans="1:5" x14ac:dyDescent="0.25">
      <c r="A11425" s="196">
        <v>44443</v>
      </c>
      <c r="B11425" s="197">
        <v>44443</v>
      </c>
      <c r="C11425" s="197" t="s">
        <v>859</v>
      </c>
      <c r="D11425" s="198">
        <f>VLOOKUP(Pag_Inicio_Corr_mas_casos[[#This Row],[Corregimiento]],Hoja3!$A$2:$D$676,4,0)</f>
        <v>40203</v>
      </c>
      <c r="E11425" s="197">
        <v>8</v>
      </c>
    </row>
    <row r="11426" spans="1:5" x14ac:dyDescent="0.25">
      <c r="A11426" s="196">
        <v>44443</v>
      </c>
      <c r="B11426" s="197">
        <v>44443</v>
      </c>
      <c r="C11426" s="197" t="s">
        <v>1031</v>
      </c>
      <c r="D11426" s="198">
        <f>VLOOKUP(Pag_Inicio_Corr_mas_casos[[#This Row],[Corregimiento]],Hoja3!$A$2:$D$676,4,0)</f>
        <v>81001</v>
      </c>
      <c r="E11426" s="197">
        <v>7</v>
      </c>
    </row>
    <row r="11427" spans="1:5" x14ac:dyDescent="0.25">
      <c r="A11427" s="196">
        <v>44443</v>
      </c>
      <c r="B11427" s="197">
        <v>44443</v>
      </c>
      <c r="C11427" s="197" t="s">
        <v>1042</v>
      </c>
      <c r="D11427" s="198">
        <f>VLOOKUP(Pag_Inicio_Corr_mas_casos[[#This Row],[Corregimiento]],Hoja3!$A$2:$D$676,4,0)</f>
        <v>80826</v>
      </c>
      <c r="E11427" s="197">
        <v>7</v>
      </c>
    </row>
    <row r="11428" spans="1:5" x14ac:dyDescent="0.25">
      <c r="A11428" s="196">
        <v>44443</v>
      </c>
      <c r="B11428" s="197">
        <v>44443</v>
      </c>
      <c r="C11428" s="197" t="s">
        <v>827</v>
      </c>
      <c r="D11428" s="198">
        <f>VLOOKUP(Pag_Inicio_Corr_mas_casos[[#This Row],[Corregimiento]],Hoja3!$A$2:$D$676,4,0)</f>
        <v>30111</v>
      </c>
      <c r="E11428" s="197">
        <v>7</v>
      </c>
    </row>
    <row r="11429" spans="1:5" x14ac:dyDescent="0.25">
      <c r="A11429" s="196">
        <v>44443</v>
      </c>
      <c r="B11429" s="197">
        <v>44443</v>
      </c>
      <c r="C11429" s="197" t="s">
        <v>1451</v>
      </c>
      <c r="D11429" s="198">
        <f>VLOOKUP(Pag_Inicio_Corr_mas_casos[[#This Row],[Corregimiento]],Hoja3!$A$2:$D$676,4,0)</f>
        <v>90201</v>
      </c>
      <c r="E11429" s="197">
        <v>6</v>
      </c>
    </row>
    <row r="11430" spans="1:5" x14ac:dyDescent="0.25">
      <c r="A11430" s="196">
        <v>44443</v>
      </c>
      <c r="B11430" s="197">
        <v>44443</v>
      </c>
      <c r="C11430" s="197" t="s">
        <v>1413</v>
      </c>
      <c r="D11430" s="198">
        <f>VLOOKUP(Pag_Inicio_Corr_mas_casos[[#This Row],[Corregimiento]],Hoja3!$A$2:$D$676,4,0)</f>
        <v>81003</v>
      </c>
      <c r="E11430" s="197">
        <v>6</v>
      </c>
    </row>
    <row r="11431" spans="1:5" x14ac:dyDescent="0.25">
      <c r="A11431" s="196">
        <v>44443</v>
      </c>
      <c r="B11431" s="197">
        <v>44443</v>
      </c>
      <c r="C11431" s="197" t="s">
        <v>1155</v>
      </c>
      <c r="D11431" s="198">
        <f>VLOOKUP(Pag_Inicio_Corr_mas_casos[[#This Row],[Corregimiento]],Hoja3!$A$2:$D$676,4,0)</f>
        <v>40601</v>
      </c>
      <c r="E11431" s="197">
        <v>6</v>
      </c>
    </row>
    <row r="11432" spans="1:5" x14ac:dyDescent="0.25">
      <c r="A11432" s="196">
        <v>44443</v>
      </c>
      <c r="B11432" s="197">
        <v>44443</v>
      </c>
      <c r="C11432" s="197" t="s">
        <v>1450</v>
      </c>
      <c r="D11432" s="198">
        <f>VLOOKUP(Pag_Inicio_Corr_mas_casos[[#This Row],[Corregimiento]],Hoja3!$A$2:$D$676,4,0)</f>
        <v>81004</v>
      </c>
      <c r="E11432" s="197">
        <v>6</v>
      </c>
    </row>
    <row r="11433" spans="1:5" x14ac:dyDescent="0.25">
      <c r="A11433" s="196">
        <v>44443</v>
      </c>
      <c r="B11433" s="197">
        <v>44443</v>
      </c>
      <c r="C11433" s="197" t="s">
        <v>1141</v>
      </c>
      <c r="D11433" s="198">
        <f>VLOOKUP(Pag_Inicio_Corr_mas_casos[[#This Row],[Corregimiento]],Hoja3!$A$2:$D$676,4,0)</f>
        <v>80812</v>
      </c>
      <c r="E11433" s="197">
        <v>6</v>
      </c>
    </row>
    <row r="11434" spans="1:5" x14ac:dyDescent="0.25">
      <c r="A11434" s="196">
        <v>44443</v>
      </c>
      <c r="B11434" s="197">
        <v>44443</v>
      </c>
      <c r="C11434" s="197" t="s">
        <v>1117</v>
      </c>
      <c r="D11434" s="198">
        <f>VLOOKUP(Pag_Inicio_Corr_mas_casos[[#This Row],[Corregimiento]],Hoja3!$A$2:$D$676,4,0)</f>
        <v>91001</v>
      </c>
      <c r="E11434" s="197">
        <v>6</v>
      </c>
    </row>
    <row r="11435" spans="1:5" x14ac:dyDescent="0.25">
      <c r="A11435" s="196">
        <v>44443</v>
      </c>
      <c r="B11435" s="197">
        <v>44443</v>
      </c>
      <c r="C11435" s="197" t="s">
        <v>1131</v>
      </c>
      <c r="D11435" s="198">
        <f>VLOOKUP(Pag_Inicio_Corr_mas_casos[[#This Row],[Corregimiento]],Hoja3!$A$2:$D$676,4,0)</f>
        <v>130106</v>
      </c>
      <c r="E11435" s="197">
        <v>6</v>
      </c>
    </row>
    <row r="11436" spans="1:5" x14ac:dyDescent="0.25">
      <c r="A11436" s="187">
        <v>44444</v>
      </c>
      <c r="B11436" s="188">
        <v>44444</v>
      </c>
      <c r="C11436" s="188" t="s">
        <v>1062</v>
      </c>
      <c r="D11436" s="189">
        <f>VLOOKUP(Pag_Inicio_Corr_mas_casos[[#This Row],[Corregimiento]],Hoja3!$A$2:$D$676,4,0)</f>
        <v>30107</v>
      </c>
      <c r="E11436" s="188">
        <v>14</v>
      </c>
    </row>
    <row r="11437" spans="1:5" x14ac:dyDescent="0.25">
      <c r="A11437" s="187">
        <v>44444</v>
      </c>
      <c r="B11437" s="188">
        <v>44444</v>
      </c>
      <c r="C11437" s="188" t="s">
        <v>1107</v>
      </c>
      <c r="D11437" s="189">
        <f>VLOOKUP(Pag_Inicio_Corr_mas_casos[[#This Row],[Corregimiento]],Hoja3!$A$2:$D$676,4,0)</f>
        <v>80819</v>
      </c>
      <c r="E11437" s="188">
        <v>12</v>
      </c>
    </row>
    <row r="11438" spans="1:5" x14ac:dyDescent="0.25">
      <c r="A11438" s="187">
        <v>44444</v>
      </c>
      <c r="B11438" s="188">
        <v>44444</v>
      </c>
      <c r="C11438" s="188" t="s">
        <v>1051</v>
      </c>
      <c r="D11438" s="189">
        <f>VLOOKUP(Pag_Inicio_Corr_mas_casos[[#This Row],[Corregimiento]],Hoja3!$A$2:$D$676,4,0)</f>
        <v>80815</v>
      </c>
      <c r="E11438" s="188">
        <v>10</v>
      </c>
    </row>
    <row r="11439" spans="1:5" x14ac:dyDescent="0.25">
      <c r="A11439" s="187">
        <v>44444</v>
      </c>
      <c r="B11439" s="188">
        <v>44444</v>
      </c>
      <c r="C11439" s="188" t="s">
        <v>1149</v>
      </c>
      <c r="D11439" s="189">
        <f>VLOOKUP(Pag_Inicio_Corr_mas_casos[[#This Row],[Corregimiento]],Hoja3!$A$2:$D$676,4,0)</f>
        <v>130102</v>
      </c>
      <c r="E11439" s="188">
        <v>10</v>
      </c>
    </row>
    <row r="11440" spans="1:5" x14ac:dyDescent="0.25">
      <c r="A11440" s="187">
        <v>44444</v>
      </c>
      <c r="B11440" s="188">
        <v>44444</v>
      </c>
      <c r="C11440" s="188" t="s">
        <v>1254</v>
      </c>
      <c r="D11440" s="189">
        <f>VLOOKUP(Pag_Inicio_Corr_mas_casos[[#This Row],[Corregimiento]],Hoja3!$A$2:$D$676,4,0)</f>
        <v>40606</v>
      </c>
      <c r="E11440" s="188">
        <v>9</v>
      </c>
    </row>
    <row r="11441" spans="1:5" x14ac:dyDescent="0.25">
      <c r="A11441" s="187">
        <v>44444</v>
      </c>
      <c r="B11441" s="188">
        <v>44444</v>
      </c>
      <c r="C11441" s="188" t="s">
        <v>820</v>
      </c>
      <c r="D11441" s="189">
        <f>VLOOKUP(Pag_Inicio_Corr_mas_casos[[#This Row],[Corregimiento]],Hoja3!$A$2:$D$676,4,0)</f>
        <v>30104</v>
      </c>
      <c r="E11441" s="188">
        <v>9</v>
      </c>
    </row>
    <row r="11442" spans="1:5" x14ac:dyDescent="0.25">
      <c r="A11442" s="187">
        <v>44444</v>
      </c>
      <c r="B11442" s="188">
        <v>44444</v>
      </c>
      <c r="C11442" s="188" t="s">
        <v>1047</v>
      </c>
      <c r="D11442" s="189">
        <f>VLOOKUP(Pag_Inicio_Corr_mas_casos[[#This Row],[Corregimiento]],Hoja3!$A$2:$D$676,4,0)</f>
        <v>80820</v>
      </c>
      <c r="E11442" s="188">
        <v>8</v>
      </c>
    </row>
    <row r="11443" spans="1:5" x14ac:dyDescent="0.25">
      <c r="A11443" s="187">
        <v>44444</v>
      </c>
      <c r="B11443" s="188">
        <v>44444</v>
      </c>
      <c r="C11443" s="188" t="s">
        <v>1106</v>
      </c>
      <c r="D11443" s="189">
        <f>VLOOKUP(Pag_Inicio_Corr_mas_casos[[#This Row],[Corregimiento]],Hoja3!$A$2:$D$676,4,0)</f>
        <v>80809</v>
      </c>
      <c r="E11443" s="188">
        <v>7</v>
      </c>
    </row>
    <row r="11444" spans="1:5" x14ac:dyDescent="0.25">
      <c r="A11444" s="187">
        <v>44444</v>
      </c>
      <c r="B11444" s="188">
        <v>44444</v>
      </c>
      <c r="C11444" s="188" t="s">
        <v>1452</v>
      </c>
      <c r="D11444" s="189">
        <f>VLOOKUP(Pag_Inicio_Corr_mas_casos[[#This Row],[Corregimiento]],Hoja3!$A$2:$D$676,4,0)</f>
        <v>30109</v>
      </c>
      <c r="E11444" s="188">
        <v>7</v>
      </c>
    </row>
    <row r="11445" spans="1:5" x14ac:dyDescent="0.25">
      <c r="A11445" s="187">
        <v>44444</v>
      </c>
      <c r="B11445" s="188">
        <v>44444</v>
      </c>
      <c r="C11445" s="188" t="s">
        <v>1048</v>
      </c>
      <c r="D11445" s="189">
        <f>VLOOKUP(Pag_Inicio_Corr_mas_casos[[#This Row],[Corregimiento]],Hoja3!$A$2:$D$676,4,0)</f>
        <v>80817</v>
      </c>
      <c r="E11445" s="188">
        <v>6</v>
      </c>
    </row>
    <row r="11446" spans="1:5" x14ac:dyDescent="0.25">
      <c r="A11446" s="187">
        <v>44444</v>
      </c>
      <c r="B11446" s="188">
        <v>44444</v>
      </c>
      <c r="C11446" s="188" t="s">
        <v>1080</v>
      </c>
      <c r="D11446" s="189">
        <f>VLOOKUP(Pag_Inicio_Corr_mas_casos[[#This Row],[Corregimiento]],Hoja3!$A$2:$D$676,4,0)</f>
        <v>80822</v>
      </c>
      <c r="E11446" s="188">
        <v>5</v>
      </c>
    </row>
    <row r="11447" spans="1:5" x14ac:dyDescent="0.25">
      <c r="A11447" s="187">
        <v>44444</v>
      </c>
      <c r="B11447" s="188">
        <v>44444</v>
      </c>
      <c r="C11447" s="188" t="s">
        <v>1032</v>
      </c>
      <c r="D11447" s="189">
        <f>VLOOKUP(Pag_Inicio_Corr_mas_casos[[#This Row],[Corregimiento]],Hoja3!$A$2:$D$676,4,0)</f>
        <v>80810</v>
      </c>
      <c r="E11447" s="188">
        <v>5</v>
      </c>
    </row>
    <row r="11448" spans="1:5" x14ac:dyDescent="0.25">
      <c r="A11448" s="187">
        <v>44444</v>
      </c>
      <c r="B11448" s="188">
        <v>44444</v>
      </c>
      <c r="C11448" s="188" t="s">
        <v>1453</v>
      </c>
      <c r="D11448" s="189">
        <f>VLOOKUP(Pag_Inicio_Corr_mas_casos[[#This Row],[Corregimiento]],Hoja3!$A$2:$D$676,4,0)</f>
        <v>20604</v>
      </c>
      <c r="E11448" s="188">
        <v>5</v>
      </c>
    </row>
    <row r="11449" spans="1:5" x14ac:dyDescent="0.25">
      <c r="A11449" s="187">
        <v>44444</v>
      </c>
      <c r="B11449" s="188">
        <v>44444</v>
      </c>
      <c r="C11449" s="188" t="s">
        <v>1454</v>
      </c>
      <c r="D11449" s="189">
        <f>VLOOKUP(Pag_Inicio_Corr_mas_casos[[#This Row],[Corregimiento]],Hoja3!$A$2:$D$676,4,0)</f>
        <v>20204</v>
      </c>
      <c r="E11449" s="188">
        <v>5</v>
      </c>
    </row>
    <row r="11450" spans="1:5" x14ac:dyDescent="0.25">
      <c r="A11450" s="187">
        <v>44444</v>
      </c>
      <c r="B11450" s="188">
        <v>44444</v>
      </c>
      <c r="C11450" s="188" t="s">
        <v>1034</v>
      </c>
      <c r="D11450" s="189">
        <f>VLOOKUP(Pag_Inicio_Corr_mas_casos[[#This Row],[Corregimiento]],Hoja3!$A$2:$D$676,4,0)</f>
        <v>81009</v>
      </c>
      <c r="E11450" s="188">
        <v>5</v>
      </c>
    </row>
    <row r="11451" spans="1:5" x14ac:dyDescent="0.25">
      <c r="A11451" s="187">
        <v>44444</v>
      </c>
      <c r="B11451" s="188">
        <v>44444</v>
      </c>
      <c r="C11451" s="188" t="s">
        <v>1036</v>
      </c>
      <c r="D11451" s="189">
        <f>VLOOKUP(Pag_Inicio_Corr_mas_casos[[#This Row],[Corregimiento]],Hoja3!$A$2:$D$676,4,0)</f>
        <v>80823</v>
      </c>
      <c r="E11451" s="188">
        <v>5</v>
      </c>
    </row>
    <row r="11452" spans="1:5" x14ac:dyDescent="0.25">
      <c r="A11452" s="187">
        <v>44444</v>
      </c>
      <c r="B11452" s="188">
        <v>44444</v>
      </c>
      <c r="C11452" s="188" t="s">
        <v>765</v>
      </c>
      <c r="D11452" s="189">
        <f>VLOOKUP(Pag_Inicio_Corr_mas_casos[[#This Row],[Corregimiento]],Hoja3!$A$2:$D$676,4,0)</f>
        <v>130709</v>
      </c>
      <c r="E11452" s="188">
        <v>5</v>
      </c>
    </row>
    <row r="11453" spans="1:5" x14ac:dyDescent="0.25">
      <c r="A11453" s="187">
        <v>44444</v>
      </c>
      <c r="B11453" s="188">
        <v>44444</v>
      </c>
      <c r="C11453" s="188" t="s">
        <v>1141</v>
      </c>
      <c r="D11453" s="189">
        <f>VLOOKUP(Pag_Inicio_Corr_mas_casos[[#This Row],[Corregimiento]],Hoja3!$A$2:$D$676,4,0)</f>
        <v>80812</v>
      </c>
      <c r="E11453" s="188">
        <v>5</v>
      </c>
    </row>
    <row r="11454" spans="1:5" x14ac:dyDescent="0.25">
      <c r="A11454" s="187">
        <v>44444</v>
      </c>
      <c r="B11454" s="188">
        <v>44444</v>
      </c>
      <c r="C11454" s="188" t="s">
        <v>1078</v>
      </c>
      <c r="D11454" s="189">
        <f>VLOOKUP(Pag_Inicio_Corr_mas_casos[[#This Row],[Corregimiento]],Hoja3!$A$2:$D$676,4,0)</f>
        <v>130716</v>
      </c>
      <c r="E11454" s="188">
        <v>4</v>
      </c>
    </row>
    <row r="11455" spans="1:5" x14ac:dyDescent="0.25">
      <c r="A11455" s="187">
        <v>44444</v>
      </c>
      <c r="B11455" s="188">
        <v>44444</v>
      </c>
      <c r="C11455" s="188" t="s">
        <v>1250</v>
      </c>
      <c r="D11455" s="189">
        <f>VLOOKUP(Pag_Inicio_Corr_mas_casos[[#This Row],[Corregimiento]],Hoja3!$A$2:$D$676,4,0)</f>
        <v>30103</v>
      </c>
      <c r="E11455" s="188">
        <v>4</v>
      </c>
    </row>
    <row r="11456" spans="1:5" x14ac:dyDescent="0.25">
      <c r="A11456" s="38">
        <v>44445</v>
      </c>
      <c r="B11456" s="39">
        <v>44445</v>
      </c>
      <c r="C11456" s="39" t="s">
        <v>1042</v>
      </c>
      <c r="D11456" s="40">
        <f>VLOOKUP(Pag_Inicio_Corr_mas_casos[[#This Row],[Corregimiento]],Hoja3!$A$2:$D$676,4,0)</f>
        <v>80826</v>
      </c>
      <c r="E11456" s="39">
        <v>7</v>
      </c>
    </row>
    <row r="11457" spans="1:5" x14ac:dyDescent="0.25">
      <c r="A11457" s="38">
        <v>44445</v>
      </c>
      <c r="B11457" s="39">
        <v>44445</v>
      </c>
      <c r="C11457" s="39" t="s">
        <v>1218</v>
      </c>
      <c r="D11457" s="40">
        <f>VLOOKUP(Pag_Inicio_Corr_mas_casos[[#This Row],[Corregimiento]],Hoja3!$A$2:$D$676,4,0)</f>
        <v>20604</v>
      </c>
      <c r="E11457" s="39">
        <v>7</v>
      </c>
    </row>
    <row r="11458" spans="1:5" x14ac:dyDescent="0.25">
      <c r="A11458" s="38">
        <v>44445</v>
      </c>
      <c r="B11458" s="39">
        <v>44445</v>
      </c>
      <c r="C11458" s="39" t="s">
        <v>1037</v>
      </c>
      <c r="D11458" s="40">
        <f>VLOOKUP(Pag_Inicio_Corr_mas_casos[[#This Row],[Corregimiento]],Hoja3!$A$2:$D$676,4,0)</f>
        <v>80807</v>
      </c>
      <c r="E11458" s="39">
        <v>6</v>
      </c>
    </row>
    <row r="11459" spans="1:5" x14ac:dyDescent="0.25">
      <c r="A11459" s="38">
        <v>44445</v>
      </c>
      <c r="B11459" s="39">
        <v>44445</v>
      </c>
      <c r="C11459" s="39" t="s">
        <v>1127</v>
      </c>
      <c r="D11459" s="40">
        <f>VLOOKUP(Pag_Inicio_Corr_mas_casos[[#This Row],[Corregimiento]],Hoja3!$A$2:$D$676,4,0)</f>
        <v>30104</v>
      </c>
      <c r="E11459" s="39">
        <v>6</v>
      </c>
    </row>
    <row r="11460" spans="1:5" x14ac:dyDescent="0.25">
      <c r="A11460" s="38">
        <v>44445</v>
      </c>
      <c r="B11460" s="39">
        <v>44445</v>
      </c>
      <c r="C11460" s="39" t="s">
        <v>1141</v>
      </c>
      <c r="D11460" s="40">
        <f>VLOOKUP(Pag_Inicio_Corr_mas_casos[[#This Row],[Corregimiento]],Hoja3!$A$2:$D$676,4,0)</f>
        <v>80812</v>
      </c>
      <c r="E11460" s="39">
        <v>6</v>
      </c>
    </row>
    <row r="11461" spans="1:5" x14ac:dyDescent="0.25">
      <c r="A11461" s="38">
        <v>44445</v>
      </c>
      <c r="B11461" s="39">
        <v>44445</v>
      </c>
      <c r="C11461" s="39" t="s">
        <v>1034</v>
      </c>
      <c r="D11461" s="40">
        <f>VLOOKUP(Pag_Inicio_Corr_mas_casos[[#This Row],[Corregimiento]],Hoja3!$A$2:$D$676,4,0)</f>
        <v>81009</v>
      </c>
      <c r="E11461" s="39">
        <v>6</v>
      </c>
    </row>
    <row r="11462" spans="1:5" x14ac:dyDescent="0.25">
      <c r="A11462" s="38">
        <v>44445</v>
      </c>
      <c r="B11462" s="39">
        <v>44445</v>
      </c>
      <c r="C11462" s="39" t="s">
        <v>1062</v>
      </c>
      <c r="D11462" s="40">
        <f>VLOOKUP(Pag_Inicio_Corr_mas_casos[[#This Row],[Corregimiento]],Hoja3!$A$2:$D$676,4,0)</f>
        <v>30107</v>
      </c>
      <c r="E11462" s="39">
        <v>6</v>
      </c>
    </row>
    <row r="11463" spans="1:5" x14ac:dyDescent="0.25">
      <c r="A11463" s="38">
        <v>44445</v>
      </c>
      <c r="B11463" s="39">
        <v>44445</v>
      </c>
      <c r="C11463" s="39" t="s">
        <v>1036</v>
      </c>
      <c r="D11463" s="40">
        <f>VLOOKUP(Pag_Inicio_Corr_mas_casos[[#This Row],[Corregimiento]],Hoja3!$A$2:$D$676,4,0)</f>
        <v>80823</v>
      </c>
      <c r="E11463" s="39">
        <v>5</v>
      </c>
    </row>
    <row r="11464" spans="1:5" x14ac:dyDescent="0.25">
      <c r="A11464" s="38">
        <v>44445</v>
      </c>
      <c r="B11464" s="39">
        <v>44445</v>
      </c>
      <c r="C11464" s="39" t="s">
        <v>1069</v>
      </c>
      <c r="D11464" s="40">
        <f>VLOOKUP(Pag_Inicio_Corr_mas_casos[[#This Row],[Corregimiento]],Hoja3!$A$2:$D$676,4,0)</f>
        <v>40203</v>
      </c>
      <c r="E11464" s="39">
        <v>4</v>
      </c>
    </row>
    <row r="11465" spans="1:5" x14ac:dyDescent="0.25">
      <c r="A11465" s="38">
        <v>44445</v>
      </c>
      <c r="B11465" s="39">
        <v>44445</v>
      </c>
      <c r="C11465" s="39" t="s">
        <v>1048</v>
      </c>
      <c r="D11465" s="40">
        <f>VLOOKUP(Pag_Inicio_Corr_mas_casos[[#This Row],[Corregimiento]],Hoja3!$A$2:$D$676,4,0)</f>
        <v>80817</v>
      </c>
      <c r="E11465" s="39">
        <v>4</v>
      </c>
    </row>
    <row r="11466" spans="1:5" x14ac:dyDescent="0.25">
      <c r="A11466" s="38">
        <v>44445</v>
      </c>
      <c r="B11466" s="39">
        <v>44445</v>
      </c>
      <c r="C11466" s="39" t="s">
        <v>1035</v>
      </c>
      <c r="D11466" s="40">
        <f>VLOOKUP(Pag_Inicio_Corr_mas_casos[[#This Row],[Corregimiento]],Hoja3!$A$2:$D$676,4,0)</f>
        <v>80806</v>
      </c>
      <c r="E11466" s="39">
        <v>4</v>
      </c>
    </row>
    <row r="11467" spans="1:5" x14ac:dyDescent="0.25">
      <c r="A11467" s="38">
        <v>44445</v>
      </c>
      <c r="B11467" s="39">
        <v>44445</v>
      </c>
      <c r="C11467" s="39" t="s">
        <v>1102</v>
      </c>
      <c r="D11467" s="40">
        <f>VLOOKUP(Pag_Inicio_Corr_mas_casos[[#This Row],[Corregimiento]],Hoja3!$A$2:$D$676,4,0)</f>
        <v>40612</v>
      </c>
      <c r="E11467" s="39">
        <v>4</v>
      </c>
    </row>
    <row r="11468" spans="1:5" x14ac:dyDescent="0.25">
      <c r="A11468" s="38">
        <v>44445</v>
      </c>
      <c r="B11468" s="39">
        <v>44445</v>
      </c>
      <c r="C11468" s="39" t="s">
        <v>1213</v>
      </c>
      <c r="D11468" s="40">
        <f>VLOOKUP(Pag_Inicio_Corr_mas_casos[[#This Row],[Corregimiento]],Hoja3!$A$2:$D$676,4,0)</f>
        <v>30401</v>
      </c>
      <c r="E11468" s="39">
        <v>4</v>
      </c>
    </row>
    <row r="11469" spans="1:5" x14ac:dyDescent="0.25">
      <c r="A11469" s="38">
        <v>44445</v>
      </c>
      <c r="B11469" s="39">
        <v>44445</v>
      </c>
      <c r="C11469" s="39" t="s">
        <v>1107</v>
      </c>
      <c r="D11469" s="40">
        <f>VLOOKUP(Pag_Inicio_Corr_mas_casos[[#This Row],[Corregimiento]],Hoja3!$A$2:$D$676,4,0)</f>
        <v>80819</v>
      </c>
      <c r="E11469" s="39">
        <v>4</v>
      </c>
    </row>
    <row r="11470" spans="1:5" x14ac:dyDescent="0.25">
      <c r="A11470" s="38">
        <v>44445</v>
      </c>
      <c r="B11470" s="39">
        <v>44445</v>
      </c>
      <c r="C11470" s="39" t="s">
        <v>1149</v>
      </c>
      <c r="D11470" s="40">
        <f>VLOOKUP(Pag_Inicio_Corr_mas_casos[[#This Row],[Corregimiento]],Hoja3!$A$2:$D$676,4,0)</f>
        <v>130102</v>
      </c>
      <c r="E11470" s="39">
        <v>4</v>
      </c>
    </row>
    <row r="11471" spans="1:5" x14ac:dyDescent="0.25">
      <c r="A11471" s="38">
        <v>44445</v>
      </c>
      <c r="B11471" s="39">
        <v>44445</v>
      </c>
      <c r="C11471" s="39" t="s">
        <v>1106</v>
      </c>
      <c r="D11471" s="40">
        <f>VLOOKUP(Pag_Inicio_Corr_mas_casos[[#This Row],[Corregimiento]],Hoja3!$A$2:$D$676,4,0)</f>
        <v>80809</v>
      </c>
      <c r="E11471" s="39">
        <v>4</v>
      </c>
    </row>
    <row r="11472" spans="1:5" x14ac:dyDescent="0.25">
      <c r="A11472" s="38">
        <v>44445</v>
      </c>
      <c r="B11472" s="39">
        <v>44445</v>
      </c>
      <c r="C11472" s="39" t="s">
        <v>1032</v>
      </c>
      <c r="D11472" s="40">
        <f>VLOOKUP(Pag_Inicio_Corr_mas_casos[[#This Row],[Corregimiento]],Hoja3!$A$2:$D$676,4,0)</f>
        <v>80810</v>
      </c>
      <c r="E11472" s="39">
        <v>3</v>
      </c>
    </row>
    <row r="11473" spans="1:5" x14ac:dyDescent="0.25">
      <c r="A11473" s="38">
        <v>44445</v>
      </c>
      <c r="B11473" s="39">
        <v>44445</v>
      </c>
      <c r="C11473" s="39" t="s">
        <v>1155</v>
      </c>
      <c r="D11473" s="40">
        <f>VLOOKUP(Pag_Inicio_Corr_mas_casos[[#This Row],[Corregimiento]],Hoja3!$A$2:$D$676,4,0)</f>
        <v>40601</v>
      </c>
      <c r="E11473" s="39">
        <v>3</v>
      </c>
    </row>
    <row r="11474" spans="1:5" x14ac:dyDescent="0.25">
      <c r="A11474" s="38">
        <v>44445</v>
      </c>
      <c r="B11474" s="39">
        <v>44445</v>
      </c>
      <c r="C11474" s="39" t="s">
        <v>1052</v>
      </c>
      <c r="D11474" s="40">
        <f>VLOOKUP(Pag_Inicio_Corr_mas_casos[[#This Row],[Corregimiento]],Hoja3!$A$2:$D$676,4,0)</f>
        <v>130716</v>
      </c>
      <c r="E11474" s="39">
        <v>3</v>
      </c>
    </row>
    <row r="11475" spans="1:5" x14ac:dyDescent="0.25">
      <c r="A11475" s="38">
        <v>44445</v>
      </c>
      <c r="B11475" s="39">
        <v>44445</v>
      </c>
      <c r="C11475" s="39" t="s">
        <v>1040</v>
      </c>
      <c r="D11475" s="40">
        <f>VLOOKUP(Pag_Inicio_Corr_mas_casos[[#This Row],[Corregimiento]],Hoja3!$A$2:$D$676,4,0)</f>
        <v>81007</v>
      </c>
      <c r="E11475" s="39">
        <v>3</v>
      </c>
    </row>
    <row r="11476" spans="1:5" x14ac:dyDescent="0.25">
      <c r="A11476" s="32">
        <v>44446</v>
      </c>
      <c r="B11476" s="33">
        <v>44446</v>
      </c>
      <c r="C11476" s="33" t="s">
        <v>1107</v>
      </c>
      <c r="D11476" s="34">
        <f>VLOOKUP(Pag_Inicio_Corr_mas_casos[[#This Row],[Corregimiento]],Hoja3!$A$2:$D$676,4,0)</f>
        <v>80819</v>
      </c>
      <c r="E11476" s="33">
        <v>31</v>
      </c>
    </row>
    <row r="11477" spans="1:5" x14ac:dyDescent="0.25">
      <c r="A11477" s="32">
        <v>44446</v>
      </c>
      <c r="B11477" s="33">
        <v>44446</v>
      </c>
      <c r="C11477" s="33" t="s">
        <v>1062</v>
      </c>
      <c r="D11477" s="34">
        <f>VLOOKUP(Pag_Inicio_Corr_mas_casos[[#This Row],[Corregimiento]],Hoja3!$A$2:$D$676,4,0)</f>
        <v>30107</v>
      </c>
      <c r="E11477" s="33">
        <v>14</v>
      </c>
    </row>
    <row r="11478" spans="1:5" x14ac:dyDescent="0.25">
      <c r="A11478" s="32">
        <v>44446</v>
      </c>
      <c r="B11478" s="33">
        <v>44446</v>
      </c>
      <c r="C11478" s="33" t="s">
        <v>1046</v>
      </c>
      <c r="D11478" s="34">
        <f>VLOOKUP(Pag_Inicio_Corr_mas_casos[[#This Row],[Corregimiento]],Hoja3!$A$2:$D$676,4,0)</f>
        <v>80813</v>
      </c>
      <c r="E11478" s="33">
        <v>13</v>
      </c>
    </row>
    <row r="11479" spans="1:5" x14ac:dyDescent="0.25">
      <c r="A11479" s="32">
        <v>44446</v>
      </c>
      <c r="B11479" s="33">
        <v>44446</v>
      </c>
      <c r="C11479" s="33" t="s">
        <v>1048</v>
      </c>
      <c r="D11479" s="34">
        <f>VLOOKUP(Pag_Inicio_Corr_mas_casos[[#This Row],[Corregimiento]],Hoja3!$A$2:$D$676,4,0)</f>
        <v>80817</v>
      </c>
      <c r="E11479" s="33">
        <v>11</v>
      </c>
    </row>
    <row r="11480" spans="1:5" x14ac:dyDescent="0.25">
      <c r="A11480" s="32">
        <v>44446</v>
      </c>
      <c r="B11480" s="33">
        <v>44446</v>
      </c>
      <c r="C11480" s="33" t="s">
        <v>867</v>
      </c>
      <c r="D11480" s="34">
        <f>VLOOKUP(Pag_Inicio_Corr_mas_casos[[#This Row],[Corregimiento]],Hoja3!$A$2:$D$676,4,0)</f>
        <v>80821</v>
      </c>
      <c r="E11480" s="33">
        <v>11</v>
      </c>
    </row>
    <row r="11481" spans="1:5" x14ac:dyDescent="0.25">
      <c r="A11481" s="32">
        <v>44446</v>
      </c>
      <c r="B11481" s="33">
        <v>44446</v>
      </c>
      <c r="C11481" s="33" t="s">
        <v>1218</v>
      </c>
      <c r="D11481" s="34">
        <f>VLOOKUP(Pag_Inicio_Corr_mas_casos[[#This Row],[Corregimiento]],Hoja3!$A$2:$D$676,4,0)</f>
        <v>20604</v>
      </c>
      <c r="E11481" s="33">
        <v>10</v>
      </c>
    </row>
    <row r="11482" spans="1:5" x14ac:dyDescent="0.25">
      <c r="A11482" s="32">
        <v>44446</v>
      </c>
      <c r="B11482" s="33">
        <v>44446</v>
      </c>
      <c r="C11482" s="33" t="s">
        <v>1163</v>
      </c>
      <c r="D11482" s="34">
        <f>VLOOKUP(Pag_Inicio_Corr_mas_casos[[#This Row],[Corregimiento]],Hoja3!$A$2:$D$676,4,0)</f>
        <v>130101</v>
      </c>
      <c r="E11482" s="33">
        <v>9</v>
      </c>
    </row>
    <row r="11483" spans="1:5" x14ac:dyDescent="0.25">
      <c r="A11483" s="32">
        <v>44446</v>
      </c>
      <c r="B11483" s="33">
        <v>44446</v>
      </c>
      <c r="C11483" s="33" t="s">
        <v>1117</v>
      </c>
      <c r="D11483" s="34">
        <f>VLOOKUP(Pag_Inicio_Corr_mas_casos[[#This Row],[Corregimiento]],Hoja3!$A$2:$D$676,4,0)</f>
        <v>91001</v>
      </c>
      <c r="E11483" s="33">
        <v>9</v>
      </c>
    </row>
    <row r="11484" spans="1:5" x14ac:dyDescent="0.25">
      <c r="A11484" s="32">
        <v>44446</v>
      </c>
      <c r="B11484" s="33">
        <v>44446</v>
      </c>
      <c r="C11484" s="33" t="s">
        <v>1093</v>
      </c>
      <c r="D11484" s="34">
        <f>VLOOKUP(Pag_Inicio_Corr_mas_casos[[#This Row],[Corregimiento]],Hoja3!$A$2:$D$676,4,0)</f>
        <v>81004</v>
      </c>
      <c r="E11484" s="33">
        <v>8</v>
      </c>
    </row>
    <row r="11485" spans="1:5" x14ac:dyDescent="0.25">
      <c r="A11485" s="32">
        <v>44446</v>
      </c>
      <c r="B11485" s="33">
        <v>44446</v>
      </c>
      <c r="C11485" s="33" t="s">
        <v>1049</v>
      </c>
      <c r="D11485" s="34">
        <f>VLOOKUP(Pag_Inicio_Corr_mas_casos[[#This Row],[Corregimiento]],Hoja3!$A$2:$D$676,4,0)</f>
        <v>80822</v>
      </c>
      <c r="E11485" s="33">
        <v>8</v>
      </c>
    </row>
    <row r="11486" spans="1:5" x14ac:dyDescent="0.25">
      <c r="A11486" s="32">
        <v>44446</v>
      </c>
      <c r="B11486" s="33">
        <v>44446</v>
      </c>
      <c r="C11486" s="33" t="s">
        <v>1069</v>
      </c>
      <c r="D11486" s="34">
        <f>VLOOKUP(Pag_Inicio_Corr_mas_casos[[#This Row],[Corregimiento]],Hoja3!$A$2:$D$676,4,0)</f>
        <v>40203</v>
      </c>
      <c r="E11486" s="33">
        <v>8</v>
      </c>
    </row>
    <row r="11487" spans="1:5" x14ac:dyDescent="0.25">
      <c r="A11487" s="32">
        <v>44446</v>
      </c>
      <c r="B11487" s="33">
        <v>44446</v>
      </c>
      <c r="C11487" s="33" t="s">
        <v>1141</v>
      </c>
      <c r="D11487" s="34">
        <f>VLOOKUP(Pag_Inicio_Corr_mas_casos[[#This Row],[Corregimiento]],Hoja3!$A$2:$D$676,4,0)</f>
        <v>80812</v>
      </c>
      <c r="E11487" s="33">
        <v>8</v>
      </c>
    </row>
    <row r="11488" spans="1:5" x14ac:dyDescent="0.25">
      <c r="A11488" s="32">
        <v>44446</v>
      </c>
      <c r="B11488" s="33">
        <v>44446</v>
      </c>
      <c r="C11488" s="33" t="s">
        <v>1180</v>
      </c>
      <c r="D11488" s="34">
        <f>VLOOKUP(Pag_Inicio_Corr_mas_casos[[#This Row],[Corregimiento]],Hoja3!$A$2:$D$676,4,0)</f>
        <v>130407</v>
      </c>
      <c r="E11488" s="33">
        <v>8</v>
      </c>
    </row>
    <row r="11489" spans="1:5" x14ac:dyDescent="0.25">
      <c r="A11489" s="32">
        <v>44446</v>
      </c>
      <c r="B11489" s="33">
        <v>44446</v>
      </c>
      <c r="C11489" s="33" t="s">
        <v>1106</v>
      </c>
      <c r="D11489" s="34">
        <f>VLOOKUP(Pag_Inicio_Corr_mas_casos[[#This Row],[Corregimiento]],Hoja3!$A$2:$D$676,4,0)</f>
        <v>80809</v>
      </c>
      <c r="E11489" s="33">
        <v>7</v>
      </c>
    </row>
    <row r="11490" spans="1:5" x14ac:dyDescent="0.25">
      <c r="A11490" s="32">
        <v>44446</v>
      </c>
      <c r="B11490" s="33">
        <v>44446</v>
      </c>
      <c r="C11490" s="33" t="s">
        <v>1127</v>
      </c>
      <c r="D11490" s="34">
        <f>VLOOKUP(Pag_Inicio_Corr_mas_casos[[#This Row],[Corregimiento]],Hoja3!$A$2:$D$676,4,0)</f>
        <v>30104</v>
      </c>
      <c r="E11490" s="33">
        <v>7</v>
      </c>
    </row>
    <row r="11491" spans="1:5" x14ac:dyDescent="0.25">
      <c r="A11491" s="32">
        <v>44446</v>
      </c>
      <c r="B11491" s="33">
        <v>44446</v>
      </c>
      <c r="C11491" s="33" t="s">
        <v>1086</v>
      </c>
      <c r="D11491" s="34">
        <f>VLOOKUP(Pag_Inicio_Corr_mas_casos[[#This Row],[Corregimiento]],Hoja3!$A$2:$D$676,4,0)</f>
        <v>130706</v>
      </c>
      <c r="E11491" s="33">
        <v>7</v>
      </c>
    </row>
    <row r="11492" spans="1:5" x14ac:dyDescent="0.25">
      <c r="A11492" s="32">
        <v>44446</v>
      </c>
      <c r="B11492" s="33">
        <v>44446</v>
      </c>
      <c r="C11492" s="33" t="s">
        <v>1203</v>
      </c>
      <c r="D11492" s="34">
        <f>VLOOKUP(Pag_Inicio_Corr_mas_casos[[#This Row],[Corregimiento]],Hoja3!$A$2:$D$676,4,0)</f>
        <v>40515</v>
      </c>
      <c r="E11492" s="33">
        <v>6</v>
      </c>
    </row>
    <row r="11493" spans="1:5" x14ac:dyDescent="0.25">
      <c r="A11493" s="32">
        <v>44446</v>
      </c>
      <c r="B11493" s="33">
        <v>44446</v>
      </c>
      <c r="C11493" s="33" t="s">
        <v>1043</v>
      </c>
      <c r="D11493" s="34">
        <f>VLOOKUP(Pag_Inicio_Corr_mas_casos[[#This Row],[Corregimiento]],Hoja3!$A$2:$D$676,4,0)</f>
        <v>80811</v>
      </c>
      <c r="E11493" s="33">
        <v>6</v>
      </c>
    </row>
    <row r="11494" spans="1:5" x14ac:dyDescent="0.25">
      <c r="A11494" s="32">
        <v>44446</v>
      </c>
      <c r="B11494" s="33">
        <v>44446</v>
      </c>
      <c r="C11494" s="33" t="s">
        <v>1051</v>
      </c>
      <c r="D11494" s="34">
        <f>VLOOKUP(Pag_Inicio_Corr_mas_casos[[#This Row],[Corregimiento]],Hoja3!$A$2:$D$676,4,0)</f>
        <v>80815</v>
      </c>
      <c r="E11494" s="33">
        <v>6</v>
      </c>
    </row>
    <row r="11495" spans="1:5" x14ac:dyDescent="0.25">
      <c r="A11495" s="32">
        <v>44446</v>
      </c>
      <c r="B11495" s="33">
        <v>44446</v>
      </c>
      <c r="C11495" s="33" t="s">
        <v>1037</v>
      </c>
      <c r="D11495" s="34">
        <f>VLOOKUP(Pag_Inicio_Corr_mas_casos[[#This Row],[Corregimiento]],Hoja3!$A$2:$D$676,4,0)</f>
        <v>80807</v>
      </c>
      <c r="E11495" s="33">
        <v>6</v>
      </c>
    </row>
    <row r="11496" spans="1:5" x14ac:dyDescent="0.25">
      <c r="A11496" s="203">
        <v>44447</v>
      </c>
      <c r="B11496" s="204">
        <v>44447</v>
      </c>
      <c r="C11496" s="204" t="s">
        <v>1455</v>
      </c>
      <c r="D11496" s="205">
        <f>VLOOKUP(Pag_Inicio_Corr_mas_casos[[#This Row],[Corregimiento]],Hoja3!$A$2:$D$676,4,0)</f>
        <v>30110</v>
      </c>
      <c r="E11496" s="204">
        <v>10</v>
      </c>
    </row>
    <row r="11497" spans="1:5" x14ac:dyDescent="0.25">
      <c r="A11497" s="203">
        <v>44447</v>
      </c>
      <c r="B11497" s="204">
        <v>44447</v>
      </c>
      <c r="C11497" s="204" t="s">
        <v>1106</v>
      </c>
      <c r="D11497" s="205">
        <f>VLOOKUP(Pag_Inicio_Corr_mas_casos[[#This Row],[Corregimiento]],Hoja3!$A$2:$D$676,4,0)</f>
        <v>80809</v>
      </c>
      <c r="E11497" s="204">
        <v>9</v>
      </c>
    </row>
    <row r="11498" spans="1:5" x14ac:dyDescent="0.25">
      <c r="A11498" s="203">
        <v>44447</v>
      </c>
      <c r="B11498" s="204">
        <v>44447</v>
      </c>
      <c r="C11498" s="204" t="s">
        <v>867</v>
      </c>
      <c r="D11498" s="205">
        <f>VLOOKUP(Pag_Inicio_Corr_mas_casos[[#This Row],[Corregimiento]],Hoja3!$A$2:$D$676,4,0)</f>
        <v>80821</v>
      </c>
      <c r="E11498" s="204">
        <v>9</v>
      </c>
    </row>
    <row r="11499" spans="1:5" x14ac:dyDescent="0.25">
      <c r="A11499" s="203">
        <v>44447</v>
      </c>
      <c r="B11499" s="204">
        <v>44447</v>
      </c>
      <c r="C11499" s="204" t="s">
        <v>1155</v>
      </c>
      <c r="D11499" s="205">
        <f>VLOOKUP(Pag_Inicio_Corr_mas_casos[[#This Row],[Corregimiento]],Hoja3!$A$2:$D$676,4,0)</f>
        <v>40601</v>
      </c>
      <c r="E11499" s="204">
        <v>9</v>
      </c>
    </row>
    <row r="11500" spans="1:5" x14ac:dyDescent="0.25">
      <c r="A11500" s="203">
        <v>44447</v>
      </c>
      <c r="B11500" s="204">
        <v>44447</v>
      </c>
      <c r="C11500" s="204" t="s">
        <v>1254</v>
      </c>
      <c r="D11500" s="205">
        <f>VLOOKUP(Pag_Inicio_Corr_mas_casos[[#This Row],[Corregimiento]],Hoja3!$A$2:$D$676,4,0)</f>
        <v>40606</v>
      </c>
      <c r="E11500" s="204">
        <v>8</v>
      </c>
    </row>
    <row r="11501" spans="1:5" x14ac:dyDescent="0.25">
      <c r="A11501" s="203">
        <v>44447</v>
      </c>
      <c r="B11501" s="204">
        <v>44447</v>
      </c>
      <c r="C11501" s="204" t="s">
        <v>1107</v>
      </c>
      <c r="D11501" s="205">
        <f>VLOOKUP(Pag_Inicio_Corr_mas_casos[[#This Row],[Corregimiento]],Hoja3!$A$2:$D$676,4,0)</f>
        <v>80819</v>
      </c>
      <c r="E11501" s="204">
        <v>8</v>
      </c>
    </row>
    <row r="11502" spans="1:5" x14ac:dyDescent="0.25">
      <c r="A11502" s="203">
        <v>44447</v>
      </c>
      <c r="B11502" s="204">
        <v>44447</v>
      </c>
      <c r="C11502" s="204" t="s">
        <v>1456</v>
      </c>
      <c r="D11502" s="205">
        <f>VLOOKUP(Pag_Inicio_Corr_mas_casos[[#This Row],[Corregimiento]],Hoja3!$A$2:$D$676,4,0)</f>
        <v>80803</v>
      </c>
      <c r="E11502" s="204">
        <v>8</v>
      </c>
    </row>
    <row r="11503" spans="1:5" x14ac:dyDescent="0.25">
      <c r="A11503" s="203">
        <v>44447</v>
      </c>
      <c r="B11503" s="204">
        <v>44447</v>
      </c>
      <c r="C11503" s="204" t="s">
        <v>820</v>
      </c>
      <c r="D11503" s="205">
        <f>VLOOKUP(Pag_Inicio_Corr_mas_casos[[#This Row],[Corregimiento]],Hoja3!$A$2:$D$676,4,0)</f>
        <v>30104</v>
      </c>
      <c r="E11503" s="204">
        <v>8</v>
      </c>
    </row>
    <row r="11504" spans="1:5" x14ac:dyDescent="0.25">
      <c r="A11504" s="203">
        <v>44447</v>
      </c>
      <c r="B11504" s="204">
        <v>44447</v>
      </c>
      <c r="C11504" s="204" t="s">
        <v>1036</v>
      </c>
      <c r="D11504" s="205">
        <f>VLOOKUP(Pag_Inicio_Corr_mas_casos[[#This Row],[Corregimiento]],Hoja3!$A$2:$D$676,4,0)</f>
        <v>80823</v>
      </c>
      <c r="E11504" s="204">
        <v>8</v>
      </c>
    </row>
    <row r="11505" spans="1:5" x14ac:dyDescent="0.25">
      <c r="A11505" s="203">
        <v>44447</v>
      </c>
      <c r="B11505" s="204">
        <v>44447</v>
      </c>
      <c r="C11505" s="204" t="s">
        <v>787</v>
      </c>
      <c r="D11505" s="205">
        <f>VLOOKUP(Pag_Inicio_Corr_mas_casos[[#This Row],[Corregimiento]],Hoja3!$A$2:$D$676,4,0)</f>
        <v>130107</v>
      </c>
      <c r="E11505" s="204">
        <v>7</v>
      </c>
    </row>
    <row r="11506" spans="1:5" x14ac:dyDescent="0.25">
      <c r="A11506" s="203">
        <v>44447</v>
      </c>
      <c r="B11506" s="204">
        <v>44447</v>
      </c>
      <c r="C11506" s="204" t="s">
        <v>1163</v>
      </c>
      <c r="D11506" s="205">
        <f>VLOOKUP(Pag_Inicio_Corr_mas_casos[[#This Row],[Corregimiento]],Hoja3!$A$2:$D$676,4,0)</f>
        <v>130101</v>
      </c>
      <c r="E11506" s="204">
        <v>7</v>
      </c>
    </row>
    <row r="11507" spans="1:5" x14ac:dyDescent="0.25">
      <c r="A11507" s="203">
        <v>44447</v>
      </c>
      <c r="B11507" s="204">
        <v>44447</v>
      </c>
      <c r="C11507" s="204" t="s">
        <v>859</v>
      </c>
      <c r="D11507" s="205">
        <f>VLOOKUP(Pag_Inicio_Corr_mas_casos[[#This Row],[Corregimiento]],Hoja3!$A$2:$D$676,4,0)</f>
        <v>40203</v>
      </c>
      <c r="E11507" s="204">
        <v>7</v>
      </c>
    </row>
    <row r="11508" spans="1:5" x14ac:dyDescent="0.25">
      <c r="A11508" s="203">
        <v>44447</v>
      </c>
      <c r="B11508" s="204">
        <v>44447</v>
      </c>
      <c r="C11508" s="204" t="s">
        <v>1042</v>
      </c>
      <c r="D11508" s="205">
        <f>VLOOKUP(Pag_Inicio_Corr_mas_casos[[#This Row],[Corregimiento]],Hoja3!$A$2:$D$676,4,0)</f>
        <v>80826</v>
      </c>
      <c r="E11508" s="204">
        <v>7</v>
      </c>
    </row>
    <row r="11509" spans="1:5" x14ac:dyDescent="0.25">
      <c r="A11509" s="203">
        <v>44447</v>
      </c>
      <c r="B11509" s="204">
        <v>44447</v>
      </c>
      <c r="C11509" s="204" t="s">
        <v>1074</v>
      </c>
      <c r="D11509" s="205">
        <f>VLOOKUP(Pag_Inicio_Corr_mas_casos[[#This Row],[Corregimiento]],Hoja3!$A$2:$D$676,4,0)</f>
        <v>81002</v>
      </c>
      <c r="E11509" s="204">
        <v>7</v>
      </c>
    </row>
    <row r="11510" spans="1:5" x14ac:dyDescent="0.25">
      <c r="A11510" s="203">
        <v>44447</v>
      </c>
      <c r="B11510" s="204">
        <v>44447</v>
      </c>
      <c r="C11510" s="204" t="s">
        <v>1080</v>
      </c>
      <c r="D11510" s="205">
        <f>VLOOKUP(Pag_Inicio_Corr_mas_casos[[#This Row],[Corregimiento]],Hoja3!$A$2:$D$676,4,0)</f>
        <v>80822</v>
      </c>
      <c r="E11510" s="204">
        <v>7</v>
      </c>
    </row>
    <row r="11511" spans="1:5" x14ac:dyDescent="0.25">
      <c r="A11511" s="203">
        <v>44447</v>
      </c>
      <c r="B11511" s="204">
        <v>44447</v>
      </c>
      <c r="C11511" s="204" t="s">
        <v>1062</v>
      </c>
      <c r="D11511" s="205">
        <f>VLOOKUP(Pag_Inicio_Corr_mas_casos[[#This Row],[Corregimiento]],Hoja3!$A$2:$D$676,4,0)</f>
        <v>30107</v>
      </c>
      <c r="E11511" s="204">
        <v>6</v>
      </c>
    </row>
    <row r="11512" spans="1:5" x14ac:dyDescent="0.25">
      <c r="A11512" s="203">
        <v>44447</v>
      </c>
      <c r="B11512" s="204">
        <v>44447</v>
      </c>
      <c r="C11512" s="204" t="s">
        <v>1035</v>
      </c>
      <c r="D11512" s="205">
        <f>VLOOKUP(Pag_Inicio_Corr_mas_casos[[#This Row],[Corregimiento]],Hoja3!$A$2:$D$676,4,0)</f>
        <v>80806</v>
      </c>
      <c r="E11512" s="204">
        <v>6</v>
      </c>
    </row>
    <row r="11513" spans="1:5" x14ac:dyDescent="0.25">
      <c r="A11513" s="203">
        <v>44447</v>
      </c>
      <c r="B11513" s="204">
        <v>44447</v>
      </c>
      <c r="C11513" s="204" t="s">
        <v>1335</v>
      </c>
      <c r="D11513" s="205">
        <f>VLOOKUP(Pag_Inicio_Corr_mas_casos[[#This Row],[Corregimiento]],Hoja3!$A$2:$D$676,4,0)</f>
        <v>40502</v>
      </c>
      <c r="E11513" s="204">
        <v>5</v>
      </c>
    </row>
    <row r="11514" spans="1:5" x14ac:dyDescent="0.25">
      <c r="A11514" s="203">
        <v>44447</v>
      </c>
      <c r="B11514" s="204">
        <v>44447</v>
      </c>
      <c r="C11514" s="204" t="s">
        <v>1037</v>
      </c>
      <c r="D11514" s="205">
        <f>VLOOKUP(Pag_Inicio_Corr_mas_casos[[#This Row],[Corregimiento]],Hoja3!$A$2:$D$676,4,0)</f>
        <v>80807</v>
      </c>
      <c r="E11514" s="204">
        <v>5</v>
      </c>
    </row>
    <row r="11515" spans="1:5" x14ac:dyDescent="0.25">
      <c r="A11515" s="203">
        <v>44447</v>
      </c>
      <c r="B11515" s="204">
        <v>44447</v>
      </c>
      <c r="C11515" s="204" t="s">
        <v>1008</v>
      </c>
      <c r="D11515" s="205">
        <f>VLOOKUP(Pag_Inicio_Corr_mas_casos[[#This Row],[Corregimiento]],Hoja3!$A$2:$D$676,4,0)</f>
        <v>80816</v>
      </c>
      <c r="E11515" s="204">
        <v>5</v>
      </c>
    </row>
    <row r="11516" spans="1:5" x14ac:dyDescent="0.25">
      <c r="A11516" s="206">
        <v>44448</v>
      </c>
      <c r="B11516" s="207">
        <v>44448</v>
      </c>
      <c r="C11516" s="207" t="s">
        <v>1062</v>
      </c>
      <c r="D11516" s="208">
        <f>VLOOKUP(Pag_Inicio_Corr_mas_casos[[#This Row],[Corregimiento]],Hoja3!$A$2:$D$676,4,0)</f>
        <v>30107</v>
      </c>
      <c r="E11516" s="207">
        <v>17</v>
      </c>
    </row>
    <row r="11517" spans="1:5" x14ac:dyDescent="0.25">
      <c r="A11517" s="206">
        <v>44448</v>
      </c>
      <c r="B11517" s="207">
        <v>44448</v>
      </c>
      <c r="C11517" s="207" t="s">
        <v>1141</v>
      </c>
      <c r="D11517" s="208">
        <f>VLOOKUP(Pag_Inicio_Corr_mas_casos[[#This Row],[Corregimiento]],Hoja3!$A$2:$D$676,4,0)</f>
        <v>80812</v>
      </c>
      <c r="E11517" s="207">
        <v>15</v>
      </c>
    </row>
    <row r="11518" spans="1:5" x14ac:dyDescent="0.25">
      <c r="A11518" s="206">
        <v>44448</v>
      </c>
      <c r="B11518" s="207">
        <v>44448</v>
      </c>
      <c r="C11518" s="207" t="s">
        <v>1048</v>
      </c>
      <c r="D11518" s="208">
        <f>VLOOKUP(Pag_Inicio_Corr_mas_casos[[#This Row],[Corregimiento]],Hoja3!$A$2:$D$676,4,0)</f>
        <v>80817</v>
      </c>
      <c r="E11518" s="207">
        <v>11</v>
      </c>
    </row>
    <row r="11519" spans="1:5" x14ac:dyDescent="0.25">
      <c r="A11519" s="206">
        <v>44448</v>
      </c>
      <c r="B11519" s="207">
        <v>44448</v>
      </c>
      <c r="C11519" s="207" t="s">
        <v>1413</v>
      </c>
      <c r="D11519" s="208">
        <f>VLOOKUP(Pag_Inicio_Corr_mas_casos[[#This Row],[Corregimiento]],Hoja3!$A$2:$D$676,4,0)</f>
        <v>81003</v>
      </c>
      <c r="E11519" s="207">
        <v>11</v>
      </c>
    </row>
    <row r="11520" spans="1:5" x14ac:dyDescent="0.25">
      <c r="A11520" s="206">
        <v>44448</v>
      </c>
      <c r="B11520" s="207">
        <v>44448</v>
      </c>
      <c r="C11520" s="207" t="s">
        <v>1032</v>
      </c>
      <c r="D11520" s="208">
        <f>VLOOKUP(Pag_Inicio_Corr_mas_casos[[#This Row],[Corregimiento]],Hoja3!$A$2:$D$676,4,0)</f>
        <v>80810</v>
      </c>
      <c r="E11520" s="207">
        <v>9</v>
      </c>
    </row>
    <row r="11521" spans="1:5" x14ac:dyDescent="0.25">
      <c r="A11521" s="206">
        <v>44448</v>
      </c>
      <c r="B11521" s="207">
        <v>44448</v>
      </c>
      <c r="C11521" s="207" t="s">
        <v>1046</v>
      </c>
      <c r="D11521" s="208">
        <f>VLOOKUP(Pag_Inicio_Corr_mas_casos[[#This Row],[Corregimiento]],Hoja3!$A$2:$D$676,4,0)</f>
        <v>80813</v>
      </c>
      <c r="E11521" s="207">
        <v>9</v>
      </c>
    </row>
    <row r="11522" spans="1:5" x14ac:dyDescent="0.25">
      <c r="A11522" s="206">
        <v>44448</v>
      </c>
      <c r="B11522" s="207">
        <v>44448</v>
      </c>
      <c r="C11522" s="207" t="s">
        <v>820</v>
      </c>
      <c r="D11522" s="208">
        <f>VLOOKUP(Pag_Inicio_Corr_mas_casos[[#This Row],[Corregimiento]],Hoja3!$A$2:$D$676,4,0)</f>
        <v>30104</v>
      </c>
      <c r="E11522" s="207">
        <v>9</v>
      </c>
    </row>
    <row r="11523" spans="1:5" x14ac:dyDescent="0.25">
      <c r="A11523" s="206">
        <v>44448</v>
      </c>
      <c r="B11523" s="207">
        <v>44448</v>
      </c>
      <c r="C11523" s="207" t="s">
        <v>1042</v>
      </c>
      <c r="D11523" s="208">
        <f>VLOOKUP(Pag_Inicio_Corr_mas_casos[[#This Row],[Corregimiento]],Hoja3!$A$2:$D$676,4,0)</f>
        <v>80826</v>
      </c>
      <c r="E11523" s="207">
        <v>8</v>
      </c>
    </row>
    <row r="11524" spans="1:5" x14ac:dyDescent="0.25">
      <c r="A11524" s="206">
        <v>44448</v>
      </c>
      <c r="B11524" s="207">
        <v>44448</v>
      </c>
      <c r="C11524" s="207" t="s">
        <v>765</v>
      </c>
      <c r="D11524" s="208">
        <f>VLOOKUP(Pag_Inicio_Corr_mas_casos[[#This Row],[Corregimiento]],Hoja3!$A$2:$D$676,4,0)</f>
        <v>130709</v>
      </c>
      <c r="E11524" s="207">
        <v>8</v>
      </c>
    </row>
    <row r="11525" spans="1:5" x14ac:dyDescent="0.25">
      <c r="A11525" s="206">
        <v>44448</v>
      </c>
      <c r="B11525" s="207">
        <v>44448</v>
      </c>
      <c r="C11525" s="207" t="s">
        <v>787</v>
      </c>
      <c r="D11525" s="208">
        <f>VLOOKUP(Pag_Inicio_Corr_mas_casos[[#This Row],[Corregimiento]],Hoja3!$A$2:$D$676,4,0)</f>
        <v>130107</v>
      </c>
      <c r="E11525" s="207">
        <v>7</v>
      </c>
    </row>
    <row r="11526" spans="1:5" x14ac:dyDescent="0.25">
      <c r="A11526" s="206">
        <v>44448</v>
      </c>
      <c r="B11526" s="207">
        <v>44448</v>
      </c>
      <c r="C11526" s="207" t="s">
        <v>1457</v>
      </c>
      <c r="D11526" s="208">
        <f>VLOOKUP(Pag_Inicio_Corr_mas_casos[[#This Row],[Corregimiento]],Hoja3!$A$2:$D$676,4,0)</f>
        <v>30101</v>
      </c>
      <c r="E11526" s="207">
        <v>7</v>
      </c>
    </row>
    <row r="11527" spans="1:5" x14ac:dyDescent="0.25">
      <c r="A11527" s="206">
        <v>44448</v>
      </c>
      <c r="B11527" s="207">
        <v>44448</v>
      </c>
      <c r="C11527" s="207" t="s">
        <v>1250</v>
      </c>
      <c r="D11527" s="208">
        <f>VLOOKUP(Pag_Inicio_Corr_mas_casos[[#This Row],[Corregimiento]],Hoja3!$A$2:$D$676,4,0)</f>
        <v>30103</v>
      </c>
      <c r="E11527" s="207">
        <v>7</v>
      </c>
    </row>
    <row r="11528" spans="1:5" x14ac:dyDescent="0.25">
      <c r="A11528" s="206">
        <v>44448</v>
      </c>
      <c r="B11528" s="207">
        <v>44448</v>
      </c>
      <c r="C11528" s="207" t="s">
        <v>823</v>
      </c>
      <c r="D11528" s="208">
        <f>VLOOKUP(Pag_Inicio_Corr_mas_casos[[#This Row],[Corregimiento]],Hoja3!$A$2:$D$676,4,0)</f>
        <v>80508</v>
      </c>
      <c r="E11528" s="207">
        <v>7</v>
      </c>
    </row>
    <row r="11529" spans="1:5" x14ac:dyDescent="0.25">
      <c r="A11529" s="206">
        <v>44448</v>
      </c>
      <c r="B11529" s="207">
        <v>44448</v>
      </c>
      <c r="C11529" s="207" t="s">
        <v>1107</v>
      </c>
      <c r="D11529" s="208">
        <f>VLOOKUP(Pag_Inicio_Corr_mas_casos[[#This Row],[Corregimiento]],Hoja3!$A$2:$D$676,4,0)</f>
        <v>80819</v>
      </c>
      <c r="E11529" s="207">
        <v>6</v>
      </c>
    </row>
    <row r="11530" spans="1:5" x14ac:dyDescent="0.25">
      <c r="A11530" s="206">
        <v>44448</v>
      </c>
      <c r="B11530" s="207">
        <v>44448</v>
      </c>
      <c r="C11530" s="207" t="s">
        <v>827</v>
      </c>
      <c r="D11530" s="208">
        <f>VLOOKUP(Pag_Inicio_Corr_mas_casos[[#This Row],[Corregimiento]],Hoja3!$A$2:$D$676,4,0)</f>
        <v>30111</v>
      </c>
      <c r="E11530" s="207">
        <v>6</v>
      </c>
    </row>
    <row r="11531" spans="1:5" x14ac:dyDescent="0.25">
      <c r="A11531" s="206">
        <v>44448</v>
      </c>
      <c r="B11531" s="207">
        <v>44448</v>
      </c>
      <c r="C11531" s="207" t="s">
        <v>1008</v>
      </c>
      <c r="D11531" s="208">
        <f>VLOOKUP(Pag_Inicio_Corr_mas_casos[[#This Row],[Corregimiento]],Hoja3!$A$2:$D$676,4,0)</f>
        <v>80816</v>
      </c>
      <c r="E11531" s="207">
        <v>6</v>
      </c>
    </row>
    <row r="11532" spans="1:5" x14ac:dyDescent="0.25">
      <c r="A11532" s="206">
        <v>44448</v>
      </c>
      <c r="B11532" s="207">
        <v>44448</v>
      </c>
      <c r="C11532" s="207" t="s">
        <v>1051</v>
      </c>
      <c r="D11532" s="208">
        <f>VLOOKUP(Pag_Inicio_Corr_mas_casos[[#This Row],[Corregimiento]],Hoja3!$A$2:$D$676,4,0)</f>
        <v>80815</v>
      </c>
      <c r="E11532" s="207">
        <v>6</v>
      </c>
    </row>
    <row r="11533" spans="1:5" x14ac:dyDescent="0.25">
      <c r="A11533" s="206">
        <v>44448</v>
      </c>
      <c r="B11533" s="207">
        <v>44448</v>
      </c>
      <c r="C11533" s="207" t="s">
        <v>1106</v>
      </c>
      <c r="D11533" s="208">
        <f>VLOOKUP(Pag_Inicio_Corr_mas_casos[[#This Row],[Corregimiento]],Hoja3!$A$2:$D$676,4,0)</f>
        <v>80809</v>
      </c>
      <c r="E11533" s="207">
        <v>6</v>
      </c>
    </row>
    <row r="11534" spans="1:5" x14ac:dyDescent="0.25">
      <c r="A11534" s="206">
        <v>44448</v>
      </c>
      <c r="B11534" s="207">
        <v>44448</v>
      </c>
      <c r="C11534" s="207" t="s">
        <v>1080</v>
      </c>
      <c r="D11534" s="208">
        <f>VLOOKUP(Pag_Inicio_Corr_mas_casos[[#This Row],[Corregimiento]],Hoja3!$A$2:$D$676,4,0)</f>
        <v>80822</v>
      </c>
      <c r="E11534" s="207">
        <v>6</v>
      </c>
    </row>
    <row r="11535" spans="1:5" x14ac:dyDescent="0.25">
      <c r="A11535" s="206">
        <v>44448</v>
      </c>
      <c r="B11535" s="207">
        <v>44448</v>
      </c>
      <c r="C11535" s="207" t="s">
        <v>1458</v>
      </c>
      <c r="D11535" s="208">
        <f>VLOOKUP(Pag_Inicio_Corr_mas_casos[[#This Row],[Corregimiento]],Hoja3!$A$2:$D$676,4,0)</f>
        <v>130104</v>
      </c>
      <c r="E11535" s="207">
        <v>6</v>
      </c>
    </row>
    <row r="11536" spans="1:5" x14ac:dyDescent="0.25">
      <c r="A11536" s="43">
        <v>44449</v>
      </c>
      <c r="B11536" s="41">
        <v>44449</v>
      </c>
      <c r="C11536" s="41" t="s">
        <v>1048</v>
      </c>
      <c r="D11536" s="42">
        <f>VLOOKUP(Pag_Inicio_Corr_mas_casos[[#This Row],[Corregimiento]],Hoja3!$A$2:$D$676,4,0)</f>
        <v>80817</v>
      </c>
      <c r="E11536" s="41">
        <v>16</v>
      </c>
    </row>
    <row r="11537" spans="1:5" x14ac:dyDescent="0.25">
      <c r="A11537" s="43">
        <v>44449</v>
      </c>
      <c r="B11537" s="41">
        <v>44449</v>
      </c>
      <c r="C11537" s="41" t="s">
        <v>1106</v>
      </c>
      <c r="D11537" s="42">
        <f>VLOOKUP(Pag_Inicio_Corr_mas_casos[[#This Row],[Corregimiento]],Hoja3!$A$2:$D$676,4,0)</f>
        <v>80809</v>
      </c>
      <c r="E11537" s="41">
        <v>12</v>
      </c>
    </row>
    <row r="11538" spans="1:5" x14ac:dyDescent="0.25">
      <c r="A11538" s="43">
        <v>44449</v>
      </c>
      <c r="B11538" s="41">
        <v>44449</v>
      </c>
      <c r="C11538" s="41" t="s">
        <v>1127</v>
      </c>
      <c r="D11538" s="42">
        <f>VLOOKUP(Pag_Inicio_Corr_mas_casos[[#This Row],[Corregimiento]],Hoja3!$A$2:$D$676,4,0)</f>
        <v>30104</v>
      </c>
      <c r="E11538" s="41">
        <v>11</v>
      </c>
    </row>
    <row r="11539" spans="1:5" x14ac:dyDescent="0.25">
      <c r="A11539" s="43">
        <v>44449</v>
      </c>
      <c r="B11539" s="41">
        <v>44449</v>
      </c>
      <c r="C11539" s="41" t="s">
        <v>1062</v>
      </c>
      <c r="D11539" s="42">
        <f>VLOOKUP(Pag_Inicio_Corr_mas_casos[[#This Row],[Corregimiento]],Hoja3!$A$2:$D$676,4,0)</f>
        <v>30107</v>
      </c>
      <c r="E11539" s="41">
        <v>10</v>
      </c>
    </row>
    <row r="11540" spans="1:5" x14ac:dyDescent="0.25">
      <c r="A11540" s="43">
        <v>44449</v>
      </c>
      <c r="B11540" s="41">
        <v>44449</v>
      </c>
      <c r="C11540" s="41" t="s">
        <v>1122</v>
      </c>
      <c r="D11540" s="42">
        <f>VLOOKUP(Pag_Inicio_Corr_mas_casos[[#This Row],[Corregimiento]],Hoja3!$A$2:$D$676,4,0)</f>
        <v>30103</v>
      </c>
      <c r="E11540" s="41">
        <v>9</v>
      </c>
    </row>
    <row r="11541" spans="1:5" x14ac:dyDescent="0.25">
      <c r="A11541" s="43">
        <v>44449</v>
      </c>
      <c r="B11541" s="41">
        <v>44449</v>
      </c>
      <c r="C11541" s="41" t="s">
        <v>1116</v>
      </c>
      <c r="D11541" s="42">
        <f>VLOOKUP(Pag_Inicio_Corr_mas_casos[[#This Row],[Corregimiento]],Hoja3!$A$2:$D$676,4,0)</f>
        <v>81003</v>
      </c>
      <c r="E11541" s="41">
        <v>9</v>
      </c>
    </row>
    <row r="11542" spans="1:5" x14ac:dyDescent="0.25">
      <c r="A11542" s="43">
        <v>44449</v>
      </c>
      <c r="B11542" s="41">
        <v>44449</v>
      </c>
      <c r="C11542" s="41" t="s">
        <v>1046</v>
      </c>
      <c r="D11542" s="42">
        <f>VLOOKUP(Pag_Inicio_Corr_mas_casos[[#This Row],[Corregimiento]],Hoja3!$A$2:$D$676,4,0)</f>
        <v>80813</v>
      </c>
      <c r="E11542" s="41">
        <v>8</v>
      </c>
    </row>
    <row r="11543" spans="1:5" x14ac:dyDescent="0.25">
      <c r="A11543" s="43">
        <v>44449</v>
      </c>
      <c r="B11543" s="41">
        <v>44449</v>
      </c>
      <c r="C11543" s="41" t="s">
        <v>1067</v>
      </c>
      <c r="D11543" s="42">
        <f>VLOOKUP(Pag_Inicio_Corr_mas_casos[[#This Row],[Corregimiento]],Hoja3!$A$2:$D$676,4,0)</f>
        <v>80508</v>
      </c>
      <c r="E11543" s="41">
        <v>8</v>
      </c>
    </row>
    <row r="11544" spans="1:5" x14ac:dyDescent="0.25">
      <c r="A11544" s="43">
        <v>44449</v>
      </c>
      <c r="B11544" s="41">
        <v>44449</v>
      </c>
      <c r="C11544" s="41" t="s">
        <v>1155</v>
      </c>
      <c r="D11544" s="42">
        <f>VLOOKUP(Pag_Inicio_Corr_mas_casos[[#This Row],[Corregimiento]],Hoja3!$A$2:$D$676,4,0)</f>
        <v>40601</v>
      </c>
      <c r="E11544" s="41">
        <v>8</v>
      </c>
    </row>
    <row r="11545" spans="1:5" x14ac:dyDescent="0.25">
      <c r="A11545" s="43">
        <v>44449</v>
      </c>
      <c r="B11545" s="41">
        <v>44449</v>
      </c>
      <c r="C11545" s="41" t="s">
        <v>1147</v>
      </c>
      <c r="D11545" s="42">
        <f>VLOOKUP(Pag_Inicio_Corr_mas_casos[[#This Row],[Corregimiento]],Hoja3!$A$2:$D$676,4,0)</f>
        <v>40201</v>
      </c>
      <c r="E11545" s="41">
        <v>7</v>
      </c>
    </row>
    <row r="11546" spans="1:5" x14ac:dyDescent="0.25">
      <c r="A11546" s="43">
        <v>44449</v>
      </c>
      <c r="B11546" s="41">
        <v>44449</v>
      </c>
      <c r="C11546" s="41" t="s">
        <v>1035</v>
      </c>
      <c r="D11546" s="42">
        <f>VLOOKUP(Pag_Inicio_Corr_mas_casos[[#This Row],[Corregimiento]],Hoja3!$A$2:$D$676,4,0)</f>
        <v>80806</v>
      </c>
      <c r="E11546" s="41">
        <v>7</v>
      </c>
    </row>
    <row r="11547" spans="1:5" x14ac:dyDescent="0.25">
      <c r="A11547" s="43">
        <v>44449</v>
      </c>
      <c r="B11547" s="41">
        <v>44449</v>
      </c>
      <c r="C11547" s="41" t="s">
        <v>1034</v>
      </c>
      <c r="D11547" s="42">
        <f>VLOOKUP(Pag_Inicio_Corr_mas_casos[[#This Row],[Corregimiento]],Hoja3!$A$2:$D$676,4,0)</f>
        <v>81009</v>
      </c>
      <c r="E11547" s="41">
        <v>7</v>
      </c>
    </row>
    <row r="11548" spans="1:5" x14ac:dyDescent="0.25">
      <c r="A11548" s="43">
        <v>44449</v>
      </c>
      <c r="B11548" s="41">
        <v>44449</v>
      </c>
      <c r="C11548" s="41" t="s">
        <v>867</v>
      </c>
      <c r="D11548" s="42">
        <f>VLOOKUP(Pag_Inicio_Corr_mas_casos[[#This Row],[Corregimiento]],Hoja3!$A$2:$D$676,4,0)</f>
        <v>80821</v>
      </c>
      <c r="E11548" s="41">
        <v>7</v>
      </c>
    </row>
    <row r="11549" spans="1:5" x14ac:dyDescent="0.25">
      <c r="A11549" s="43">
        <v>44449</v>
      </c>
      <c r="B11549" s="41">
        <v>44449</v>
      </c>
      <c r="C11549" s="41" t="s">
        <v>1107</v>
      </c>
      <c r="D11549" s="42">
        <f>VLOOKUP(Pag_Inicio_Corr_mas_casos[[#This Row],[Corregimiento]],Hoja3!$A$2:$D$676,4,0)</f>
        <v>80819</v>
      </c>
      <c r="E11549" s="41">
        <v>7</v>
      </c>
    </row>
    <row r="11550" spans="1:5" x14ac:dyDescent="0.25">
      <c r="A11550" s="43">
        <v>44449</v>
      </c>
      <c r="B11550" s="41">
        <v>44449</v>
      </c>
      <c r="C11550" s="41" t="s">
        <v>1443</v>
      </c>
      <c r="D11550" s="42">
        <f>VLOOKUP(Pag_Inicio_Corr_mas_casos[[#This Row],[Corregimiento]],Hoja3!$A$2:$D$676,4,0)</f>
        <v>91103</v>
      </c>
      <c r="E11550" s="41">
        <v>6</v>
      </c>
    </row>
    <row r="11551" spans="1:5" x14ac:dyDescent="0.25">
      <c r="A11551" s="43">
        <v>44449</v>
      </c>
      <c r="B11551" s="41">
        <v>44449</v>
      </c>
      <c r="C11551" s="41" t="s">
        <v>1042</v>
      </c>
      <c r="D11551" s="42">
        <f>VLOOKUP(Pag_Inicio_Corr_mas_casos[[#This Row],[Corregimiento]],Hoja3!$A$2:$D$676,4,0)</f>
        <v>80826</v>
      </c>
      <c r="E11551" s="41">
        <v>6</v>
      </c>
    </row>
    <row r="11552" spans="1:5" x14ac:dyDescent="0.25">
      <c r="A11552" s="43">
        <v>44449</v>
      </c>
      <c r="B11552" s="41">
        <v>44449</v>
      </c>
      <c r="C11552" s="41" t="s">
        <v>1049</v>
      </c>
      <c r="D11552" s="42">
        <f>VLOOKUP(Pag_Inicio_Corr_mas_casos[[#This Row],[Corregimiento]],Hoja3!$A$2:$D$676,4,0)</f>
        <v>80822</v>
      </c>
      <c r="E11552" s="41">
        <v>6</v>
      </c>
    </row>
    <row r="11553" spans="1:5" x14ac:dyDescent="0.25">
      <c r="A11553" s="43">
        <v>44449</v>
      </c>
      <c r="B11553" s="41">
        <v>44449</v>
      </c>
      <c r="C11553" s="41" t="s">
        <v>1151</v>
      </c>
      <c r="D11553" s="42">
        <f>VLOOKUP(Pag_Inicio_Corr_mas_casos[[#This Row],[Corregimiento]],Hoja3!$A$2:$D$676,4,0)</f>
        <v>90605</v>
      </c>
      <c r="E11553" s="41">
        <v>6</v>
      </c>
    </row>
    <row r="11554" spans="1:5" x14ac:dyDescent="0.25">
      <c r="A11554" s="43">
        <v>44449</v>
      </c>
      <c r="B11554" s="41">
        <v>44449</v>
      </c>
      <c r="C11554" s="41" t="s">
        <v>1163</v>
      </c>
      <c r="D11554" s="42">
        <f>VLOOKUP(Pag_Inicio_Corr_mas_casos[[#This Row],[Corregimiento]],Hoja3!$A$2:$D$676,4,0)</f>
        <v>130101</v>
      </c>
      <c r="E11554" s="41">
        <v>6</v>
      </c>
    </row>
    <row r="11555" spans="1:5" x14ac:dyDescent="0.25">
      <c r="A11555" s="43">
        <v>44449</v>
      </c>
      <c r="B11555" s="41">
        <v>44449</v>
      </c>
      <c r="C11555" s="41" t="s">
        <v>1051</v>
      </c>
      <c r="D11555" s="42">
        <f>VLOOKUP(Pag_Inicio_Corr_mas_casos[[#This Row],[Corregimiento]],Hoja3!$A$2:$D$676,4,0)</f>
        <v>80815</v>
      </c>
      <c r="E11555" s="41">
        <v>6</v>
      </c>
    </row>
    <row r="11556" spans="1:5" x14ac:dyDescent="0.25">
      <c r="A11556" s="209">
        <v>44450</v>
      </c>
      <c r="B11556" s="210">
        <v>44450</v>
      </c>
      <c r="C11556" s="210" t="s">
        <v>1107</v>
      </c>
      <c r="D11556" s="211">
        <f>VLOOKUP(Pag_Inicio_Corr_mas_casos[[#This Row],[Corregimiento]],Hoja3!$A$2:$D$676,4,0)</f>
        <v>80819</v>
      </c>
      <c r="E11556" s="210">
        <v>15</v>
      </c>
    </row>
    <row r="11557" spans="1:5" x14ac:dyDescent="0.25">
      <c r="A11557" s="209">
        <v>44450</v>
      </c>
      <c r="B11557" s="210">
        <v>44450</v>
      </c>
      <c r="C11557" s="210" t="s">
        <v>1141</v>
      </c>
      <c r="D11557" s="211">
        <f>VLOOKUP(Pag_Inicio_Corr_mas_casos[[#This Row],[Corregimiento]],Hoja3!$A$2:$D$676,4,0)</f>
        <v>80812</v>
      </c>
      <c r="E11557" s="210">
        <v>14</v>
      </c>
    </row>
    <row r="11558" spans="1:5" x14ac:dyDescent="0.25">
      <c r="A11558" s="209">
        <v>44450</v>
      </c>
      <c r="B11558" s="210">
        <v>44450</v>
      </c>
      <c r="C11558" s="210" t="s">
        <v>1127</v>
      </c>
      <c r="D11558" s="211">
        <f>VLOOKUP(Pag_Inicio_Corr_mas_casos[[#This Row],[Corregimiento]],Hoja3!$A$2:$D$676,4,0)</f>
        <v>30104</v>
      </c>
      <c r="E11558" s="210">
        <v>12</v>
      </c>
    </row>
    <row r="11559" spans="1:5" x14ac:dyDescent="0.25">
      <c r="A11559" s="209">
        <v>44450</v>
      </c>
      <c r="B11559" s="210">
        <v>44450</v>
      </c>
      <c r="C11559" s="210" t="s">
        <v>1249</v>
      </c>
      <c r="D11559" s="211">
        <f>VLOOKUP(Pag_Inicio_Corr_mas_casos[[#This Row],[Corregimiento]],Hoja3!$A$2:$D$676,4,0)</f>
        <v>40612</v>
      </c>
      <c r="E11559" s="210">
        <v>11</v>
      </c>
    </row>
    <row r="11560" spans="1:5" x14ac:dyDescent="0.25">
      <c r="A11560" s="209">
        <v>44450</v>
      </c>
      <c r="B11560" s="210">
        <v>44450</v>
      </c>
      <c r="C11560" s="210" t="s">
        <v>1437</v>
      </c>
      <c r="D11560" s="211">
        <f>VLOOKUP(Pag_Inicio_Corr_mas_casos[[#This Row],[Corregimiento]],Hoja3!$A$2:$D$676,4,0)</f>
        <v>130702</v>
      </c>
      <c r="E11560" s="210">
        <v>10</v>
      </c>
    </row>
    <row r="11561" spans="1:5" x14ac:dyDescent="0.25">
      <c r="A11561" s="209">
        <v>44450</v>
      </c>
      <c r="B11561" s="210">
        <v>44450</v>
      </c>
      <c r="C11561" s="210" t="s">
        <v>1455</v>
      </c>
      <c r="D11561" s="211">
        <f>VLOOKUP(Pag_Inicio_Corr_mas_casos[[#This Row],[Corregimiento]],Hoja3!$A$2:$D$676,4,0)</f>
        <v>30110</v>
      </c>
      <c r="E11561" s="210">
        <v>10</v>
      </c>
    </row>
    <row r="11562" spans="1:5" x14ac:dyDescent="0.25">
      <c r="A11562" s="209">
        <v>44450</v>
      </c>
      <c r="B11562" s="210">
        <v>44450</v>
      </c>
      <c r="C11562" s="210" t="s">
        <v>974</v>
      </c>
      <c r="D11562" s="211">
        <f>VLOOKUP(Pag_Inicio_Corr_mas_casos[[#This Row],[Corregimiento]],Hoja3!$A$2:$D$676,4,0)</f>
        <v>60202</v>
      </c>
      <c r="E11562" s="210">
        <v>10</v>
      </c>
    </row>
    <row r="11563" spans="1:5" x14ac:dyDescent="0.25">
      <c r="A11563" s="209">
        <v>44450</v>
      </c>
      <c r="B11563" s="210">
        <v>44450</v>
      </c>
      <c r="C11563" s="210" t="s">
        <v>1155</v>
      </c>
      <c r="D11563" s="211">
        <f>VLOOKUP(Pag_Inicio_Corr_mas_casos[[#This Row],[Corregimiento]],Hoja3!$A$2:$D$676,4,0)</f>
        <v>40601</v>
      </c>
      <c r="E11563" s="210">
        <v>9</v>
      </c>
    </row>
    <row r="11564" spans="1:5" x14ac:dyDescent="0.25">
      <c r="A11564" s="209">
        <v>44450</v>
      </c>
      <c r="B11564" s="210">
        <v>44450</v>
      </c>
      <c r="C11564" s="210" t="s">
        <v>1031</v>
      </c>
      <c r="D11564" s="211">
        <f>VLOOKUP(Pag_Inicio_Corr_mas_casos[[#This Row],[Corregimiento]],Hoja3!$A$2:$D$676,4,0)</f>
        <v>81001</v>
      </c>
      <c r="E11564" s="210">
        <v>9</v>
      </c>
    </row>
    <row r="11565" spans="1:5" x14ac:dyDescent="0.25">
      <c r="A11565" s="209">
        <v>44450</v>
      </c>
      <c r="B11565" s="210">
        <v>44450</v>
      </c>
      <c r="C11565" s="210" t="s">
        <v>1048</v>
      </c>
      <c r="D11565" s="211">
        <f>VLOOKUP(Pag_Inicio_Corr_mas_casos[[#This Row],[Corregimiento]],Hoja3!$A$2:$D$676,4,0)</f>
        <v>80817</v>
      </c>
      <c r="E11565" s="210">
        <v>9</v>
      </c>
    </row>
    <row r="11566" spans="1:5" x14ac:dyDescent="0.25">
      <c r="A11566" s="209">
        <v>44450</v>
      </c>
      <c r="B11566" s="210">
        <v>44450</v>
      </c>
      <c r="C11566" s="210" t="s">
        <v>1035</v>
      </c>
      <c r="D11566" s="211">
        <f>VLOOKUP(Pag_Inicio_Corr_mas_casos[[#This Row],[Corregimiento]],Hoja3!$A$2:$D$676,4,0)</f>
        <v>80806</v>
      </c>
      <c r="E11566" s="210">
        <v>8</v>
      </c>
    </row>
    <row r="11567" spans="1:5" x14ac:dyDescent="0.25">
      <c r="A11567" s="209">
        <v>44450</v>
      </c>
      <c r="B11567" s="210">
        <v>44450</v>
      </c>
      <c r="C11567" s="210" t="s">
        <v>1273</v>
      </c>
      <c r="D11567" s="211">
        <f>VLOOKUP(Pag_Inicio_Corr_mas_casos[[#This Row],[Corregimiento]],Hoja3!$A$2:$D$676,4,0)</f>
        <v>130102</v>
      </c>
      <c r="E11567" s="210">
        <v>8</v>
      </c>
    </row>
    <row r="11568" spans="1:5" x14ac:dyDescent="0.25">
      <c r="A11568" s="209">
        <v>44450</v>
      </c>
      <c r="B11568" s="210">
        <v>44450</v>
      </c>
      <c r="C11568" s="210" t="s">
        <v>1042</v>
      </c>
      <c r="D11568" s="211">
        <f>VLOOKUP(Pag_Inicio_Corr_mas_casos[[#This Row],[Corregimiento]],Hoja3!$A$2:$D$676,4,0)</f>
        <v>80826</v>
      </c>
      <c r="E11568" s="210">
        <v>8</v>
      </c>
    </row>
    <row r="11569" spans="1:5" x14ac:dyDescent="0.25">
      <c r="A11569" s="209">
        <v>44450</v>
      </c>
      <c r="B11569" s="210">
        <v>44450</v>
      </c>
      <c r="C11569" s="210" t="s">
        <v>1180</v>
      </c>
      <c r="D11569" s="211">
        <f>VLOOKUP(Pag_Inicio_Corr_mas_casos[[#This Row],[Corregimiento]],Hoja3!$A$2:$D$676,4,0)</f>
        <v>130407</v>
      </c>
      <c r="E11569" s="210">
        <v>7</v>
      </c>
    </row>
    <row r="11570" spans="1:5" x14ac:dyDescent="0.25">
      <c r="A11570" s="209">
        <v>44450</v>
      </c>
      <c r="B11570" s="210">
        <v>44450</v>
      </c>
      <c r="C11570" s="210" t="s">
        <v>999</v>
      </c>
      <c r="D11570" s="211">
        <f>VLOOKUP(Pag_Inicio_Corr_mas_casos[[#This Row],[Corregimiento]],Hoja3!$A$2:$D$676,4,0)</f>
        <v>80820</v>
      </c>
      <c r="E11570" s="210">
        <v>7</v>
      </c>
    </row>
    <row r="11571" spans="1:5" x14ac:dyDescent="0.25">
      <c r="A11571" s="209">
        <v>44450</v>
      </c>
      <c r="B11571" s="210">
        <v>44450</v>
      </c>
      <c r="C11571" s="210" t="s">
        <v>1051</v>
      </c>
      <c r="D11571" s="211">
        <f>VLOOKUP(Pag_Inicio_Corr_mas_casos[[#This Row],[Corregimiento]],Hoja3!$A$2:$D$676,4,0)</f>
        <v>80815</v>
      </c>
      <c r="E11571" s="210">
        <v>7</v>
      </c>
    </row>
    <row r="11572" spans="1:5" x14ac:dyDescent="0.25">
      <c r="A11572" s="209">
        <v>44450</v>
      </c>
      <c r="B11572" s="210">
        <v>44450</v>
      </c>
      <c r="C11572" s="210" t="s">
        <v>1062</v>
      </c>
      <c r="D11572" s="211">
        <f>VLOOKUP(Pag_Inicio_Corr_mas_casos[[#This Row],[Corregimiento]],Hoja3!$A$2:$D$676,4,0)</f>
        <v>30107</v>
      </c>
      <c r="E11572" s="210">
        <v>7</v>
      </c>
    </row>
    <row r="11573" spans="1:5" x14ac:dyDescent="0.25">
      <c r="A11573" s="209">
        <v>44450</v>
      </c>
      <c r="B11573" s="210">
        <v>44450</v>
      </c>
      <c r="C11573" s="210" t="s">
        <v>1287</v>
      </c>
      <c r="D11573" s="211">
        <f>VLOOKUP(Pag_Inicio_Corr_mas_casos[[#This Row],[Corregimiento]],Hoja3!$A$2:$D$676,4,0)</f>
        <v>40401</v>
      </c>
      <c r="E11573" s="210">
        <v>6</v>
      </c>
    </row>
    <row r="11574" spans="1:5" x14ac:dyDescent="0.25">
      <c r="A11574" s="209">
        <v>44450</v>
      </c>
      <c r="B11574" s="210">
        <v>44450</v>
      </c>
      <c r="C11574" s="210" t="s">
        <v>1069</v>
      </c>
      <c r="D11574" s="211">
        <f>VLOOKUP(Pag_Inicio_Corr_mas_casos[[#This Row],[Corregimiento]],Hoja3!$A$2:$D$676,4,0)</f>
        <v>40203</v>
      </c>
      <c r="E11574" s="210">
        <v>6</v>
      </c>
    </row>
    <row r="11575" spans="1:5" x14ac:dyDescent="0.25">
      <c r="A11575" s="209">
        <v>44450</v>
      </c>
      <c r="B11575" s="210">
        <v>44450</v>
      </c>
      <c r="C11575" s="210" t="s">
        <v>1036</v>
      </c>
      <c r="D11575" s="211">
        <f>VLOOKUP(Pag_Inicio_Corr_mas_casos[[#This Row],[Corregimiento]],Hoja3!$A$2:$D$676,4,0)</f>
        <v>80823</v>
      </c>
      <c r="E11575" s="210">
        <v>6</v>
      </c>
    </row>
    <row r="11576" spans="1:5" x14ac:dyDescent="0.25">
      <c r="A11576" s="47">
        <v>44451</v>
      </c>
      <c r="B11576" s="48">
        <v>44451</v>
      </c>
      <c r="C11576" s="48" t="s">
        <v>1141</v>
      </c>
      <c r="D11576" s="49">
        <f>VLOOKUP(Pag_Inicio_Corr_mas_casos[[#This Row],[Corregimiento]],Hoja3!$A$2:$D$676,4,0)</f>
        <v>80812</v>
      </c>
      <c r="E11576" s="48">
        <v>13</v>
      </c>
    </row>
    <row r="11577" spans="1:5" x14ac:dyDescent="0.25">
      <c r="A11577" s="47">
        <v>44451</v>
      </c>
      <c r="B11577" s="48">
        <v>44451</v>
      </c>
      <c r="C11577" s="48" t="s">
        <v>1062</v>
      </c>
      <c r="D11577" s="49">
        <f>VLOOKUP(Pag_Inicio_Corr_mas_casos[[#This Row],[Corregimiento]],Hoja3!$A$2:$D$676,4,0)</f>
        <v>30107</v>
      </c>
      <c r="E11577" s="48">
        <v>11</v>
      </c>
    </row>
    <row r="11578" spans="1:5" x14ac:dyDescent="0.25">
      <c r="A11578" s="47">
        <v>44451</v>
      </c>
      <c r="B11578" s="48">
        <v>44451</v>
      </c>
      <c r="C11578" s="48" t="s">
        <v>1155</v>
      </c>
      <c r="D11578" s="49">
        <f>VLOOKUP(Pag_Inicio_Corr_mas_casos[[#This Row],[Corregimiento]],Hoja3!$A$2:$D$676,4,0)</f>
        <v>40601</v>
      </c>
      <c r="E11578" s="48">
        <v>9</v>
      </c>
    </row>
    <row r="11579" spans="1:5" x14ac:dyDescent="0.25">
      <c r="A11579" s="47">
        <v>44451</v>
      </c>
      <c r="B11579" s="48">
        <v>44451</v>
      </c>
      <c r="C11579" s="48" t="s">
        <v>1127</v>
      </c>
      <c r="D11579" s="49">
        <f>VLOOKUP(Pag_Inicio_Corr_mas_casos[[#This Row],[Corregimiento]],Hoja3!$A$2:$D$676,4,0)</f>
        <v>30104</v>
      </c>
      <c r="E11579" s="48">
        <v>7</v>
      </c>
    </row>
    <row r="11580" spans="1:5" x14ac:dyDescent="0.25">
      <c r="A11580" s="47">
        <v>44451</v>
      </c>
      <c r="B11580" s="48">
        <v>44451</v>
      </c>
      <c r="C11580" s="48" t="s">
        <v>1116</v>
      </c>
      <c r="D11580" s="49">
        <f>VLOOKUP(Pag_Inicio_Corr_mas_casos[[#This Row],[Corregimiento]],Hoja3!$A$2:$D$676,4,0)</f>
        <v>81003</v>
      </c>
      <c r="E11580" s="48">
        <v>7</v>
      </c>
    </row>
    <row r="11581" spans="1:5" x14ac:dyDescent="0.25">
      <c r="A11581" s="47">
        <v>44451</v>
      </c>
      <c r="B11581" s="48">
        <v>44451</v>
      </c>
      <c r="C11581" s="48" t="s">
        <v>1037</v>
      </c>
      <c r="D11581" s="49">
        <f>VLOOKUP(Pag_Inicio_Corr_mas_casos[[#This Row],[Corregimiento]],Hoja3!$A$2:$D$676,4,0)</f>
        <v>80807</v>
      </c>
      <c r="E11581" s="48">
        <v>5</v>
      </c>
    </row>
    <row r="11582" spans="1:5" x14ac:dyDescent="0.25">
      <c r="A11582" s="47">
        <v>44451</v>
      </c>
      <c r="B11582" s="48">
        <v>44451</v>
      </c>
      <c r="C11582" s="48" t="s">
        <v>1459</v>
      </c>
      <c r="D11582" s="49">
        <f>VLOOKUP(Pag_Inicio_Corr_mas_casos[[#This Row],[Corregimiento]],Hoja3!$A$2:$D$676,4,0)</f>
        <v>40901</v>
      </c>
      <c r="E11582" s="48">
        <v>5</v>
      </c>
    </row>
    <row r="11583" spans="1:5" x14ac:dyDescent="0.25">
      <c r="A11583" s="47">
        <v>44451</v>
      </c>
      <c r="B11583" s="48">
        <v>44451</v>
      </c>
      <c r="C11583" s="48" t="s">
        <v>1198</v>
      </c>
      <c r="D11583" s="49">
        <f>VLOOKUP(Pag_Inicio_Corr_mas_casos[[#This Row],[Corregimiento]],Hoja3!$A$2:$D$676,4,0)</f>
        <v>130301</v>
      </c>
      <c r="E11583" s="48">
        <v>5</v>
      </c>
    </row>
    <row r="11584" spans="1:5" x14ac:dyDescent="0.25">
      <c r="A11584" s="47">
        <v>44451</v>
      </c>
      <c r="B11584" s="48">
        <v>44451</v>
      </c>
      <c r="C11584" s="48" t="s">
        <v>1070</v>
      </c>
      <c r="D11584" s="49">
        <f>VLOOKUP(Pag_Inicio_Corr_mas_casos[[#This Row],[Corregimiento]],Hoja3!$A$2:$D$676,4,0)</f>
        <v>20207</v>
      </c>
      <c r="E11584" s="48">
        <v>4</v>
      </c>
    </row>
    <row r="11585" spans="1:5" x14ac:dyDescent="0.25">
      <c r="A11585" s="47">
        <v>44451</v>
      </c>
      <c r="B11585" s="48">
        <v>44451</v>
      </c>
      <c r="C11585" s="48" t="s">
        <v>1408</v>
      </c>
      <c r="D11585" s="49">
        <f>VLOOKUP(Pag_Inicio_Corr_mas_casos[[#This Row],[Corregimiento]],Hoja3!$A$2:$D$676,4,0)</f>
        <v>40102</v>
      </c>
      <c r="E11585" s="48">
        <v>4</v>
      </c>
    </row>
    <row r="11586" spans="1:5" x14ac:dyDescent="0.25">
      <c r="A11586" s="47">
        <v>44451</v>
      </c>
      <c r="B11586" s="48">
        <v>44451</v>
      </c>
      <c r="C11586" s="48" t="s">
        <v>1104</v>
      </c>
      <c r="D11586" s="49">
        <f>VLOOKUP(Pag_Inicio_Corr_mas_casos[[#This Row],[Corregimiento]],Hoja3!$A$2:$D$676,4,0)</f>
        <v>40608</v>
      </c>
      <c r="E11586" s="48">
        <v>4</v>
      </c>
    </row>
    <row r="11587" spans="1:5" x14ac:dyDescent="0.25">
      <c r="A11587" s="47">
        <v>44451</v>
      </c>
      <c r="B11587" s="48">
        <v>44451</v>
      </c>
      <c r="C11587" s="48" t="s">
        <v>1118</v>
      </c>
      <c r="D11587" s="49">
        <f>VLOOKUP(Pag_Inicio_Corr_mas_casos[[#This Row],[Corregimiento]],Hoja3!$A$2:$D$676,4,0)</f>
        <v>30111</v>
      </c>
      <c r="E11587" s="48">
        <v>4</v>
      </c>
    </row>
    <row r="11588" spans="1:5" x14ac:dyDescent="0.25">
      <c r="A11588" s="47">
        <v>44451</v>
      </c>
      <c r="B11588" s="48">
        <v>44451</v>
      </c>
      <c r="C11588" s="48" t="s">
        <v>1175</v>
      </c>
      <c r="D11588" s="49">
        <f>VLOOKUP(Pag_Inicio_Corr_mas_casos[[#This Row],[Corregimiento]],Hoja3!$A$2:$D$676,4,0)</f>
        <v>130401</v>
      </c>
      <c r="E11588" s="48">
        <v>4</v>
      </c>
    </row>
    <row r="11589" spans="1:5" x14ac:dyDescent="0.25">
      <c r="A11589" s="47">
        <v>44451</v>
      </c>
      <c r="B11589" s="48">
        <v>44451</v>
      </c>
      <c r="C11589" s="48" t="s">
        <v>1106</v>
      </c>
      <c r="D11589" s="49">
        <f>VLOOKUP(Pag_Inicio_Corr_mas_casos[[#This Row],[Corregimiento]],Hoja3!$A$2:$D$676,4,0)</f>
        <v>80809</v>
      </c>
      <c r="E11589" s="48">
        <v>4</v>
      </c>
    </row>
    <row r="11590" spans="1:5" x14ac:dyDescent="0.25">
      <c r="A11590" s="47">
        <v>44451</v>
      </c>
      <c r="B11590" s="48">
        <v>44451</v>
      </c>
      <c r="C11590" s="48" t="s">
        <v>1329</v>
      </c>
      <c r="D11590" s="49">
        <f>VLOOKUP(Pag_Inicio_Corr_mas_casos[[#This Row],[Corregimiento]],Hoja3!$A$2:$D$676,4,0)</f>
        <v>60202</v>
      </c>
      <c r="E11590" s="48">
        <v>4</v>
      </c>
    </row>
    <row r="11591" spans="1:5" x14ac:dyDescent="0.25">
      <c r="A11591" s="47">
        <v>44451</v>
      </c>
      <c r="B11591" s="48">
        <v>44451</v>
      </c>
      <c r="C11591" s="48" t="s">
        <v>1036</v>
      </c>
      <c r="D11591" s="49">
        <f>VLOOKUP(Pag_Inicio_Corr_mas_casos[[#This Row],[Corregimiento]],Hoja3!$A$2:$D$676,4,0)</f>
        <v>80823</v>
      </c>
      <c r="E11591" s="48">
        <v>4</v>
      </c>
    </row>
    <row r="11592" spans="1:5" x14ac:dyDescent="0.25">
      <c r="A11592" s="47">
        <v>44451</v>
      </c>
      <c r="B11592" s="48">
        <v>44451</v>
      </c>
      <c r="C11592" s="48" t="s">
        <v>1122</v>
      </c>
      <c r="D11592" s="49">
        <f>VLOOKUP(Pag_Inicio_Corr_mas_casos[[#This Row],[Corregimiento]],Hoja3!$A$2:$D$676,4,0)</f>
        <v>30103</v>
      </c>
      <c r="E11592" s="48">
        <v>3</v>
      </c>
    </row>
    <row r="11593" spans="1:5" x14ac:dyDescent="0.25">
      <c r="A11593" s="47">
        <v>44451</v>
      </c>
      <c r="B11593" s="48">
        <v>44451</v>
      </c>
      <c r="C11593" s="48" t="s">
        <v>1161</v>
      </c>
      <c r="D11593" s="49">
        <f>VLOOKUP(Pag_Inicio_Corr_mas_casos[[#This Row],[Corregimiento]],Hoja3!$A$2:$D$676,4,0)</f>
        <v>40610</v>
      </c>
      <c r="E11593" s="48">
        <v>3</v>
      </c>
    </row>
    <row r="11594" spans="1:5" x14ac:dyDescent="0.25">
      <c r="A11594" s="47">
        <v>44451</v>
      </c>
      <c r="B11594" s="48">
        <v>44451</v>
      </c>
      <c r="C11594" s="48" t="s">
        <v>1040</v>
      </c>
      <c r="D11594" s="49">
        <f>VLOOKUP(Pag_Inicio_Corr_mas_casos[[#This Row],[Corregimiento]],Hoja3!$A$2:$D$676,4,0)</f>
        <v>81007</v>
      </c>
      <c r="E11594" s="48">
        <v>3</v>
      </c>
    </row>
    <row r="11595" spans="1:5" x14ac:dyDescent="0.25">
      <c r="A11595" s="47">
        <v>44451</v>
      </c>
      <c r="B11595" s="48">
        <v>44451</v>
      </c>
      <c r="C11595" s="48" t="s">
        <v>1107</v>
      </c>
      <c r="D11595" s="49">
        <f>VLOOKUP(Pag_Inicio_Corr_mas_casos[[#This Row],[Corregimiento]],Hoja3!$A$2:$D$676,4,0)</f>
        <v>80819</v>
      </c>
      <c r="E11595" s="48">
        <v>3</v>
      </c>
    </row>
    <row r="11596" spans="1:5" x14ac:dyDescent="0.25">
      <c r="A11596" s="35">
        <v>44452</v>
      </c>
      <c r="B11596" s="36">
        <v>44452</v>
      </c>
      <c r="C11596" s="36" t="s">
        <v>1049</v>
      </c>
      <c r="D11596" s="37">
        <f>VLOOKUP(Pag_Inicio_Corr_mas_casos[[#This Row],[Corregimiento]],Hoja3!$A$2:$D$676,4,0)</f>
        <v>80822</v>
      </c>
      <c r="E11596" s="36">
        <v>17</v>
      </c>
    </row>
    <row r="11597" spans="1:5" x14ac:dyDescent="0.25">
      <c r="A11597" s="35">
        <v>44452</v>
      </c>
      <c r="B11597" s="36">
        <v>44452</v>
      </c>
      <c r="C11597" s="36" t="s">
        <v>1460</v>
      </c>
      <c r="D11597" s="37">
        <f>VLOOKUP(Pag_Inicio_Corr_mas_casos[[#This Row],[Corregimiento]],Hoja3!$A$2:$D$676,4,0)</f>
        <v>40106</v>
      </c>
      <c r="E11597" s="36">
        <v>12</v>
      </c>
    </row>
    <row r="11598" spans="1:5" x14ac:dyDescent="0.25">
      <c r="A11598" s="35">
        <v>44452</v>
      </c>
      <c r="B11598" s="36">
        <v>44452</v>
      </c>
      <c r="C11598" s="36" t="s">
        <v>1461</v>
      </c>
      <c r="D11598" s="37">
        <f>VLOOKUP(Pag_Inicio_Corr_mas_casos[[#This Row],[Corregimiento]],Hoja3!$A$2:$D$676,4,0)</f>
        <v>130712</v>
      </c>
      <c r="E11598" s="36">
        <v>9</v>
      </c>
    </row>
    <row r="11599" spans="1:5" x14ac:dyDescent="0.25">
      <c r="A11599" s="35">
        <v>44452</v>
      </c>
      <c r="B11599" s="36">
        <v>44452</v>
      </c>
      <c r="C11599" s="36" t="s">
        <v>1036</v>
      </c>
      <c r="D11599" s="37">
        <f>VLOOKUP(Pag_Inicio_Corr_mas_casos[[#This Row],[Corregimiento]],Hoja3!$A$2:$D$676,4,0)</f>
        <v>80823</v>
      </c>
      <c r="E11599" s="36">
        <v>7</v>
      </c>
    </row>
    <row r="11600" spans="1:5" x14ac:dyDescent="0.25">
      <c r="A11600" s="35">
        <v>44452</v>
      </c>
      <c r="B11600" s="36">
        <v>44452</v>
      </c>
      <c r="C11600" s="36" t="s">
        <v>1241</v>
      </c>
      <c r="D11600" s="37">
        <f>VLOOKUP(Pag_Inicio_Corr_mas_casos[[#This Row],[Corregimiento]],Hoja3!$A$2:$D$676,4,0)</f>
        <v>90903</v>
      </c>
      <c r="E11600" s="36">
        <v>6</v>
      </c>
    </row>
    <row r="11601" spans="1:5" x14ac:dyDescent="0.25">
      <c r="A11601" s="35">
        <v>44452</v>
      </c>
      <c r="B11601" s="36">
        <v>44452</v>
      </c>
      <c r="C11601" s="36" t="s">
        <v>1051</v>
      </c>
      <c r="D11601" s="37">
        <f>VLOOKUP(Pag_Inicio_Corr_mas_casos[[#This Row],[Corregimiento]],Hoja3!$A$2:$D$676,4,0)</f>
        <v>80815</v>
      </c>
      <c r="E11601" s="36">
        <v>6</v>
      </c>
    </row>
    <row r="11602" spans="1:5" x14ac:dyDescent="0.25">
      <c r="A11602" s="35">
        <v>44452</v>
      </c>
      <c r="B11602" s="36">
        <v>44452</v>
      </c>
      <c r="C11602" s="36" t="s">
        <v>1059</v>
      </c>
      <c r="D11602" s="37">
        <f>VLOOKUP(Pag_Inicio_Corr_mas_casos[[#This Row],[Corregimiento]],Hoja3!$A$2:$D$676,4,0)</f>
        <v>30113</v>
      </c>
      <c r="E11602" s="36">
        <v>6</v>
      </c>
    </row>
    <row r="11603" spans="1:5" x14ac:dyDescent="0.25">
      <c r="A11603" s="35">
        <v>44452</v>
      </c>
      <c r="B11603" s="36">
        <v>44452</v>
      </c>
      <c r="C11603" s="36" t="s">
        <v>1065</v>
      </c>
      <c r="D11603" s="37">
        <f>VLOOKUP(Pag_Inicio_Corr_mas_casos[[#This Row],[Corregimiento]],Hoja3!$A$2:$D$676,4,0)</f>
        <v>40606</v>
      </c>
      <c r="E11603" s="36">
        <v>5</v>
      </c>
    </row>
    <row r="11604" spans="1:5" x14ac:dyDescent="0.25">
      <c r="A11604" s="35">
        <v>44452</v>
      </c>
      <c r="B11604" s="36">
        <v>44452</v>
      </c>
      <c r="C11604" s="36" t="s">
        <v>1034</v>
      </c>
      <c r="D11604" s="37">
        <f>VLOOKUP(Pag_Inicio_Corr_mas_casos[[#This Row],[Corregimiento]],Hoja3!$A$2:$D$676,4,0)</f>
        <v>81009</v>
      </c>
      <c r="E11604" s="36">
        <v>5</v>
      </c>
    </row>
    <row r="11605" spans="1:5" x14ac:dyDescent="0.25">
      <c r="A11605" s="35">
        <v>44452</v>
      </c>
      <c r="B11605" s="36">
        <v>44452</v>
      </c>
      <c r="C11605" s="36" t="s">
        <v>1048</v>
      </c>
      <c r="D11605" s="37">
        <f>VLOOKUP(Pag_Inicio_Corr_mas_casos[[#This Row],[Corregimiento]],Hoja3!$A$2:$D$676,4,0)</f>
        <v>80817</v>
      </c>
      <c r="E11605" s="36">
        <v>5</v>
      </c>
    </row>
    <row r="11606" spans="1:5" x14ac:dyDescent="0.25">
      <c r="A11606" s="35">
        <v>44452</v>
      </c>
      <c r="B11606" s="36">
        <v>44452</v>
      </c>
      <c r="C11606" s="36" t="s">
        <v>1110</v>
      </c>
      <c r="D11606" s="37">
        <f>VLOOKUP(Pag_Inicio_Corr_mas_casos[[#This Row],[Corregimiento]],Hoja3!$A$2:$D$676,4,0)</f>
        <v>130702</v>
      </c>
      <c r="E11606" s="36">
        <v>5</v>
      </c>
    </row>
    <row r="11607" spans="1:5" x14ac:dyDescent="0.25">
      <c r="A11607" s="35">
        <v>44452</v>
      </c>
      <c r="B11607" s="36">
        <v>44452</v>
      </c>
      <c r="C11607" s="36" t="s">
        <v>1062</v>
      </c>
      <c r="D11607" s="37">
        <f>VLOOKUP(Pag_Inicio_Corr_mas_casos[[#This Row],[Corregimiento]],Hoja3!$A$2:$D$676,4,0)</f>
        <v>30107</v>
      </c>
      <c r="E11607" s="36">
        <v>5</v>
      </c>
    </row>
    <row r="11608" spans="1:5" x14ac:dyDescent="0.25">
      <c r="A11608" s="35">
        <v>44452</v>
      </c>
      <c r="B11608" s="36">
        <v>44452</v>
      </c>
      <c r="C11608" s="36" t="s">
        <v>1180</v>
      </c>
      <c r="D11608" s="37">
        <f>VLOOKUP(Pag_Inicio_Corr_mas_casos[[#This Row],[Corregimiento]],Hoja3!$A$2:$D$676,4,0)</f>
        <v>130407</v>
      </c>
      <c r="E11608" s="36">
        <v>5</v>
      </c>
    </row>
    <row r="11609" spans="1:5" x14ac:dyDescent="0.25">
      <c r="A11609" s="35">
        <v>44452</v>
      </c>
      <c r="B11609" s="36">
        <v>44452</v>
      </c>
      <c r="C11609" s="36" t="s">
        <v>1056</v>
      </c>
      <c r="D11609" s="37">
        <f>VLOOKUP(Pag_Inicio_Corr_mas_casos[[#This Row],[Corregimiento]],Hoja3!$A$2:$D$676,4,0)</f>
        <v>20601</v>
      </c>
      <c r="E11609" s="36">
        <v>4</v>
      </c>
    </row>
    <row r="11610" spans="1:5" x14ac:dyDescent="0.25">
      <c r="A11610" s="35">
        <v>44452</v>
      </c>
      <c r="B11610" s="36">
        <v>44452</v>
      </c>
      <c r="C11610" s="36" t="s">
        <v>1127</v>
      </c>
      <c r="D11610" s="37">
        <f>VLOOKUP(Pag_Inicio_Corr_mas_casos[[#This Row],[Corregimiento]],Hoja3!$A$2:$D$676,4,0)</f>
        <v>30104</v>
      </c>
      <c r="E11610" s="36">
        <v>4</v>
      </c>
    </row>
    <row r="11611" spans="1:5" x14ac:dyDescent="0.25">
      <c r="A11611" s="35">
        <v>44452</v>
      </c>
      <c r="B11611" s="36">
        <v>44452</v>
      </c>
      <c r="C11611" s="36" t="s">
        <v>1141</v>
      </c>
      <c r="D11611" s="37">
        <f>VLOOKUP(Pag_Inicio_Corr_mas_casos[[#This Row],[Corregimiento]],Hoja3!$A$2:$D$676,4,0)</f>
        <v>80812</v>
      </c>
      <c r="E11611" s="36">
        <v>3</v>
      </c>
    </row>
    <row r="11612" spans="1:5" x14ac:dyDescent="0.25">
      <c r="A11612" s="35">
        <v>44452</v>
      </c>
      <c r="B11612" s="36">
        <v>44452</v>
      </c>
      <c r="C11612" s="36" t="s">
        <v>1161</v>
      </c>
      <c r="D11612" s="37">
        <f>VLOOKUP(Pag_Inicio_Corr_mas_casos[[#This Row],[Corregimiento]],Hoja3!$A$2:$D$676,4,0)</f>
        <v>40610</v>
      </c>
      <c r="E11612" s="36">
        <v>3</v>
      </c>
    </row>
    <row r="11613" spans="1:5" x14ac:dyDescent="0.25">
      <c r="A11613" s="35">
        <v>44452</v>
      </c>
      <c r="B11613" s="36">
        <v>44452</v>
      </c>
      <c r="C11613" s="36" t="s">
        <v>1066</v>
      </c>
      <c r="D11613" s="37">
        <f>VLOOKUP(Pag_Inicio_Corr_mas_casos[[#This Row],[Corregimiento]],Hoja3!$A$2:$D$676,4,0)</f>
        <v>130103</v>
      </c>
      <c r="E11613" s="36">
        <v>3</v>
      </c>
    </row>
    <row r="11614" spans="1:5" x14ac:dyDescent="0.25">
      <c r="A11614" s="35">
        <v>44452</v>
      </c>
      <c r="B11614" s="36">
        <v>44452</v>
      </c>
      <c r="C11614" s="36" t="s">
        <v>1035</v>
      </c>
      <c r="D11614" s="37">
        <f>VLOOKUP(Pag_Inicio_Corr_mas_casos[[#This Row],[Corregimiento]],Hoja3!$A$2:$D$676,4,0)</f>
        <v>80806</v>
      </c>
      <c r="E11614" s="36">
        <v>3</v>
      </c>
    </row>
    <row r="11615" spans="1:5" x14ac:dyDescent="0.25">
      <c r="A11615" s="35">
        <v>44452</v>
      </c>
      <c r="B11615" s="36">
        <v>44452</v>
      </c>
      <c r="C11615" s="36" t="s">
        <v>867</v>
      </c>
      <c r="D11615" s="37">
        <f>VLOOKUP(Pag_Inicio_Corr_mas_casos[[#This Row],[Corregimiento]],Hoja3!$A$2:$D$676,4,0)</f>
        <v>80821</v>
      </c>
      <c r="E11615" s="36">
        <v>3</v>
      </c>
    </row>
    <row r="11616" spans="1:5" x14ac:dyDescent="0.25">
      <c r="A11616" s="43">
        <v>44453</v>
      </c>
      <c r="B11616" s="41">
        <v>44453</v>
      </c>
      <c r="C11616" s="41" t="s">
        <v>1062</v>
      </c>
      <c r="D11616" s="42">
        <f>VLOOKUP(Pag_Inicio_Corr_mas_casos[[#This Row],[Corregimiento]],Hoja3!$A$2:$D$676,4,0)</f>
        <v>30107</v>
      </c>
      <c r="E11616" s="41">
        <v>11</v>
      </c>
    </row>
    <row r="11617" spans="1:5" x14ac:dyDescent="0.25">
      <c r="A11617" s="43">
        <v>44453</v>
      </c>
      <c r="B11617" s="41">
        <v>44453</v>
      </c>
      <c r="C11617" s="41" t="s">
        <v>1106</v>
      </c>
      <c r="D11617" s="42">
        <f>VLOOKUP(Pag_Inicio_Corr_mas_casos[[#This Row],[Corregimiento]],Hoja3!$A$2:$D$676,4,0)</f>
        <v>80809</v>
      </c>
      <c r="E11617" s="41">
        <v>10</v>
      </c>
    </row>
    <row r="11618" spans="1:5" x14ac:dyDescent="0.25">
      <c r="A11618" s="43">
        <v>44453</v>
      </c>
      <c r="B11618" s="41">
        <v>44453</v>
      </c>
      <c r="C11618" s="41" t="s">
        <v>1048</v>
      </c>
      <c r="D11618" s="42">
        <f>VLOOKUP(Pag_Inicio_Corr_mas_casos[[#This Row],[Corregimiento]],Hoja3!$A$2:$D$676,4,0)</f>
        <v>80817</v>
      </c>
      <c r="E11618" s="41">
        <v>9</v>
      </c>
    </row>
    <row r="11619" spans="1:5" x14ac:dyDescent="0.25">
      <c r="A11619" s="43">
        <v>44453</v>
      </c>
      <c r="B11619" s="41">
        <v>44453</v>
      </c>
      <c r="C11619" s="41" t="s">
        <v>1107</v>
      </c>
      <c r="D11619" s="42">
        <f>VLOOKUP(Pag_Inicio_Corr_mas_casos[[#This Row],[Corregimiento]],Hoja3!$A$2:$D$676,4,0)</f>
        <v>80819</v>
      </c>
      <c r="E11619" s="41">
        <v>9</v>
      </c>
    </row>
    <row r="11620" spans="1:5" x14ac:dyDescent="0.25">
      <c r="A11620" s="43">
        <v>44453</v>
      </c>
      <c r="B11620" s="41">
        <v>44453</v>
      </c>
      <c r="C11620" s="41" t="s">
        <v>1462</v>
      </c>
      <c r="D11620" s="42">
        <f>VLOOKUP(Pag_Inicio_Corr_mas_casos[[#This Row],[Corregimiento]],Hoja3!$A$2:$D$676,4,0)</f>
        <v>130714</v>
      </c>
      <c r="E11620" s="41">
        <v>8</v>
      </c>
    </row>
    <row r="11621" spans="1:5" x14ac:dyDescent="0.25">
      <c r="A11621" s="43">
        <v>44453</v>
      </c>
      <c r="B11621" s="41">
        <v>44453</v>
      </c>
      <c r="C11621" s="41" t="s">
        <v>1141</v>
      </c>
      <c r="D11621" s="42">
        <f>VLOOKUP(Pag_Inicio_Corr_mas_casos[[#This Row],[Corregimiento]],Hoja3!$A$2:$D$676,4,0)</f>
        <v>80812</v>
      </c>
      <c r="E11621" s="41">
        <v>8</v>
      </c>
    </row>
    <row r="11622" spans="1:5" x14ac:dyDescent="0.25">
      <c r="A11622" s="43">
        <v>44453</v>
      </c>
      <c r="B11622" s="41">
        <v>44453</v>
      </c>
      <c r="C11622" s="41" t="s">
        <v>1035</v>
      </c>
      <c r="D11622" s="42">
        <f>VLOOKUP(Pag_Inicio_Corr_mas_casos[[#This Row],[Corregimiento]],Hoja3!$A$2:$D$676,4,0)</f>
        <v>80806</v>
      </c>
      <c r="E11622" s="41">
        <v>7</v>
      </c>
    </row>
    <row r="11623" spans="1:5" x14ac:dyDescent="0.25">
      <c r="A11623" s="43">
        <v>44453</v>
      </c>
      <c r="B11623" s="41">
        <v>44453</v>
      </c>
      <c r="C11623" s="41" t="s">
        <v>1153</v>
      </c>
      <c r="D11623" s="42">
        <f>VLOOKUP(Pag_Inicio_Corr_mas_casos[[#This Row],[Corregimiento]],Hoja3!$A$2:$D$676,4,0)</f>
        <v>40501</v>
      </c>
      <c r="E11623" s="41">
        <v>7</v>
      </c>
    </row>
    <row r="11624" spans="1:5" x14ac:dyDescent="0.25">
      <c r="A11624" s="43">
        <v>44453</v>
      </c>
      <c r="B11624" s="41">
        <v>44453</v>
      </c>
      <c r="C11624" s="41" t="s">
        <v>1149</v>
      </c>
      <c r="D11624" s="42">
        <f>VLOOKUP(Pag_Inicio_Corr_mas_casos[[#This Row],[Corregimiento]],Hoja3!$A$2:$D$676,4,0)</f>
        <v>130102</v>
      </c>
      <c r="E11624" s="41">
        <v>6</v>
      </c>
    </row>
    <row r="11625" spans="1:5" x14ac:dyDescent="0.25">
      <c r="A11625" s="43">
        <v>44453</v>
      </c>
      <c r="B11625" s="41">
        <v>44453</v>
      </c>
      <c r="C11625" s="41" t="s">
        <v>1046</v>
      </c>
      <c r="D11625" s="42">
        <f>VLOOKUP(Pag_Inicio_Corr_mas_casos[[#This Row],[Corregimiento]],Hoja3!$A$2:$D$676,4,0)</f>
        <v>80813</v>
      </c>
      <c r="E11625" s="41">
        <v>6</v>
      </c>
    </row>
    <row r="11626" spans="1:5" x14ac:dyDescent="0.25">
      <c r="A11626" s="43">
        <v>44453</v>
      </c>
      <c r="B11626" s="41">
        <v>44453</v>
      </c>
      <c r="C11626" s="41" t="s">
        <v>1114</v>
      </c>
      <c r="D11626" s="42">
        <f>VLOOKUP(Pag_Inicio_Corr_mas_casos[[#This Row],[Corregimiento]],Hoja3!$A$2:$D$676,4,0)</f>
        <v>81001</v>
      </c>
      <c r="E11626" s="41">
        <v>6</v>
      </c>
    </row>
    <row r="11627" spans="1:5" x14ac:dyDescent="0.25">
      <c r="A11627" s="43">
        <v>44453</v>
      </c>
      <c r="B11627" s="41">
        <v>44453</v>
      </c>
      <c r="C11627" s="41" t="s">
        <v>1042</v>
      </c>
      <c r="D11627" s="42">
        <f>VLOOKUP(Pag_Inicio_Corr_mas_casos[[#This Row],[Corregimiento]],Hoja3!$A$2:$D$676,4,0)</f>
        <v>80826</v>
      </c>
      <c r="E11627" s="41">
        <v>6</v>
      </c>
    </row>
    <row r="11628" spans="1:5" x14ac:dyDescent="0.25">
      <c r="A11628" s="43">
        <v>44453</v>
      </c>
      <c r="B11628" s="41">
        <v>44453</v>
      </c>
      <c r="C11628" s="41" t="s">
        <v>1463</v>
      </c>
      <c r="D11628" s="42">
        <f>VLOOKUP(Pag_Inicio_Corr_mas_casos[[#This Row],[Corregimiento]],Hoja3!$A$2:$D$676,4,0)</f>
        <v>130705</v>
      </c>
      <c r="E11628" s="41">
        <v>6</v>
      </c>
    </row>
    <row r="11629" spans="1:5" x14ac:dyDescent="0.25">
      <c r="A11629" s="43">
        <v>44453</v>
      </c>
      <c r="B11629" s="41">
        <v>44453</v>
      </c>
      <c r="C11629" s="41" t="s">
        <v>867</v>
      </c>
      <c r="D11629" s="42">
        <f>VLOOKUP(Pag_Inicio_Corr_mas_casos[[#This Row],[Corregimiento]],Hoja3!$A$2:$D$676,4,0)</f>
        <v>80821</v>
      </c>
      <c r="E11629" s="41">
        <v>6</v>
      </c>
    </row>
    <row r="11630" spans="1:5" x14ac:dyDescent="0.25">
      <c r="A11630" s="43">
        <v>44453</v>
      </c>
      <c r="B11630" s="41">
        <v>44453</v>
      </c>
      <c r="C11630" s="41" t="s">
        <v>1087</v>
      </c>
      <c r="D11630" s="42">
        <f>VLOOKUP(Pag_Inicio_Corr_mas_casos[[#This Row],[Corregimiento]],Hoja3!$A$2:$D$676,4,0)</f>
        <v>80808</v>
      </c>
      <c r="E11630" s="41">
        <v>5</v>
      </c>
    </row>
    <row r="11631" spans="1:5" x14ac:dyDescent="0.25">
      <c r="A11631" s="43">
        <v>44453</v>
      </c>
      <c r="B11631" s="41">
        <v>44453</v>
      </c>
      <c r="C11631" s="41" t="s">
        <v>1127</v>
      </c>
      <c r="D11631" s="42">
        <f>VLOOKUP(Pag_Inicio_Corr_mas_casos[[#This Row],[Corregimiento]],Hoja3!$A$2:$D$676,4,0)</f>
        <v>30104</v>
      </c>
      <c r="E11631" s="41">
        <v>5</v>
      </c>
    </row>
    <row r="11632" spans="1:5" x14ac:dyDescent="0.25">
      <c r="A11632" s="43">
        <v>44453</v>
      </c>
      <c r="B11632" s="41">
        <v>44453</v>
      </c>
      <c r="C11632" s="41" t="s">
        <v>1147</v>
      </c>
      <c r="D11632" s="42">
        <f>VLOOKUP(Pag_Inicio_Corr_mas_casos[[#This Row],[Corregimiento]],Hoja3!$A$2:$D$676,4,0)</f>
        <v>40201</v>
      </c>
      <c r="E11632" s="41">
        <v>5</v>
      </c>
    </row>
    <row r="11633" spans="1:5" x14ac:dyDescent="0.25">
      <c r="A11633" s="43">
        <v>44453</v>
      </c>
      <c r="B11633" s="41">
        <v>44453</v>
      </c>
      <c r="C11633" s="41" t="s">
        <v>1113</v>
      </c>
      <c r="D11633" s="42">
        <f>VLOOKUP(Pag_Inicio_Corr_mas_casos[[#This Row],[Corregimiento]],Hoja3!$A$2:$D$676,4,0)</f>
        <v>81008</v>
      </c>
      <c r="E11633" s="41">
        <v>5</v>
      </c>
    </row>
    <row r="11634" spans="1:5" x14ac:dyDescent="0.25">
      <c r="A11634" s="43">
        <v>44453</v>
      </c>
      <c r="B11634" s="41">
        <v>44453</v>
      </c>
      <c r="C11634" s="41" t="s">
        <v>1161</v>
      </c>
      <c r="D11634" s="42">
        <f>VLOOKUP(Pag_Inicio_Corr_mas_casos[[#This Row],[Corregimiento]],Hoja3!$A$2:$D$676,4,0)</f>
        <v>40610</v>
      </c>
      <c r="E11634" s="41">
        <v>5</v>
      </c>
    </row>
    <row r="11635" spans="1:5" x14ac:dyDescent="0.25">
      <c r="A11635" s="43">
        <v>44453</v>
      </c>
      <c r="B11635" s="41">
        <v>44453</v>
      </c>
      <c r="C11635" s="41" t="s">
        <v>1065</v>
      </c>
      <c r="D11635" s="42">
        <f>VLOOKUP(Pag_Inicio_Corr_mas_casos[[#This Row],[Corregimiento]],Hoja3!$A$2:$D$676,4,0)</f>
        <v>40606</v>
      </c>
      <c r="E11635" s="41">
        <v>5</v>
      </c>
    </row>
    <row r="11636" spans="1:5" x14ac:dyDescent="0.25">
      <c r="A11636" s="32">
        <v>44454</v>
      </c>
      <c r="B11636" s="33">
        <v>44454</v>
      </c>
      <c r="C11636" s="33" t="s">
        <v>1149</v>
      </c>
      <c r="D11636" s="34">
        <f>VLOOKUP(Pag_Inicio_Corr_mas_casos[[#This Row],[Corregimiento]],Hoja3!$A$2:$D$676,4,0)</f>
        <v>130102</v>
      </c>
      <c r="E11636" s="33">
        <v>12</v>
      </c>
    </row>
    <row r="11637" spans="1:5" x14ac:dyDescent="0.25">
      <c r="A11637" s="32">
        <v>44454</v>
      </c>
      <c r="B11637" s="33">
        <v>44454</v>
      </c>
      <c r="C11637" s="33" t="s">
        <v>1141</v>
      </c>
      <c r="D11637" s="34">
        <f>VLOOKUP(Pag_Inicio_Corr_mas_casos[[#This Row],[Corregimiento]],Hoja3!$A$2:$D$676,4,0)</f>
        <v>80812</v>
      </c>
      <c r="E11637" s="33">
        <v>11</v>
      </c>
    </row>
    <row r="11638" spans="1:5" x14ac:dyDescent="0.25">
      <c r="A11638" s="32">
        <v>44454</v>
      </c>
      <c r="B11638" s="33">
        <v>44454</v>
      </c>
      <c r="C11638" s="33" t="s">
        <v>1118</v>
      </c>
      <c r="D11638" s="34">
        <f>VLOOKUP(Pag_Inicio_Corr_mas_casos[[#This Row],[Corregimiento]],Hoja3!$A$2:$D$676,4,0)</f>
        <v>30111</v>
      </c>
      <c r="E11638" s="33">
        <v>10</v>
      </c>
    </row>
    <row r="11639" spans="1:5" x14ac:dyDescent="0.25">
      <c r="A11639" s="32">
        <v>44454</v>
      </c>
      <c r="B11639" s="33">
        <v>44454</v>
      </c>
      <c r="C11639" s="33" t="s">
        <v>1147</v>
      </c>
      <c r="D11639" s="34">
        <f>VLOOKUP(Pag_Inicio_Corr_mas_casos[[#This Row],[Corregimiento]],Hoja3!$A$2:$D$676,4,0)</f>
        <v>40201</v>
      </c>
      <c r="E11639" s="33">
        <v>9</v>
      </c>
    </row>
    <row r="11640" spans="1:5" x14ac:dyDescent="0.25">
      <c r="A11640" s="32">
        <v>44454</v>
      </c>
      <c r="B11640" s="33">
        <v>44454</v>
      </c>
      <c r="C11640" s="33" t="s">
        <v>1127</v>
      </c>
      <c r="D11640" s="34">
        <f>VLOOKUP(Pag_Inicio_Corr_mas_casos[[#This Row],[Corregimiento]],Hoja3!$A$2:$D$676,4,0)</f>
        <v>30104</v>
      </c>
      <c r="E11640" s="33">
        <v>9</v>
      </c>
    </row>
    <row r="11641" spans="1:5" x14ac:dyDescent="0.25">
      <c r="A11641" s="32">
        <v>44454</v>
      </c>
      <c r="B11641" s="33">
        <v>44454</v>
      </c>
      <c r="C11641" s="33" t="s">
        <v>1062</v>
      </c>
      <c r="D11641" s="34">
        <f>VLOOKUP(Pag_Inicio_Corr_mas_casos[[#This Row],[Corregimiento]],Hoja3!$A$2:$D$676,4,0)</f>
        <v>30107</v>
      </c>
      <c r="E11641" s="33">
        <v>9</v>
      </c>
    </row>
    <row r="11642" spans="1:5" x14ac:dyDescent="0.25">
      <c r="A11642" s="32">
        <v>44454</v>
      </c>
      <c r="B11642" s="33">
        <v>44454</v>
      </c>
      <c r="C11642" s="33" t="s">
        <v>1128</v>
      </c>
      <c r="D11642" s="34">
        <f>VLOOKUP(Pag_Inicio_Corr_mas_casos[[#This Row],[Corregimiento]],Hoja3!$A$2:$D$676,4,0)</f>
        <v>91008</v>
      </c>
      <c r="E11642" s="33">
        <v>7</v>
      </c>
    </row>
    <row r="11643" spans="1:5" x14ac:dyDescent="0.25">
      <c r="A11643" s="32">
        <v>44454</v>
      </c>
      <c r="B11643" s="33">
        <v>44454</v>
      </c>
      <c r="C11643" s="33" t="s">
        <v>1034</v>
      </c>
      <c r="D11643" s="34">
        <f>VLOOKUP(Pag_Inicio_Corr_mas_casos[[#This Row],[Corregimiento]],Hoja3!$A$2:$D$676,4,0)</f>
        <v>81009</v>
      </c>
      <c r="E11643" s="33">
        <v>7</v>
      </c>
    </row>
    <row r="11644" spans="1:5" x14ac:dyDescent="0.25">
      <c r="A11644" s="32">
        <v>44454</v>
      </c>
      <c r="B11644" s="33">
        <v>44454</v>
      </c>
      <c r="C11644" s="33" t="s">
        <v>1035</v>
      </c>
      <c r="D11644" s="34">
        <f>VLOOKUP(Pag_Inicio_Corr_mas_casos[[#This Row],[Corregimiento]],Hoja3!$A$2:$D$676,4,0)</f>
        <v>80806</v>
      </c>
      <c r="E11644" s="33">
        <v>6</v>
      </c>
    </row>
    <row r="11645" spans="1:5" x14ac:dyDescent="0.25">
      <c r="A11645" s="32">
        <v>44454</v>
      </c>
      <c r="B11645" s="33">
        <v>44454</v>
      </c>
      <c r="C11645" s="33" t="s">
        <v>1087</v>
      </c>
      <c r="D11645" s="34">
        <f>VLOOKUP(Pag_Inicio_Corr_mas_casos[[#This Row],[Corregimiento]],Hoja3!$A$2:$D$676,4,0)</f>
        <v>80808</v>
      </c>
      <c r="E11645" s="33">
        <v>6</v>
      </c>
    </row>
    <row r="11646" spans="1:5" x14ac:dyDescent="0.25">
      <c r="A11646" s="32">
        <v>44454</v>
      </c>
      <c r="B11646" s="33">
        <v>44454</v>
      </c>
      <c r="C11646" s="33" t="s">
        <v>1037</v>
      </c>
      <c r="D11646" s="34">
        <f>VLOOKUP(Pag_Inicio_Corr_mas_casos[[#This Row],[Corregimiento]],Hoja3!$A$2:$D$676,4,0)</f>
        <v>80807</v>
      </c>
      <c r="E11646" s="33">
        <v>6</v>
      </c>
    </row>
    <row r="11647" spans="1:5" x14ac:dyDescent="0.25">
      <c r="A11647" s="32">
        <v>44454</v>
      </c>
      <c r="B11647" s="33">
        <v>44454</v>
      </c>
      <c r="C11647" s="33" t="s">
        <v>1155</v>
      </c>
      <c r="D11647" s="34">
        <f>VLOOKUP(Pag_Inicio_Corr_mas_casos[[#This Row],[Corregimiento]],Hoja3!$A$2:$D$676,4,0)</f>
        <v>40601</v>
      </c>
      <c r="E11647" s="33">
        <v>6</v>
      </c>
    </row>
    <row r="11648" spans="1:5" x14ac:dyDescent="0.25">
      <c r="A11648" s="32">
        <v>44454</v>
      </c>
      <c r="B11648" s="33">
        <v>44454</v>
      </c>
      <c r="C11648" s="33" t="s">
        <v>1464</v>
      </c>
      <c r="D11648" s="34">
        <f>VLOOKUP(Pag_Inicio_Corr_mas_casos[[#This Row],[Corregimiento]],Hoja3!$A$2:$D$676,4,0)</f>
        <v>60206</v>
      </c>
      <c r="E11648" s="33">
        <v>6</v>
      </c>
    </row>
    <row r="11649" spans="1:5" x14ac:dyDescent="0.25">
      <c r="A11649" s="32">
        <v>44454</v>
      </c>
      <c r="B11649" s="33">
        <v>44454</v>
      </c>
      <c r="C11649" s="33" t="s">
        <v>1107</v>
      </c>
      <c r="D11649" s="34">
        <f>VLOOKUP(Pag_Inicio_Corr_mas_casos[[#This Row],[Corregimiento]],Hoja3!$A$2:$D$676,4,0)</f>
        <v>80819</v>
      </c>
      <c r="E11649" s="33">
        <v>6</v>
      </c>
    </row>
    <row r="11650" spans="1:5" x14ac:dyDescent="0.25">
      <c r="A11650" s="32">
        <v>44454</v>
      </c>
      <c r="B11650" s="33">
        <v>44454</v>
      </c>
      <c r="C11650" s="33" t="s">
        <v>1041</v>
      </c>
      <c r="D11650" s="34">
        <f>VLOOKUP(Pag_Inicio_Corr_mas_casos[[#This Row],[Corregimiento]],Hoja3!$A$2:$D$676,4,0)</f>
        <v>80814</v>
      </c>
      <c r="E11650" s="33">
        <v>5</v>
      </c>
    </row>
    <row r="11651" spans="1:5" x14ac:dyDescent="0.25">
      <c r="A11651" s="32">
        <v>44454</v>
      </c>
      <c r="B11651" s="33">
        <v>44454</v>
      </c>
      <c r="C11651" s="33" t="s">
        <v>1069</v>
      </c>
      <c r="D11651" s="34">
        <f>VLOOKUP(Pag_Inicio_Corr_mas_casos[[#This Row],[Corregimiento]],Hoja3!$A$2:$D$676,4,0)</f>
        <v>40203</v>
      </c>
      <c r="E11651" s="33">
        <v>5</v>
      </c>
    </row>
    <row r="11652" spans="1:5" x14ac:dyDescent="0.25">
      <c r="A11652" s="32">
        <v>44454</v>
      </c>
      <c r="B11652" s="33">
        <v>44454</v>
      </c>
      <c r="C11652" s="33" t="s">
        <v>1032</v>
      </c>
      <c r="D11652" s="34">
        <f>VLOOKUP(Pag_Inicio_Corr_mas_casos[[#This Row],[Corregimiento]],Hoja3!$A$2:$D$676,4,0)</f>
        <v>80810</v>
      </c>
      <c r="E11652" s="33">
        <v>5</v>
      </c>
    </row>
    <row r="11653" spans="1:5" x14ac:dyDescent="0.25">
      <c r="A11653" s="32">
        <v>44454</v>
      </c>
      <c r="B11653" s="33">
        <v>44454</v>
      </c>
      <c r="C11653" s="33" t="s">
        <v>1046</v>
      </c>
      <c r="D11653" s="34">
        <f>VLOOKUP(Pag_Inicio_Corr_mas_casos[[#This Row],[Corregimiento]],Hoja3!$A$2:$D$676,4,0)</f>
        <v>80813</v>
      </c>
      <c r="E11653" s="33">
        <v>5</v>
      </c>
    </row>
    <row r="11654" spans="1:5" x14ac:dyDescent="0.25">
      <c r="A11654" s="32">
        <v>44454</v>
      </c>
      <c r="B11654" s="33">
        <v>44454</v>
      </c>
      <c r="C11654" s="33" t="s">
        <v>1173</v>
      </c>
      <c r="D11654" s="34">
        <f>VLOOKUP(Pag_Inicio_Corr_mas_casos[[#This Row],[Corregimiento]],Hoja3!$A$2:$D$676,4,0)</f>
        <v>40503</v>
      </c>
      <c r="E11654" s="33">
        <v>5</v>
      </c>
    </row>
    <row r="11655" spans="1:5" x14ac:dyDescent="0.25">
      <c r="A11655" s="32">
        <v>44454</v>
      </c>
      <c r="B11655" s="33">
        <v>44454</v>
      </c>
      <c r="C11655" s="33" t="s">
        <v>1207</v>
      </c>
      <c r="D11655" s="34">
        <f>VLOOKUP(Pag_Inicio_Corr_mas_casos[[#This Row],[Corregimiento]],Hoja3!$A$2:$D$676,4,0)</f>
        <v>40801</v>
      </c>
      <c r="E11655" s="33">
        <v>5</v>
      </c>
    </row>
    <row r="11656" spans="1:5" x14ac:dyDescent="0.25">
      <c r="A11656" s="38">
        <v>44455</v>
      </c>
      <c r="B11656" s="39">
        <v>44455</v>
      </c>
      <c r="C11656" s="39" t="s">
        <v>1062</v>
      </c>
      <c r="D11656" s="40">
        <f>VLOOKUP(Pag_Inicio_Corr_mas_casos[[#This Row],[Corregimiento]],Hoja3!$A$2:$D$676,4,0)</f>
        <v>30107</v>
      </c>
      <c r="E11656" s="39">
        <v>20</v>
      </c>
    </row>
    <row r="11657" spans="1:5" x14ac:dyDescent="0.25">
      <c r="A11657" s="38">
        <v>44455</v>
      </c>
      <c r="B11657" s="39">
        <v>44455</v>
      </c>
      <c r="C11657" s="39" t="s">
        <v>1127</v>
      </c>
      <c r="D11657" s="40">
        <f>VLOOKUP(Pag_Inicio_Corr_mas_casos[[#This Row],[Corregimiento]],Hoja3!$A$2:$D$676,4,0)</f>
        <v>30104</v>
      </c>
      <c r="E11657" s="39">
        <v>12</v>
      </c>
    </row>
    <row r="11658" spans="1:5" x14ac:dyDescent="0.25">
      <c r="A11658" s="38">
        <v>44455</v>
      </c>
      <c r="B11658" s="39">
        <v>44455</v>
      </c>
      <c r="C11658" s="39" t="s">
        <v>1048</v>
      </c>
      <c r="D11658" s="40">
        <f>VLOOKUP(Pag_Inicio_Corr_mas_casos[[#This Row],[Corregimiento]],Hoja3!$A$2:$D$676,4,0)</f>
        <v>80817</v>
      </c>
      <c r="E11658" s="39">
        <v>11</v>
      </c>
    </row>
    <row r="11659" spans="1:5" x14ac:dyDescent="0.25">
      <c r="A11659" s="38">
        <v>44455</v>
      </c>
      <c r="B11659" s="39">
        <v>44455</v>
      </c>
      <c r="C11659" s="39" t="s">
        <v>1184</v>
      </c>
      <c r="D11659" s="40">
        <f>VLOOKUP(Pag_Inicio_Corr_mas_casos[[#This Row],[Corregimiento]],Hoja3!$A$2:$D$676,4,0)</f>
        <v>80505</v>
      </c>
      <c r="E11659" s="39">
        <v>11</v>
      </c>
    </row>
    <row r="11660" spans="1:5" x14ac:dyDescent="0.25">
      <c r="A11660" s="38">
        <v>44455</v>
      </c>
      <c r="B11660" s="39">
        <v>44455</v>
      </c>
      <c r="C11660" s="39" t="s">
        <v>1106</v>
      </c>
      <c r="D11660" s="40">
        <f>VLOOKUP(Pag_Inicio_Corr_mas_casos[[#This Row],[Corregimiento]],Hoja3!$A$2:$D$676,4,0)</f>
        <v>80809</v>
      </c>
      <c r="E11660" s="39">
        <v>11</v>
      </c>
    </row>
    <row r="11661" spans="1:5" x14ac:dyDescent="0.25">
      <c r="A11661" s="38">
        <v>44455</v>
      </c>
      <c r="B11661" s="39">
        <v>44455</v>
      </c>
      <c r="C11661" s="39" t="s">
        <v>1035</v>
      </c>
      <c r="D11661" s="40">
        <f>VLOOKUP(Pag_Inicio_Corr_mas_casos[[#This Row],[Corregimiento]],Hoja3!$A$2:$D$676,4,0)</f>
        <v>80806</v>
      </c>
      <c r="E11661" s="39">
        <v>11</v>
      </c>
    </row>
    <row r="11662" spans="1:5" x14ac:dyDescent="0.25">
      <c r="A11662" s="38">
        <v>44455</v>
      </c>
      <c r="B11662" s="39">
        <v>44455</v>
      </c>
      <c r="C11662" s="39" t="s">
        <v>1122</v>
      </c>
      <c r="D11662" s="40">
        <f>VLOOKUP(Pag_Inicio_Corr_mas_casos[[#This Row],[Corregimiento]],Hoja3!$A$2:$D$676,4,0)</f>
        <v>30103</v>
      </c>
      <c r="E11662" s="39">
        <v>10</v>
      </c>
    </row>
    <row r="11663" spans="1:5" x14ac:dyDescent="0.25">
      <c r="A11663" s="38">
        <v>44455</v>
      </c>
      <c r="B11663" s="39">
        <v>44455</v>
      </c>
      <c r="C11663" s="39" t="s">
        <v>1141</v>
      </c>
      <c r="D11663" s="40">
        <f>VLOOKUP(Pag_Inicio_Corr_mas_casos[[#This Row],[Corregimiento]],Hoja3!$A$2:$D$676,4,0)</f>
        <v>80812</v>
      </c>
      <c r="E11663" s="39">
        <v>10</v>
      </c>
    </row>
    <row r="11664" spans="1:5" x14ac:dyDescent="0.25">
      <c r="A11664" s="38">
        <v>44455</v>
      </c>
      <c r="B11664" s="39">
        <v>44455</v>
      </c>
      <c r="C11664" s="39" t="s">
        <v>1147</v>
      </c>
      <c r="D11664" s="40">
        <f>VLOOKUP(Pag_Inicio_Corr_mas_casos[[#This Row],[Corregimiento]],Hoja3!$A$2:$D$676,4,0)</f>
        <v>40201</v>
      </c>
      <c r="E11664" s="39">
        <v>8</v>
      </c>
    </row>
    <row r="11665" spans="1:5" x14ac:dyDescent="0.25">
      <c r="A11665" s="38">
        <v>44455</v>
      </c>
      <c r="B11665" s="39">
        <v>44455</v>
      </c>
      <c r="C11665" s="39" t="s">
        <v>1462</v>
      </c>
      <c r="D11665" s="40">
        <f>VLOOKUP(Pag_Inicio_Corr_mas_casos[[#This Row],[Corregimiento]],Hoja3!$A$2:$D$676,4,0)</f>
        <v>130714</v>
      </c>
      <c r="E11665" s="39">
        <v>8</v>
      </c>
    </row>
    <row r="11666" spans="1:5" x14ac:dyDescent="0.25">
      <c r="A11666" s="38">
        <v>44455</v>
      </c>
      <c r="B11666" s="39">
        <v>44455</v>
      </c>
      <c r="C11666" s="39" t="s">
        <v>1114</v>
      </c>
      <c r="D11666" s="40">
        <f>VLOOKUP(Pag_Inicio_Corr_mas_casos[[#This Row],[Corregimiento]],Hoja3!$A$2:$D$676,4,0)</f>
        <v>81001</v>
      </c>
      <c r="E11666" s="39">
        <v>8</v>
      </c>
    </row>
    <row r="11667" spans="1:5" x14ac:dyDescent="0.25">
      <c r="A11667" s="38">
        <v>44455</v>
      </c>
      <c r="B11667" s="39">
        <v>44455</v>
      </c>
      <c r="C11667" s="39" t="s">
        <v>1461</v>
      </c>
      <c r="D11667" s="40">
        <f>VLOOKUP(Pag_Inicio_Corr_mas_casos[[#This Row],[Corregimiento]],Hoja3!$A$2:$D$676,4,0)</f>
        <v>130712</v>
      </c>
      <c r="E11667" s="39">
        <v>8</v>
      </c>
    </row>
    <row r="11668" spans="1:5" x14ac:dyDescent="0.25">
      <c r="A11668" s="38">
        <v>44455</v>
      </c>
      <c r="B11668" s="39">
        <v>44455</v>
      </c>
      <c r="C11668" s="39" t="s">
        <v>1155</v>
      </c>
      <c r="D11668" s="40">
        <f>VLOOKUP(Pag_Inicio_Corr_mas_casos[[#This Row],[Corregimiento]],Hoja3!$A$2:$D$676,4,0)</f>
        <v>40601</v>
      </c>
      <c r="E11668" s="39">
        <v>7</v>
      </c>
    </row>
    <row r="11669" spans="1:5" x14ac:dyDescent="0.25">
      <c r="A11669" s="38">
        <v>44455</v>
      </c>
      <c r="B11669" s="39">
        <v>44455</v>
      </c>
      <c r="C11669" s="39" t="s">
        <v>867</v>
      </c>
      <c r="D11669" s="40">
        <f>VLOOKUP(Pag_Inicio_Corr_mas_casos[[#This Row],[Corregimiento]],Hoja3!$A$2:$D$676,4,0)</f>
        <v>80821</v>
      </c>
      <c r="E11669" s="39">
        <v>7</v>
      </c>
    </row>
    <row r="11670" spans="1:5" x14ac:dyDescent="0.25">
      <c r="A11670" s="38">
        <v>44455</v>
      </c>
      <c r="B11670" s="39">
        <v>44455</v>
      </c>
      <c r="C11670" s="39" t="s">
        <v>1113</v>
      </c>
      <c r="D11670" s="40">
        <f>VLOOKUP(Pag_Inicio_Corr_mas_casos[[#This Row],[Corregimiento]],Hoja3!$A$2:$D$676,4,0)</f>
        <v>81008</v>
      </c>
      <c r="E11670" s="39">
        <v>6</v>
      </c>
    </row>
    <row r="11671" spans="1:5" x14ac:dyDescent="0.25">
      <c r="A11671" s="38">
        <v>44455</v>
      </c>
      <c r="B11671" s="39">
        <v>44455</v>
      </c>
      <c r="C11671" s="39" t="s">
        <v>1116</v>
      </c>
      <c r="D11671" s="40">
        <f>VLOOKUP(Pag_Inicio_Corr_mas_casos[[#This Row],[Corregimiento]],Hoja3!$A$2:$D$676,4,0)</f>
        <v>81003</v>
      </c>
      <c r="E11671" s="39">
        <v>6</v>
      </c>
    </row>
    <row r="11672" spans="1:5" x14ac:dyDescent="0.25">
      <c r="A11672" s="38">
        <v>44455</v>
      </c>
      <c r="B11672" s="39">
        <v>44455</v>
      </c>
      <c r="C11672" s="39" t="s">
        <v>1051</v>
      </c>
      <c r="D11672" s="40">
        <f>VLOOKUP(Pag_Inicio_Corr_mas_casos[[#This Row],[Corregimiento]],Hoja3!$A$2:$D$676,4,0)</f>
        <v>80815</v>
      </c>
      <c r="E11672" s="39">
        <v>6</v>
      </c>
    </row>
    <row r="11673" spans="1:5" x14ac:dyDescent="0.25">
      <c r="A11673" s="38">
        <v>44455</v>
      </c>
      <c r="B11673" s="39">
        <v>44455</v>
      </c>
      <c r="C11673" s="39" t="s">
        <v>1107</v>
      </c>
      <c r="D11673" s="40">
        <f>VLOOKUP(Pag_Inicio_Corr_mas_casos[[#This Row],[Corregimiento]],Hoja3!$A$2:$D$676,4,0)</f>
        <v>80819</v>
      </c>
      <c r="E11673" s="39">
        <v>6</v>
      </c>
    </row>
    <row r="11674" spans="1:5" x14ac:dyDescent="0.25">
      <c r="A11674" s="38">
        <v>44455</v>
      </c>
      <c r="B11674" s="39">
        <v>44455</v>
      </c>
      <c r="C11674" s="39" t="s">
        <v>1043</v>
      </c>
      <c r="D11674" s="40">
        <f>VLOOKUP(Pag_Inicio_Corr_mas_casos[[#This Row],[Corregimiento]],Hoja3!$A$2:$D$676,4,0)</f>
        <v>80811</v>
      </c>
      <c r="E11674" s="39">
        <v>5</v>
      </c>
    </row>
    <row r="11675" spans="1:5" x14ac:dyDescent="0.25">
      <c r="A11675" s="38">
        <v>44455</v>
      </c>
      <c r="B11675" s="39">
        <v>44455</v>
      </c>
      <c r="C11675" s="39" t="s">
        <v>1160</v>
      </c>
      <c r="D11675" s="40">
        <f>VLOOKUP(Pag_Inicio_Corr_mas_casos[[#This Row],[Corregimiento]],Hoja3!$A$2:$D$676,4,0)</f>
        <v>30110</v>
      </c>
      <c r="E11675" s="39">
        <v>5</v>
      </c>
    </row>
    <row r="11676" spans="1:5" x14ac:dyDescent="0.25">
      <c r="A11676" s="159">
        <v>44456</v>
      </c>
      <c r="B11676" s="160">
        <v>44456</v>
      </c>
      <c r="C11676" s="160" t="s">
        <v>1141</v>
      </c>
      <c r="D11676" s="212">
        <f>VLOOKUP(Pag_Inicio_Corr_mas_casos[[#This Row],[Corregimiento]],Hoja3!$A$2:$D$676,4,0)</f>
        <v>80812</v>
      </c>
      <c r="E11676" s="160">
        <v>12</v>
      </c>
    </row>
    <row r="11677" spans="1:5" x14ac:dyDescent="0.25">
      <c r="A11677" s="159">
        <v>44456</v>
      </c>
      <c r="B11677" s="160">
        <v>44456</v>
      </c>
      <c r="C11677" s="160" t="s">
        <v>1062</v>
      </c>
      <c r="D11677" s="212">
        <f>VLOOKUP(Pag_Inicio_Corr_mas_casos[[#This Row],[Corregimiento]],Hoja3!$A$2:$D$676,4,0)</f>
        <v>30107</v>
      </c>
      <c r="E11677" s="160">
        <v>11</v>
      </c>
    </row>
    <row r="11678" spans="1:5" x14ac:dyDescent="0.25">
      <c r="A11678" s="159">
        <v>44456</v>
      </c>
      <c r="B11678" s="160">
        <v>44456</v>
      </c>
      <c r="C11678" s="160" t="s">
        <v>1035</v>
      </c>
      <c r="D11678" s="212">
        <f>VLOOKUP(Pag_Inicio_Corr_mas_casos[[#This Row],[Corregimiento]],Hoja3!$A$2:$D$676,4,0)</f>
        <v>80806</v>
      </c>
      <c r="E11678" s="160">
        <v>10</v>
      </c>
    </row>
    <row r="11679" spans="1:5" x14ac:dyDescent="0.25">
      <c r="A11679" s="159">
        <v>44456</v>
      </c>
      <c r="B11679" s="160">
        <v>44456</v>
      </c>
      <c r="C11679" s="160" t="s">
        <v>1107</v>
      </c>
      <c r="D11679" s="212">
        <f>VLOOKUP(Pag_Inicio_Corr_mas_casos[[#This Row],[Corregimiento]],Hoja3!$A$2:$D$676,4,0)</f>
        <v>80819</v>
      </c>
      <c r="E11679" s="160">
        <v>9</v>
      </c>
    </row>
    <row r="11680" spans="1:5" x14ac:dyDescent="0.25">
      <c r="A11680" s="159">
        <v>44456</v>
      </c>
      <c r="B11680" s="160">
        <v>44456</v>
      </c>
      <c r="C11680" s="160" t="s">
        <v>1329</v>
      </c>
      <c r="D11680" s="212">
        <f>VLOOKUP(Pag_Inicio_Corr_mas_casos[[#This Row],[Corregimiento]],Hoja3!$A$2:$D$676,4,0)</f>
        <v>60202</v>
      </c>
      <c r="E11680" s="160">
        <v>8</v>
      </c>
    </row>
    <row r="11681" spans="1:5" x14ac:dyDescent="0.25">
      <c r="A11681" s="159">
        <v>44456</v>
      </c>
      <c r="B11681" s="160">
        <v>44456</v>
      </c>
      <c r="C11681" s="160" t="s">
        <v>1069</v>
      </c>
      <c r="D11681" s="212">
        <f>VLOOKUP(Pag_Inicio_Corr_mas_casos[[#This Row],[Corregimiento]],Hoja3!$A$2:$D$676,4,0)</f>
        <v>40203</v>
      </c>
      <c r="E11681" s="160">
        <v>8</v>
      </c>
    </row>
    <row r="11682" spans="1:5" x14ac:dyDescent="0.25">
      <c r="A11682" s="159">
        <v>44456</v>
      </c>
      <c r="B11682" s="160">
        <v>44456</v>
      </c>
      <c r="C11682" s="160" t="s">
        <v>1147</v>
      </c>
      <c r="D11682" s="212">
        <f>VLOOKUP(Pag_Inicio_Corr_mas_casos[[#This Row],[Corregimiento]],Hoja3!$A$2:$D$676,4,0)</f>
        <v>40201</v>
      </c>
      <c r="E11682" s="160">
        <v>8</v>
      </c>
    </row>
    <row r="11683" spans="1:5" x14ac:dyDescent="0.25">
      <c r="A11683" s="159">
        <v>44456</v>
      </c>
      <c r="B11683" s="160">
        <v>44456</v>
      </c>
      <c r="C11683" s="160" t="s">
        <v>1106</v>
      </c>
      <c r="D11683" s="212">
        <f>VLOOKUP(Pag_Inicio_Corr_mas_casos[[#This Row],[Corregimiento]],Hoja3!$A$2:$D$676,4,0)</f>
        <v>80809</v>
      </c>
      <c r="E11683" s="160">
        <v>8</v>
      </c>
    </row>
    <row r="11684" spans="1:5" x14ac:dyDescent="0.25">
      <c r="A11684" s="159">
        <v>44456</v>
      </c>
      <c r="B11684" s="160">
        <v>44456</v>
      </c>
      <c r="C11684" s="160" t="s">
        <v>1065</v>
      </c>
      <c r="D11684" s="212">
        <f>VLOOKUP(Pag_Inicio_Corr_mas_casos[[#This Row],[Corregimiento]],Hoja3!$A$2:$D$676,4,0)</f>
        <v>40606</v>
      </c>
      <c r="E11684" s="160">
        <v>7</v>
      </c>
    </row>
    <row r="11685" spans="1:5" x14ac:dyDescent="0.25">
      <c r="A11685" s="159">
        <v>44456</v>
      </c>
      <c r="B11685" s="160">
        <v>44456</v>
      </c>
      <c r="C11685" s="160" t="s">
        <v>1443</v>
      </c>
      <c r="D11685" s="212">
        <f>VLOOKUP(Pag_Inicio_Corr_mas_casos[[#This Row],[Corregimiento]],Hoja3!$A$2:$D$676,4,0)</f>
        <v>91103</v>
      </c>
      <c r="E11685" s="160">
        <v>6</v>
      </c>
    </row>
    <row r="11686" spans="1:5" x14ac:dyDescent="0.25">
      <c r="A11686" s="159">
        <v>44456</v>
      </c>
      <c r="B11686" s="160">
        <v>44456</v>
      </c>
      <c r="C11686" s="160" t="s">
        <v>1128</v>
      </c>
      <c r="D11686" s="212">
        <f>VLOOKUP(Pag_Inicio_Corr_mas_casos[[#This Row],[Corregimiento]],Hoja3!$A$2:$D$676,4,0)</f>
        <v>91008</v>
      </c>
      <c r="E11686" s="160">
        <v>6</v>
      </c>
    </row>
    <row r="11687" spans="1:5" x14ac:dyDescent="0.25">
      <c r="A11687" s="159">
        <v>44456</v>
      </c>
      <c r="B11687" s="160">
        <v>44456</v>
      </c>
      <c r="C11687" s="160" t="s">
        <v>867</v>
      </c>
      <c r="D11687" s="212">
        <f>VLOOKUP(Pag_Inicio_Corr_mas_casos[[#This Row],[Corregimiento]],Hoja3!$A$2:$D$676,4,0)</f>
        <v>80821</v>
      </c>
      <c r="E11687" s="160">
        <v>6</v>
      </c>
    </row>
    <row r="11688" spans="1:5" x14ac:dyDescent="0.25">
      <c r="A11688" s="159">
        <v>44456</v>
      </c>
      <c r="B11688" s="160">
        <v>44456</v>
      </c>
      <c r="C11688" s="160" t="s">
        <v>1110</v>
      </c>
      <c r="D11688" s="212">
        <f>VLOOKUP(Pag_Inicio_Corr_mas_casos[[#This Row],[Corregimiento]],Hoja3!$A$2:$D$676,4,0)</f>
        <v>130702</v>
      </c>
      <c r="E11688" s="160">
        <v>6</v>
      </c>
    </row>
    <row r="11689" spans="1:5" x14ac:dyDescent="0.25">
      <c r="A11689" s="159">
        <v>44456</v>
      </c>
      <c r="B11689" s="160">
        <v>44456</v>
      </c>
      <c r="C11689" s="160" t="s">
        <v>1042</v>
      </c>
      <c r="D11689" s="212">
        <f>VLOOKUP(Pag_Inicio_Corr_mas_casos[[#This Row],[Corregimiento]],Hoja3!$A$2:$D$676,4,0)</f>
        <v>80826</v>
      </c>
      <c r="E11689" s="160">
        <v>6</v>
      </c>
    </row>
    <row r="11690" spans="1:5" x14ac:dyDescent="0.25">
      <c r="A11690" s="159">
        <v>44456</v>
      </c>
      <c r="B11690" s="160">
        <v>44456</v>
      </c>
      <c r="C11690" s="160" t="s">
        <v>1168</v>
      </c>
      <c r="D11690" s="212">
        <f>VLOOKUP(Pag_Inicio_Corr_mas_casos[[#This Row],[Corregimiento]],Hoja3!$A$2:$D$676,4,0)</f>
        <v>30101</v>
      </c>
      <c r="E11690" s="160">
        <v>5</v>
      </c>
    </row>
    <row r="11691" spans="1:5" x14ac:dyDescent="0.25">
      <c r="A11691" s="159">
        <v>44456</v>
      </c>
      <c r="B11691" s="160">
        <v>44456</v>
      </c>
      <c r="C11691" s="160" t="s">
        <v>1032</v>
      </c>
      <c r="D11691" s="212">
        <f>VLOOKUP(Pag_Inicio_Corr_mas_casos[[#This Row],[Corregimiento]],Hoja3!$A$2:$D$676,4,0)</f>
        <v>80810</v>
      </c>
      <c r="E11691" s="160">
        <v>5</v>
      </c>
    </row>
    <row r="11692" spans="1:5" x14ac:dyDescent="0.25">
      <c r="A11692" s="159">
        <v>44456</v>
      </c>
      <c r="B11692" s="160">
        <v>44456</v>
      </c>
      <c r="C11692" s="160" t="s">
        <v>1048</v>
      </c>
      <c r="D11692" s="212">
        <f>VLOOKUP(Pag_Inicio_Corr_mas_casos[[#This Row],[Corregimiento]],Hoja3!$A$2:$D$676,4,0)</f>
        <v>80817</v>
      </c>
      <c r="E11692" s="160">
        <v>5</v>
      </c>
    </row>
    <row r="11693" spans="1:5" x14ac:dyDescent="0.25">
      <c r="A11693" s="159">
        <v>44456</v>
      </c>
      <c r="B11693" s="160">
        <v>44456</v>
      </c>
      <c r="C11693" s="160" t="s">
        <v>1127</v>
      </c>
      <c r="D11693" s="212">
        <f>VLOOKUP(Pag_Inicio_Corr_mas_casos[[#This Row],[Corregimiento]],Hoja3!$A$2:$D$676,4,0)</f>
        <v>30104</v>
      </c>
      <c r="E11693" s="160">
        <v>5</v>
      </c>
    </row>
    <row r="11694" spans="1:5" x14ac:dyDescent="0.25">
      <c r="A11694" s="159">
        <v>44456</v>
      </c>
      <c r="B11694" s="160">
        <v>44456</v>
      </c>
      <c r="C11694" s="160" t="s">
        <v>1045</v>
      </c>
      <c r="D11694" s="212">
        <f>VLOOKUP(Pag_Inicio_Corr_mas_casos[[#This Row],[Corregimiento]],Hoja3!$A$2:$D$676,4,0)</f>
        <v>130107</v>
      </c>
      <c r="E11694" s="160">
        <v>5</v>
      </c>
    </row>
    <row r="11695" spans="1:5" x14ac:dyDescent="0.25">
      <c r="A11695" s="159">
        <v>44456</v>
      </c>
      <c r="B11695" s="160">
        <v>44456</v>
      </c>
      <c r="C11695" s="160" t="s">
        <v>1039</v>
      </c>
      <c r="D11695" s="212">
        <f>VLOOKUP(Pag_Inicio_Corr_mas_casos[[#This Row],[Corregimiento]],Hoja3!$A$2:$D$676,4,0)</f>
        <v>130708</v>
      </c>
      <c r="E11695" s="160">
        <v>5</v>
      </c>
    </row>
    <row r="11696" spans="1:5" x14ac:dyDescent="0.25">
      <c r="A11696" s="47">
        <v>44457</v>
      </c>
      <c r="B11696" s="48">
        <v>44457</v>
      </c>
      <c r="C11696" s="48" t="s">
        <v>1069</v>
      </c>
      <c r="D11696" s="49">
        <f>VLOOKUP(Pag_Inicio_Corr_mas_casos[[#This Row],[Corregimiento]],Hoja3!$A$2:$D$676,4,0)</f>
        <v>40203</v>
      </c>
      <c r="E11696" s="48">
        <v>10</v>
      </c>
    </row>
    <row r="11697" spans="1:5" x14ac:dyDescent="0.25">
      <c r="A11697" s="47">
        <v>44457</v>
      </c>
      <c r="B11697" s="48">
        <v>44457</v>
      </c>
      <c r="C11697" s="48" t="s">
        <v>1033</v>
      </c>
      <c r="D11697" s="49">
        <f>VLOOKUP(Pag_Inicio_Corr_mas_casos[[#This Row],[Corregimiento]],Hoja3!$A$2:$D$676,4,0)</f>
        <v>130717</v>
      </c>
      <c r="E11697" s="48">
        <v>7</v>
      </c>
    </row>
    <row r="11698" spans="1:5" x14ac:dyDescent="0.25">
      <c r="A11698" s="47">
        <v>44457</v>
      </c>
      <c r="B11698" s="48">
        <v>44457</v>
      </c>
      <c r="C11698" s="48" t="s">
        <v>1041</v>
      </c>
      <c r="D11698" s="49">
        <f>VLOOKUP(Pag_Inicio_Corr_mas_casos[[#This Row],[Corregimiento]],Hoja3!$A$2:$D$676,4,0)</f>
        <v>80814</v>
      </c>
      <c r="E11698" s="48">
        <v>7</v>
      </c>
    </row>
    <row r="11699" spans="1:5" x14ac:dyDescent="0.25">
      <c r="A11699" s="47">
        <v>44457</v>
      </c>
      <c r="B11699" s="48">
        <v>44457</v>
      </c>
      <c r="C11699" s="48" t="s">
        <v>1037</v>
      </c>
      <c r="D11699" s="49">
        <f>VLOOKUP(Pag_Inicio_Corr_mas_casos[[#This Row],[Corregimiento]],Hoja3!$A$2:$D$676,4,0)</f>
        <v>80807</v>
      </c>
      <c r="E11699" s="48">
        <v>7</v>
      </c>
    </row>
    <row r="11700" spans="1:5" x14ac:dyDescent="0.25">
      <c r="A11700" s="47">
        <v>44457</v>
      </c>
      <c r="B11700" s="48">
        <v>44457</v>
      </c>
      <c r="C11700" s="48" t="s">
        <v>867</v>
      </c>
      <c r="D11700" s="49">
        <f>VLOOKUP(Pag_Inicio_Corr_mas_casos[[#This Row],[Corregimiento]],Hoja3!$A$2:$D$676,4,0)</f>
        <v>80821</v>
      </c>
      <c r="E11700" s="48">
        <v>6</v>
      </c>
    </row>
    <row r="11701" spans="1:5" x14ac:dyDescent="0.25">
      <c r="A11701" s="47">
        <v>44457</v>
      </c>
      <c r="B11701" s="48">
        <v>44457</v>
      </c>
      <c r="C11701" s="48" t="s">
        <v>1048</v>
      </c>
      <c r="D11701" s="49">
        <f>VLOOKUP(Pag_Inicio_Corr_mas_casos[[#This Row],[Corregimiento]],Hoja3!$A$2:$D$676,4,0)</f>
        <v>80817</v>
      </c>
      <c r="E11701" s="48">
        <v>6</v>
      </c>
    </row>
    <row r="11702" spans="1:5" x14ac:dyDescent="0.25">
      <c r="A11702" s="47">
        <v>44457</v>
      </c>
      <c r="B11702" s="48">
        <v>44457</v>
      </c>
      <c r="C11702" s="48" t="s">
        <v>1147</v>
      </c>
      <c r="D11702" s="49">
        <f>VLOOKUP(Pag_Inicio_Corr_mas_casos[[#This Row],[Corregimiento]],Hoja3!$A$2:$D$676,4,0)</f>
        <v>40201</v>
      </c>
      <c r="E11702" s="48">
        <v>6</v>
      </c>
    </row>
    <row r="11703" spans="1:5" x14ac:dyDescent="0.25">
      <c r="A11703" s="47">
        <v>44457</v>
      </c>
      <c r="B11703" s="48">
        <v>44457</v>
      </c>
      <c r="C11703" s="48" t="s">
        <v>1062</v>
      </c>
      <c r="D11703" s="49">
        <f>VLOOKUP(Pag_Inicio_Corr_mas_casos[[#This Row],[Corregimiento]],Hoja3!$A$2:$D$676,4,0)</f>
        <v>30107</v>
      </c>
      <c r="E11703" s="48">
        <v>6</v>
      </c>
    </row>
    <row r="11704" spans="1:5" x14ac:dyDescent="0.25">
      <c r="A11704" s="47">
        <v>44457</v>
      </c>
      <c r="B11704" s="48">
        <v>44457</v>
      </c>
      <c r="C11704" s="48" t="s">
        <v>1102</v>
      </c>
      <c r="D11704" s="49">
        <f>VLOOKUP(Pag_Inicio_Corr_mas_casos[[#This Row],[Corregimiento]],Hoja3!$A$2:$D$676,4,0)</f>
        <v>40612</v>
      </c>
      <c r="E11704" s="48">
        <v>6</v>
      </c>
    </row>
    <row r="11705" spans="1:5" x14ac:dyDescent="0.25">
      <c r="A11705" s="47">
        <v>44457</v>
      </c>
      <c r="B11705" s="48">
        <v>44457</v>
      </c>
      <c r="C11705" s="48" t="s">
        <v>1149</v>
      </c>
      <c r="D11705" s="49">
        <f>VLOOKUP(Pag_Inicio_Corr_mas_casos[[#This Row],[Corregimiento]],Hoja3!$A$2:$D$676,4,0)</f>
        <v>130102</v>
      </c>
      <c r="E11705" s="48">
        <v>6</v>
      </c>
    </row>
    <row r="11706" spans="1:5" x14ac:dyDescent="0.25">
      <c r="A11706" s="47">
        <v>44457</v>
      </c>
      <c r="B11706" s="48">
        <v>44457</v>
      </c>
      <c r="C11706" s="48" t="s">
        <v>1106</v>
      </c>
      <c r="D11706" s="49">
        <f>VLOOKUP(Pag_Inicio_Corr_mas_casos[[#This Row],[Corregimiento]],Hoja3!$A$2:$D$676,4,0)</f>
        <v>80809</v>
      </c>
      <c r="E11706" s="48">
        <v>5</v>
      </c>
    </row>
    <row r="11707" spans="1:5" x14ac:dyDescent="0.25">
      <c r="A11707" s="47">
        <v>44457</v>
      </c>
      <c r="B11707" s="48">
        <v>44457</v>
      </c>
      <c r="C11707" s="48" t="s">
        <v>1107</v>
      </c>
      <c r="D11707" s="49">
        <f>VLOOKUP(Pag_Inicio_Corr_mas_casos[[#This Row],[Corregimiento]],Hoja3!$A$2:$D$676,4,0)</f>
        <v>80819</v>
      </c>
      <c r="E11707" s="48">
        <v>5</v>
      </c>
    </row>
    <row r="11708" spans="1:5" x14ac:dyDescent="0.25">
      <c r="A11708" s="47">
        <v>44457</v>
      </c>
      <c r="B11708" s="48">
        <v>44457</v>
      </c>
      <c r="C11708" s="48" t="s">
        <v>1462</v>
      </c>
      <c r="D11708" s="49">
        <f>VLOOKUP(Pag_Inicio_Corr_mas_casos[[#This Row],[Corregimiento]],Hoja3!$A$2:$D$676,4,0)</f>
        <v>130714</v>
      </c>
      <c r="E11708" s="48">
        <v>5</v>
      </c>
    </row>
    <row r="11709" spans="1:5" x14ac:dyDescent="0.25">
      <c r="A11709" s="47">
        <v>44457</v>
      </c>
      <c r="B11709" s="48">
        <v>44457</v>
      </c>
      <c r="C11709" s="48" t="s">
        <v>1127</v>
      </c>
      <c r="D11709" s="49">
        <f>VLOOKUP(Pag_Inicio_Corr_mas_casos[[#This Row],[Corregimiento]],Hoja3!$A$2:$D$676,4,0)</f>
        <v>30104</v>
      </c>
      <c r="E11709" s="48">
        <v>5</v>
      </c>
    </row>
    <row r="11710" spans="1:5" x14ac:dyDescent="0.25">
      <c r="A11710" s="47">
        <v>44457</v>
      </c>
      <c r="B11710" s="48">
        <v>44457</v>
      </c>
      <c r="C11710" s="48" t="s">
        <v>1115</v>
      </c>
      <c r="D11710" s="49">
        <f>VLOOKUP(Pag_Inicio_Corr_mas_casos[[#This Row],[Corregimiento]],Hoja3!$A$2:$D$676,4,0)</f>
        <v>81002</v>
      </c>
      <c r="E11710" s="48">
        <v>5</v>
      </c>
    </row>
    <row r="11711" spans="1:5" x14ac:dyDescent="0.25">
      <c r="A11711" s="47">
        <v>44457</v>
      </c>
      <c r="B11711" s="48">
        <v>44457</v>
      </c>
      <c r="C11711" s="48" t="s">
        <v>1329</v>
      </c>
      <c r="D11711" s="49">
        <f>VLOOKUP(Pag_Inicio_Corr_mas_casos[[#This Row],[Corregimiento]],Hoja3!$A$2:$D$676,4,0)</f>
        <v>60202</v>
      </c>
      <c r="E11711" s="48">
        <v>5</v>
      </c>
    </row>
    <row r="11712" spans="1:5" x14ac:dyDescent="0.25">
      <c r="A11712" s="47">
        <v>44457</v>
      </c>
      <c r="B11712" s="48">
        <v>44457</v>
      </c>
      <c r="C11712" s="48" t="s">
        <v>1165</v>
      </c>
      <c r="D11712" s="49">
        <f>VLOOKUP(Pag_Inicio_Corr_mas_casos[[#This Row],[Corregimiento]],Hoja3!$A$2:$D$676,4,0)</f>
        <v>91011</v>
      </c>
      <c r="E11712" s="48">
        <v>5</v>
      </c>
    </row>
    <row r="11713" spans="1:5" x14ac:dyDescent="0.25">
      <c r="A11713" s="47">
        <v>44457</v>
      </c>
      <c r="B11713" s="48">
        <v>44457</v>
      </c>
      <c r="C11713" s="48" t="s">
        <v>1116</v>
      </c>
      <c r="D11713" s="49">
        <f>VLOOKUP(Pag_Inicio_Corr_mas_casos[[#This Row],[Corregimiento]],Hoja3!$A$2:$D$676,4,0)</f>
        <v>81003</v>
      </c>
      <c r="E11713" s="48">
        <v>5</v>
      </c>
    </row>
    <row r="11714" spans="1:5" x14ac:dyDescent="0.25">
      <c r="A11714" s="47">
        <v>44457</v>
      </c>
      <c r="B11714" s="48">
        <v>44457</v>
      </c>
      <c r="C11714" s="48" t="s">
        <v>1465</v>
      </c>
      <c r="D11714" s="49">
        <f>VLOOKUP(Pag_Inicio_Corr_mas_casos[[#This Row],[Corregimiento]],Hoja3!$A$2:$D$676,4,0)</f>
        <v>130408</v>
      </c>
      <c r="E11714" s="48">
        <v>5</v>
      </c>
    </row>
    <row r="11715" spans="1:5" x14ac:dyDescent="0.25">
      <c r="A11715" s="47">
        <v>44457</v>
      </c>
      <c r="B11715" s="48">
        <v>44457</v>
      </c>
      <c r="C11715" s="48" t="s">
        <v>1131</v>
      </c>
      <c r="D11715" s="49">
        <f>VLOOKUP(Pag_Inicio_Corr_mas_casos[[#This Row],[Corregimiento]],Hoja3!$A$2:$D$676,4,0)</f>
        <v>130106</v>
      </c>
      <c r="E11715" s="48">
        <v>4</v>
      </c>
    </row>
    <row r="11716" spans="1:5" x14ac:dyDescent="0.25">
      <c r="A11716" s="35">
        <v>44458</v>
      </c>
      <c r="B11716" s="36">
        <v>44458</v>
      </c>
      <c r="C11716" s="36" t="s">
        <v>1116</v>
      </c>
      <c r="D11716" s="37">
        <f>VLOOKUP(Pag_Inicio_Corr_mas_casos[[#This Row],[Corregimiento]],Hoja3!$A$2:$D$676,4,0)</f>
        <v>81003</v>
      </c>
      <c r="E11716" s="36">
        <v>12</v>
      </c>
    </row>
    <row r="11717" spans="1:5" x14ac:dyDescent="0.25">
      <c r="A11717" s="35">
        <v>44458</v>
      </c>
      <c r="B11717" s="36">
        <v>44458</v>
      </c>
      <c r="C11717" s="36" t="s">
        <v>1048</v>
      </c>
      <c r="D11717" s="37">
        <f>VLOOKUP(Pag_Inicio_Corr_mas_casos[[#This Row],[Corregimiento]],Hoja3!$A$2:$D$676,4,0)</f>
        <v>80817</v>
      </c>
      <c r="E11717" s="36">
        <v>15</v>
      </c>
    </row>
    <row r="11718" spans="1:5" x14ac:dyDescent="0.25">
      <c r="A11718" s="35">
        <v>44458</v>
      </c>
      <c r="B11718" s="36">
        <v>44458</v>
      </c>
      <c r="C11718" s="36" t="s">
        <v>867</v>
      </c>
      <c r="D11718" s="37">
        <f>VLOOKUP(Pag_Inicio_Corr_mas_casos[[#This Row],[Corregimiento]],Hoja3!$A$2:$D$676,4,0)</f>
        <v>80821</v>
      </c>
      <c r="E11718" s="36">
        <v>9</v>
      </c>
    </row>
    <row r="11719" spans="1:5" x14ac:dyDescent="0.25">
      <c r="A11719" s="35">
        <v>44458</v>
      </c>
      <c r="B11719" s="36">
        <v>44458</v>
      </c>
      <c r="C11719" s="36" t="s">
        <v>1155</v>
      </c>
      <c r="D11719" s="37">
        <f>VLOOKUP(Pag_Inicio_Corr_mas_casos[[#This Row],[Corregimiento]],Hoja3!$A$2:$D$676,4,0)</f>
        <v>40601</v>
      </c>
      <c r="E11719" s="36">
        <v>8</v>
      </c>
    </row>
    <row r="11720" spans="1:5" x14ac:dyDescent="0.25">
      <c r="A11720" s="35">
        <v>44458</v>
      </c>
      <c r="B11720" s="36">
        <v>44458</v>
      </c>
      <c r="C11720" s="36" t="s">
        <v>1042</v>
      </c>
      <c r="D11720" s="37">
        <f>VLOOKUP(Pag_Inicio_Corr_mas_casos[[#This Row],[Corregimiento]],Hoja3!$A$2:$D$676,4,0)</f>
        <v>80826</v>
      </c>
      <c r="E11720" s="36">
        <v>8</v>
      </c>
    </row>
    <row r="11721" spans="1:5" x14ac:dyDescent="0.25">
      <c r="A11721" s="35">
        <v>44458</v>
      </c>
      <c r="B11721" s="36">
        <v>44458</v>
      </c>
      <c r="C11721" s="36" t="s">
        <v>1141</v>
      </c>
      <c r="D11721" s="37">
        <f>VLOOKUP(Pag_Inicio_Corr_mas_casos[[#This Row],[Corregimiento]],Hoja3!$A$2:$D$676,4,0)</f>
        <v>80812</v>
      </c>
      <c r="E11721" s="36">
        <v>7</v>
      </c>
    </row>
    <row r="11722" spans="1:5" x14ac:dyDescent="0.25">
      <c r="A11722" s="35">
        <v>44458</v>
      </c>
      <c r="B11722" s="36">
        <v>44458</v>
      </c>
      <c r="C11722" s="36" t="s">
        <v>1043</v>
      </c>
      <c r="D11722" s="37">
        <f>VLOOKUP(Pag_Inicio_Corr_mas_casos[[#This Row],[Corregimiento]],Hoja3!$A$2:$D$676,4,0)</f>
        <v>80811</v>
      </c>
      <c r="E11722" s="36">
        <v>7</v>
      </c>
    </row>
    <row r="11723" spans="1:5" x14ac:dyDescent="0.25">
      <c r="A11723" s="35">
        <v>44458</v>
      </c>
      <c r="B11723" s="36">
        <v>44458</v>
      </c>
      <c r="C11723" s="36" t="s">
        <v>1114</v>
      </c>
      <c r="D11723" s="37">
        <f>VLOOKUP(Pag_Inicio_Corr_mas_casos[[#This Row],[Corregimiento]],Hoja3!$A$2:$D$676,4,0)</f>
        <v>81001</v>
      </c>
      <c r="E11723" s="36">
        <v>6</v>
      </c>
    </row>
    <row r="11724" spans="1:5" x14ac:dyDescent="0.25">
      <c r="A11724" s="35">
        <v>44458</v>
      </c>
      <c r="B11724" s="36">
        <v>44458</v>
      </c>
      <c r="C11724" s="36" t="s">
        <v>1160</v>
      </c>
      <c r="D11724" s="37">
        <f>VLOOKUP(Pag_Inicio_Corr_mas_casos[[#This Row],[Corregimiento]],Hoja3!$A$2:$D$676,4,0)</f>
        <v>30110</v>
      </c>
      <c r="E11724" s="36">
        <v>6</v>
      </c>
    </row>
    <row r="11725" spans="1:5" x14ac:dyDescent="0.25">
      <c r="A11725" s="35">
        <v>44458</v>
      </c>
      <c r="B11725" s="36">
        <v>44458</v>
      </c>
      <c r="C11725" s="36" t="s">
        <v>1227</v>
      </c>
      <c r="D11725" s="37">
        <f>VLOOKUP(Pag_Inicio_Corr_mas_casos[[#This Row],[Corregimiento]],Hoja3!$A$2:$D$676,4,0)</f>
        <v>40401</v>
      </c>
      <c r="E11725" s="36">
        <v>5</v>
      </c>
    </row>
    <row r="11726" spans="1:5" x14ac:dyDescent="0.25">
      <c r="A11726" s="35">
        <v>44458</v>
      </c>
      <c r="B11726" s="36">
        <v>44458</v>
      </c>
      <c r="C11726" s="36" t="s">
        <v>1065</v>
      </c>
      <c r="D11726" s="37">
        <f>VLOOKUP(Pag_Inicio_Corr_mas_casos[[#This Row],[Corregimiento]],Hoja3!$A$2:$D$676,4,0)</f>
        <v>40606</v>
      </c>
      <c r="E11726" s="36">
        <v>5</v>
      </c>
    </row>
    <row r="11727" spans="1:5" x14ac:dyDescent="0.25">
      <c r="A11727" s="35">
        <v>44458</v>
      </c>
      <c r="B11727" s="36">
        <v>44458</v>
      </c>
      <c r="C11727" s="36" t="s">
        <v>1110</v>
      </c>
      <c r="D11727" s="37">
        <f>VLOOKUP(Pag_Inicio_Corr_mas_casos[[#This Row],[Corregimiento]],Hoja3!$A$2:$D$676,4,0)</f>
        <v>130702</v>
      </c>
      <c r="E11727" s="36">
        <v>5</v>
      </c>
    </row>
    <row r="11728" spans="1:5" x14ac:dyDescent="0.25">
      <c r="A11728" s="35">
        <v>44458</v>
      </c>
      <c r="B11728" s="36">
        <v>44458</v>
      </c>
      <c r="C11728" s="36" t="s">
        <v>1035</v>
      </c>
      <c r="D11728" s="37">
        <f>VLOOKUP(Pag_Inicio_Corr_mas_casos[[#This Row],[Corregimiento]],Hoja3!$A$2:$D$676,4,0)</f>
        <v>80806</v>
      </c>
      <c r="E11728" s="36">
        <v>5</v>
      </c>
    </row>
    <row r="11729" spans="1:5" x14ac:dyDescent="0.25">
      <c r="A11729" s="35">
        <v>44458</v>
      </c>
      <c r="B11729" s="36">
        <v>44458</v>
      </c>
      <c r="C11729" s="36" t="s">
        <v>1106</v>
      </c>
      <c r="D11729" s="37">
        <f>VLOOKUP(Pag_Inicio_Corr_mas_casos[[#This Row],[Corregimiento]],Hoja3!$A$2:$D$676,4,0)</f>
        <v>80809</v>
      </c>
      <c r="E11729" s="36">
        <v>5</v>
      </c>
    </row>
    <row r="11730" spans="1:5" x14ac:dyDescent="0.25">
      <c r="A11730" s="35">
        <v>44458</v>
      </c>
      <c r="B11730" s="36">
        <v>44458</v>
      </c>
      <c r="C11730" s="36" t="s">
        <v>1127</v>
      </c>
      <c r="D11730" s="37">
        <f>VLOOKUP(Pag_Inicio_Corr_mas_casos[[#This Row],[Corregimiento]],Hoja3!$A$2:$D$676,4,0)</f>
        <v>30104</v>
      </c>
      <c r="E11730" s="36">
        <v>4</v>
      </c>
    </row>
    <row r="11731" spans="1:5" x14ac:dyDescent="0.25">
      <c r="A11731" s="35">
        <v>44458</v>
      </c>
      <c r="B11731" s="36">
        <v>44458</v>
      </c>
      <c r="C11731" s="36" t="s">
        <v>1184</v>
      </c>
      <c r="D11731" s="37">
        <f>VLOOKUP(Pag_Inicio_Corr_mas_casos[[#This Row],[Corregimiento]],Hoja3!$A$2:$D$676,4,0)</f>
        <v>80505</v>
      </c>
      <c r="E11731" s="36">
        <v>4</v>
      </c>
    </row>
    <row r="11732" spans="1:5" x14ac:dyDescent="0.25">
      <c r="A11732" s="35">
        <v>44458</v>
      </c>
      <c r="B11732" s="36">
        <v>44458</v>
      </c>
      <c r="C11732" s="36" t="s">
        <v>1047</v>
      </c>
      <c r="D11732" s="37">
        <f>VLOOKUP(Pag_Inicio_Corr_mas_casos[[#This Row],[Corregimiento]],Hoja3!$A$2:$D$676,4,0)</f>
        <v>80820</v>
      </c>
      <c r="E11732" s="36">
        <v>4</v>
      </c>
    </row>
    <row r="11733" spans="1:5" x14ac:dyDescent="0.25">
      <c r="A11733" s="35">
        <v>44458</v>
      </c>
      <c r="B11733" s="36">
        <v>44458</v>
      </c>
      <c r="C11733" s="36" t="s">
        <v>1153</v>
      </c>
      <c r="D11733" s="37">
        <f>VLOOKUP(Pag_Inicio_Corr_mas_casos[[#This Row],[Corregimiento]],Hoja3!$A$2:$D$676,4,0)</f>
        <v>40501</v>
      </c>
      <c r="E11733" s="36">
        <v>4</v>
      </c>
    </row>
    <row r="11734" spans="1:5" x14ac:dyDescent="0.25">
      <c r="A11734" s="35">
        <v>44458</v>
      </c>
      <c r="B11734" s="36">
        <v>44458</v>
      </c>
      <c r="C11734" s="36" t="s">
        <v>1032</v>
      </c>
      <c r="D11734" s="37">
        <f>VLOOKUP(Pag_Inicio_Corr_mas_casos[[#This Row],[Corregimiento]],Hoja3!$A$2:$D$676,4,0)</f>
        <v>80810</v>
      </c>
      <c r="E11734" s="36">
        <v>4</v>
      </c>
    </row>
    <row r="11735" spans="1:5" x14ac:dyDescent="0.25">
      <c r="A11735" s="47">
        <v>44459</v>
      </c>
      <c r="B11735" s="48">
        <v>44459</v>
      </c>
      <c r="C11735" s="48" t="s">
        <v>1065</v>
      </c>
      <c r="D11735" s="49">
        <f>VLOOKUP(Pag_Inicio_Corr_mas_casos[[#This Row],[Corregimiento]],Hoja3!$A$2:$D$676,4,0)</f>
        <v>40606</v>
      </c>
      <c r="E11735" s="48">
        <v>8</v>
      </c>
    </row>
    <row r="11736" spans="1:5" x14ac:dyDescent="0.25">
      <c r="A11736" s="47">
        <v>44459</v>
      </c>
      <c r="B11736" s="48">
        <v>44459</v>
      </c>
      <c r="C11736" s="48" t="s">
        <v>1208</v>
      </c>
      <c r="D11736" s="49">
        <f>VLOOKUP(Pag_Inicio_Corr_mas_casos[[#This Row],[Corregimiento]],Hoja3!$A$2:$D$676,4,0)</f>
        <v>20307</v>
      </c>
      <c r="E11736" s="48">
        <v>6</v>
      </c>
    </row>
    <row r="11737" spans="1:5" x14ac:dyDescent="0.25">
      <c r="A11737" s="47">
        <v>44459</v>
      </c>
      <c r="B11737" s="48">
        <v>44459</v>
      </c>
      <c r="C11737" s="48" t="s">
        <v>1117</v>
      </c>
      <c r="D11737" s="49">
        <f>VLOOKUP(Pag_Inicio_Corr_mas_casos[[#This Row],[Corregimiento]],Hoja3!$A$2:$D$676,4,0)</f>
        <v>91001</v>
      </c>
      <c r="E11737" s="48">
        <v>6</v>
      </c>
    </row>
    <row r="11738" spans="1:5" x14ac:dyDescent="0.25">
      <c r="A11738" s="47">
        <v>44459</v>
      </c>
      <c r="B11738" s="48">
        <v>44459</v>
      </c>
      <c r="C11738" s="48" t="s">
        <v>1069</v>
      </c>
      <c r="D11738" s="49">
        <f>VLOOKUP(Pag_Inicio_Corr_mas_casos[[#This Row],[Corregimiento]],Hoja3!$A$2:$D$676,4,0)</f>
        <v>40203</v>
      </c>
      <c r="E11738" s="48">
        <v>5</v>
      </c>
    </row>
    <row r="11739" spans="1:5" x14ac:dyDescent="0.25">
      <c r="A11739" s="47">
        <v>44459</v>
      </c>
      <c r="B11739" s="48">
        <v>44459</v>
      </c>
      <c r="C11739" s="48" t="s">
        <v>1041</v>
      </c>
      <c r="D11739" s="49">
        <f>VLOOKUP(Pag_Inicio_Corr_mas_casos[[#This Row],[Corregimiento]],Hoja3!$A$2:$D$676,4,0)</f>
        <v>80814</v>
      </c>
      <c r="E11739" s="48">
        <v>4</v>
      </c>
    </row>
    <row r="11740" spans="1:5" x14ac:dyDescent="0.25">
      <c r="A11740" s="47">
        <v>44459</v>
      </c>
      <c r="B11740" s="48">
        <v>44459</v>
      </c>
      <c r="C11740" s="48" t="s">
        <v>1224</v>
      </c>
      <c r="D11740" s="49">
        <f>VLOOKUP(Pag_Inicio_Corr_mas_casos[[#This Row],[Corregimiento]],Hoja3!$A$2:$D$676,4,0)</f>
        <v>40204</v>
      </c>
      <c r="E11740" s="48">
        <v>4</v>
      </c>
    </row>
    <row r="11741" spans="1:5" x14ac:dyDescent="0.25">
      <c r="A11741" s="47">
        <v>44459</v>
      </c>
      <c r="B11741" s="48">
        <v>44459</v>
      </c>
      <c r="C11741" s="48" t="s">
        <v>1118</v>
      </c>
      <c r="D11741" s="49">
        <f>VLOOKUP(Pag_Inicio_Corr_mas_casos[[#This Row],[Corregimiento]],Hoja3!$A$2:$D$676,4,0)</f>
        <v>30111</v>
      </c>
      <c r="E11741" s="48">
        <v>4</v>
      </c>
    </row>
    <row r="11742" spans="1:5" x14ac:dyDescent="0.25">
      <c r="A11742" s="47">
        <v>44459</v>
      </c>
      <c r="B11742" s="48">
        <v>44459</v>
      </c>
      <c r="C11742" s="48" t="s">
        <v>1035</v>
      </c>
      <c r="D11742" s="49">
        <f>VLOOKUP(Pag_Inicio_Corr_mas_casos[[#This Row],[Corregimiento]],Hoja3!$A$2:$D$676,4,0)</f>
        <v>80806</v>
      </c>
      <c r="E11742" s="48">
        <v>4</v>
      </c>
    </row>
    <row r="11743" spans="1:5" x14ac:dyDescent="0.25">
      <c r="A11743" s="47">
        <v>44459</v>
      </c>
      <c r="B11743" s="48">
        <v>44459</v>
      </c>
      <c r="C11743" s="48" t="s">
        <v>1098</v>
      </c>
      <c r="D11743" s="49">
        <f>VLOOKUP(Pag_Inicio_Corr_mas_casos[[#This Row],[Corregimiento]],Hoja3!$A$2:$D$676,4,0)</f>
        <v>40611</v>
      </c>
      <c r="E11743" s="48">
        <v>4</v>
      </c>
    </row>
    <row r="11744" spans="1:5" x14ac:dyDescent="0.25">
      <c r="A11744" s="47">
        <v>44459</v>
      </c>
      <c r="B11744" s="48">
        <v>44459</v>
      </c>
      <c r="C11744" s="48" t="s">
        <v>1062</v>
      </c>
      <c r="D11744" s="49">
        <f>VLOOKUP(Pag_Inicio_Corr_mas_casos[[#This Row],[Corregimiento]],Hoja3!$A$2:$D$676,4,0)</f>
        <v>30107</v>
      </c>
      <c r="E11744" s="48">
        <v>4</v>
      </c>
    </row>
    <row r="11745" spans="1:5" x14ac:dyDescent="0.25">
      <c r="A11745" s="47">
        <v>44459</v>
      </c>
      <c r="B11745" s="48">
        <v>44459</v>
      </c>
      <c r="C11745" s="48" t="s">
        <v>1149</v>
      </c>
      <c r="D11745" s="49">
        <f>VLOOKUP(Pag_Inicio_Corr_mas_casos[[#This Row],[Corregimiento]],Hoja3!$A$2:$D$676,4,0)</f>
        <v>130102</v>
      </c>
      <c r="E11745" s="48">
        <v>4</v>
      </c>
    </row>
    <row r="11746" spans="1:5" x14ac:dyDescent="0.25">
      <c r="A11746" s="47">
        <v>44459</v>
      </c>
      <c r="B11746" s="48">
        <v>44459</v>
      </c>
      <c r="C11746" s="48" t="s">
        <v>1052</v>
      </c>
      <c r="D11746" s="49">
        <f>VLOOKUP(Pag_Inicio_Corr_mas_casos[[#This Row],[Corregimiento]],Hoja3!$A$2:$D$676,4,0)</f>
        <v>130716</v>
      </c>
      <c r="E11746" s="48">
        <v>3</v>
      </c>
    </row>
    <row r="11747" spans="1:5" x14ac:dyDescent="0.25">
      <c r="A11747" s="47">
        <v>44459</v>
      </c>
      <c r="B11747" s="48">
        <v>44459</v>
      </c>
      <c r="C11747" s="48" t="s">
        <v>1131</v>
      </c>
      <c r="D11747" s="49">
        <f>VLOOKUP(Pag_Inicio_Corr_mas_casos[[#This Row],[Corregimiento]],Hoja3!$A$2:$D$676,4,0)</f>
        <v>130106</v>
      </c>
      <c r="E11747" s="48">
        <v>3</v>
      </c>
    </row>
    <row r="11748" spans="1:5" x14ac:dyDescent="0.25">
      <c r="A11748" s="47">
        <v>44459</v>
      </c>
      <c r="B11748" s="48">
        <v>44459</v>
      </c>
      <c r="C11748" s="48" t="s">
        <v>1102</v>
      </c>
      <c r="D11748" s="49">
        <f>VLOOKUP(Pag_Inicio_Corr_mas_casos[[#This Row],[Corregimiento]],Hoja3!$A$2:$D$676,4,0)</f>
        <v>40612</v>
      </c>
      <c r="E11748" s="48">
        <v>3</v>
      </c>
    </row>
    <row r="11749" spans="1:5" x14ac:dyDescent="0.25">
      <c r="A11749" s="47">
        <v>44459</v>
      </c>
      <c r="B11749" s="48">
        <v>44459</v>
      </c>
      <c r="C11749" s="48" t="s">
        <v>1037</v>
      </c>
      <c r="D11749" s="49">
        <f>VLOOKUP(Pag_Inicio_Corr_mas_casos[[#This Row],[Corregimiento]],Hoja3!$A$2:$D$676,4,0)</f>
        <v>80807</v>
      </c>
      <c r="E11749" s="48">
        <v>3</v>
      </c>
    </row>
    <row r="11750" spans="1:5" x14ac:dyDescent="0.25">
      <c r="A11750" s="47">
        <v>44459</v>
      </c>
      <c r="B11750" s="48">
        <v>44459</v>
      </c>
      <c r="C11750" s="48" t="s">
        <v>1465</v>
      </c>
      <c r="D11750" s="49">
        <f>VLOOKUP(Pag_Inicio_Corr_mas_casos[[#This Row],[Corregimiento]],Hoja3!$A$2:$D$676,4,0)</f>
        <v>130408</v>
      </c>
      <c r="E11750" s="48">
        <v>3</v>
      </c>
    </row>
    <row r="11751" spans="1:5" x14ac:dyDescent="0.25">
      <c r="A11751" s="47">
        <v>44459</v>
      </c>
      <c r="B11751" s="48">
        <v>44459</v>
      </c>
      <c r="C11751" s="48" t="s">
        <v>1423</v>
      </c>
      <c r="D11751" s="49">
        <f>VLOOKUP(Pag_Inicio_Corr_mas_casos[[#This Row],[Corregimiento]],Hoja3!$A$2:$D$676,4,0)</f>
        <v>80502</v>
      </c>
      <c r="E11751" s="48">
        <v>3</v>
      </c>
    </row>
    <row r="11752" spans="1:5" x14ac:dyDescent="0.25">
      <c r="A11752" s="47">
        <v>44459</v>
      </c>
      <c r="B11752" s="48">
        <v>44459</v>
      </c>
      <c r="C11752" s="48" t="s">
        <v>1110</v>
      </c>
      <c r="D11752" s="49">
        <f>VLOOKUP(Pag_Inicio_Corr_mas_casos[[#This Row],[Corregimiento]],Hoja3!$A$2:$D$676,4,0)</f>
        <v>130702</v>
      </c>
      <c r="E11752" s="48">
        <v>3</v>
      </c>
    </row>
    <row r="11753" spans="1:5" x14ac:dyDescent="0.25">
      <c r="A11753" s="159">
        <v>44460</v>
      </c>
      <c r="B11753" s="160">
        <v>44460</v>
      </c>
      <c r="C11753" s="160" t="s">
        <v>1043</v>
      </c>
      <c r="D11753" s="212">
        <f>VLOOKUP(Pag_Inicio_Corr_mas_casos[[#This Row],[Corregimiento]],Hoja3!$A$2:$D$676,4,0)</f>
        <v>80811</v>
      </c>
      <c r="E11753" s="160">
        <v>22</v>
      </c>
    </row>
    <row r="11754" spans="1:5" x14ac:dyDescent="0.25">
      <c r="A11754" s="159">
        <v>44460</v>
      </c>
      <c r="B11754" s="160">
        <v>44460</v>
      </c>
      <c r="C11754" s="160" t="s">
        <v>1141</v>
      </c>
      <c r="D11754" s="212">
        <f>VLOOKUP(Pag_Inicio_Corr_mas_casos[[#This Row],[Corregimiento]],Hoja3!$A$2:$D$676,4,0)</f>
        <v>80812</v>
      </c>
      <c r="E11754" s="160">
        <v>14</v>
      </c>
    </row>
    <row r="11755" spans="1:5" x14ac:dyDescent="0.25">
      <c r="A11755" s="159">
        <v>44460</v>
      </c>
      <c r="B11755" s="160">
        <v>44460</v>
      </c>
      <c r="C11755" s="160" t="s">
        <v>1035</v>
      </c>
      <c r="D11755" s="212">
        <f>VLOOKUP(Pag_Inicio_Corr_mas_casos[[#This Row],[Corregimiento]],Hoja3!$A$2:$D$676,4,0)</f>
        <v>80806</v>
      </c>
      <c r="E11755" s="160">
        <v>11</v>
      </c>
    </row>
    <row r="11756" spans="1:5" x14ac:dyDescent="0.25">
      <c r="A11756" s="159">
        <v>44460</v>
      </c>
      <c r="B11756" s="160">
        <v>44460</v>
      </c>
      <c r="C11756" s="160" t="s">
        <v>1062</v>
      </c>
      <c r="D11756" s="212">
        <f>VLOOKUP(Pag_Inicio_Corr_mas_casos[[#This Row],[Corregimiento]],Hoja3!$A$2:$D$676,4,0)</f>
        <v>30107</v>
      </c>
      <c r="E11756" s="160">
        <v>11</v>
      </c>
    </row>
    <row r="11757" spans="1:5" x14ac:dyDescent="0.25">
      <c r="A11757" s="159">
        <v>44460</v>
      </c>
      <c r="B11757" s="160">
        <v>44460</v>
      </c>
      <c r="C11757" s="160" t="s">
        <v>1102</v>
      </c>
      <c r="D11757" s="212">
        <f>VLOOKUP(Pag_Inicio_Corr_mas_casos[[#This Row],[Corregimiento]],Hoja3!$A$2:$D$676,4,0)</f>
        <v>40612</v>
      </c>
      <c r="E11757" s="160">
        <v>10</v>
      </c>
    </row>
    <row r="11758" spans="1:5" x14ac:dyDescent="0.25">
      <c r="A11758" s="159">
        <v>44460</v>
      </c>
      <c r="B11758" s="160">
        <v>44460</v>
      </c>
      <c r="C11758" s="160" t="s">
        <v>1107</v>
      </c>
      <c r="D11758" s="212">
        <f>VLOOKUP(Pag_Inicio_Corr_mas_casos[[#This Row],[Corregimiento]],Hoja3!$A$2:$D$676,4,0)</f>
        <v>80819</v>
      </c>
      <c r="E11758" s="160">
        <v>10</v>
      </c>
    </row>
    <row r="11759" spans="1:5" x14ac:dyDescent="0.25">
      <c r="A11759" s="159">
        <v>44460</v>
      </c>
      <c r="B11759" s="160">
        <v>44460</v>
      </c>
      <c r="C11759" s="160" t="s">
        <v>1037</v>
      </c>
      <c r="D11759" s="212">
        <f>VLOOKUP(Pag_Inicio_Corr_mas_casos[[#This Row],[Corregimiento]],Hoja3!$A$2:$D$676,4,0)</f>
        <v>80807</v>
      </c>
      <c r="E11759" s="160">
        <v>8</v>
      </c>
    </row>
    <row r="11760" spans="1:5" x14ac:dyDescent="0.25">
      <c r="A11760" s="159">
        <v>44460</v>
      </c>
      <c r="B11760" s="160">
        <v>44460</v>
      </c>
      <c r="C11760" s="160" t="s">
        <v>1104</v>
      </c>
      <c r="D11760" s="212">
        <f>VLOOKUP(Pag_Inicio_Corr_mas_casos[[#This Row],[Corregimiento]],Hoja3!$A$2:$D$676,4,0)</f>
        <v>40608</v>
      </c>
      <c r="E11760" s="160">
        <v>8</v>
      </c>
    </row>
    <row r="11761" spans="1:5" x14ac:dyDescent="0.25">
      <c r="A11761" s="159">
        <v>44460</v>
      </c>
      <c r="B11761" s="160">
        <v>44460</v>
      </c>
      <c r="C11761" s="160" t="s">
        <v>1106</v>
      </c>
      <c r="D11761" s="212">
        <f>VLOOKUP(Pag_Inicio_Corr_mas_casos[[#This Row],[Corregimiento]],Hoja3!$A$2:$D$676,4,0)</f>
        <v>80809</v>
      </c>
      <c r="E11761" s="160">
        <v>8</v>
      </c>
    </row>
    <row r="11762" spans="1:5" x14ac:dyDescent="0.25">
      <c r="A11762" s="159">
        <v>44460</v>
      </c>
      <c r="B11762" s="160">
        <v>44460</v>
      </c>
      <c r="C11762" s="160" t="s">
        <v>1155</v>
      </c>
      <c r="D11762" s="212">
        <f>VLOOKUP(Pag_Inicio_Corr_mas_casos[[#This Row],[Corregimiento]],Hoja3!$A$2:$D$676,4,0)</f>
        <v>40601</v>
      </c>
      <c r="E11762" s="160">
        <v>8</v>
      </c>
    </row>
    <row r="11763" spans="1:5" x14ac:dyDescent="0.25">
      <c r="A11763" s="159">
        <v>44460</v>
      </c>
      <c r="B11763" s="160">
        <v>44460</v>
      </c>
      <c r="C11763" s="160" t="s">
        <v>1118</v>
      </c>
      <c r="D11763" s="212">
        <f>VLOOKUP(Pag_Inicio_Corr_mas_casos[[#This Row],[Corregimiento]],Hoja3!$A$2:$D$676,4,0)</f>
        <v>30111</v>
      </c>
      <c r="E11763" s="160">
        <v>7</v>
      </c>
    </row>
    <row r="11764" spans="1:5" x14ac:dyDescent="0.25">
      <c r="A11764" s="159">
        <v>44460</v>
      </c>
      <c r="B11764" s="160">
        <v>44460</v>
      </c>
      <c r="C11764" s="160" t="s">
        <v>1034</v>
      </c>
      <c r="D11764" s="212">
        <f>VLOOKUP(Pag_Inicio_Corr_mas_casos[[#This Row],[Corregimiento]],Hoja3!$A$2:$D$676,4,0)</f>
        <v>81009</v>
      </c>
      <c r="E11764" s="160">
        <v>7</v>
      </c>
    </row>
    <row r="11765" spans="1:5" x14ac:dyDescent="0.25">
      <c r="A11765" s="159">
        <v>44460</v>
      </c>
      <c r="B11765" s="160">
        <v>44460</v>
      </c>
      <c r="C11765" s="160" t="s">
        <v>1189</v>
      </c>
      <c r="D11765" s="212">
        <f>VLOOKUP(Pag_Inicio_Corr_mas_casos[[#This Row],[Corregimiento]],Hoja3!$A$2:$D$676,4,0)</f>
        <v>30109</v>
      </c>
      <c r="E11765" s="160">
        <v>7</v>
      </c>
    </row>
    <row r="11766" spans="1:5" x14ac:dyDescent="0.25">
      <c r="A11766" s="159">
        <v>44460</v>
      </c>
      <c r="B11766" s="160">
        <v>44460</v>
      </c>
      <c r="C11766" s="160" t="s">
        <v>1110</v>
      </c>
      <c r="D11766" s="212">
        <f>VLOOKUP(Pag_Inicio_Corr_mas_casos[[#This Row],[Corregimiento]],Hoja3!$A$2:$D$676,4,0)</f>
        <v>130702</v>
      </c>
      <c r="E11766" s="160">
        <v>6</v>
      </c>
    </row>
    <row r="11767" spans="1:5" x14ac:dyDescent="0.25">
      <c r="A11767" s="159">
        <v>44460</v>
      </c>
      <c r="B11767" s="160">
        <v>44460</v>
      </c>
      <c r="C11767" s="160" t="s">
        <v>1046</v>
      </c>
      <c r="D11767" s="212">
        <f>VLOOKUP(Pag_Inicio_Corr_mas_casos[[#This Row],[Corregimiento]],Hoja3!$A$2:$D$676,4,0)</f>
        <v>80813</v>
      </c>
      <c r="E11767" s="160">
        <v>6</v>
      </c>
    </row>
    <row r="11768" spans="1:5" x14ac:dyDescent="0.25">
      <c r="A11768" s="159">
        <v>44460</v>
      </c>
      <c r="B11768" s="160">
        <v>44460</v>
      </c>
      <c r="C11768" s="160" t="s">
        <v>1116</v>
      </c>
      <c r="D11768" s="212">
        <f>VLOOKUP(Pag_Inicio_Corr_mas_casos[[#This Row],[Corregimiento]],Hoja3!$A$2:$D$676,4,0)</f>
        <v>81003</v>
      </c>
      <c r="E11768" s="160">
        <v>6</v>
      </c>
    </row>
    <row r="11769" spans="1:5" x14ac:dyDescent="0.25">
      <c r="A11769" s="159">
        <v>44460</v>
      </c>
      <c r="B11769" s="160">
        <v>44460</v>
      </c>
      <c r="C11769" s="160" t="s">
        <v>1052</v>
      </c>
      <c r="D11769" s="212">
        <f>VLOOKUP(Pag_Inicio_Corr_mas_casos[[#This Row],[Corregimiento]],Hoja3!$A$2:$D$676,4,0)</f>
        <v>130716</v>
      </c>
      <c r="E11769" s="160">
        <v>5</v>
      </c>
    </row>
    <row r="11770" spans="1:5" x14ac:dyDescent="0.25">
      <c r="A11770" s="159">
        <v>44460</v>
      </c>
      <c r="B11770" s="160">
        <v>44460</v>
      </c>
      <c r="C11770" s="160" t="s">
        <v>1131</v>
      </c>
      <c r="D11770" s="212">
        <f>VLOOKUP(Pag_Inicio_Corr_mas_casos[[#This Row],[Corregimiento]],Hoja3!$A$2:$D$676,4,0)</f>
        <v>130106</v>
      </c>
      <c r="E11770" s="160">
        <v>5</v>
      </c>
    </row>
    <row r="11771" spans="1:5" x14ac:dyDescent="0.25">
      <c r="A11771" s="159">
        <v>44460</v>
      </c>
      <c r="B11771" s="160">
        <v>44460</v>
      </c>
      <c r="C11771" s="160" t="s">
        <v>1160</v>
      </c>
      <c r="D11771" s="212">
        <f>VLOOKUP(Pag_Inicio_Corr_mas_casos[[#This Row],[Corregimiento]],Hoja3!$A$2:$D$676,4,0)</f>
        <v>30110</v>
      </c>
      <c r="E11771" s="160">
        <v>5</v>
      </c>
    </row>
    <row r="11772" spans="1:5" x14ac:dyDescent="0.25">
      <c r="A11772" s="159">
        <v>44460</v>
      </c>
      <c r="B11772" s="160">
        <v>44460</v>
      </c>
      <c r="C11772" s="160" t="s">
        <v>1466</v>
      </c>
      <c r="D11772" s="212">
        <f>VLOOKUP(Pag_Inicio_Corr_mas_casos[[#This Row],[Corregimiento]],Hoja3!$A$2:$D$676,4,0)</f>
        <v>30501</v>
      </c>
      <c r="E11772" s="160">
        <v>5</v>
      </c>
    </row>
    <row r="11773" spans="1:5" x14ac:dyDescent="0.25">
      <c r="A11773" s="47">
        <v>44461</v>
      </c>
      <c r="B11773" s="48">
        <v>44461</v>
      </c>
      <c r="C11773" s="48" t="s">
        <v>1106</v>
      </c>
      <c r="D11773" s="49">
        <f>VLOOKUP(Pag_Inicio_Corr_mas_casos[[#This Row],[Corregimiento]],Hoja3!$A$2:$D$676,4,0)</f>
        <v>80809</v>
      </c>
      <c r="E11773" s="48">
        <v>25</v>
      </c>
    </row>
    <row r="11774" spans="1:5" x14ac:dyDescent="0.25">
      <c r="A11774" s="47">
        <v>44461</v>
      </c>
      <c r="B11774" s="48">
        <v>44461</v>
      </c>
      <c r="C11774" s="48" t="s">
        <v>1062</v>
      </c>
      <c r="D11774" s="49">
        <f>VLOOKUP(Pag_Inicio_Corr_mas_casos[[#This Row],[Corregimiento]],Hoja3!$A$2:$D$676,4,0)</f>
        <v>30107</v>
      </c>
      <c r="E11774" s="48">
        <v>18</v>
      </c>
    </row>
    <row r="11775" spans="1:5" x14ac:dyDescent="0.25">
      <c r="A11775" s="47">
        <v>44461</v>
      </c>
      <c r="B11775" s="48">
        <v>44461</v>
      </c>
      <c r="C11775" s="48" t="s">
        <v>1072</v>
      </c>
      <c r="D11775" s="49">
        <f>VLOOKUP(Pag_Inicio_Corr_mas_casos[[#This Row],[Corregimiento]],Hoja3!$A$2:$D$676,4,0)</f>
        <v>80803</v>
      </c>
      <c r="E11775" s="48">
        <v>17</v>
      </c>
    </row>
    <row r="11776" spans="1:5" x14ac:dyDescent="0.25">
      <c r="A11776" s="47">
        <v>44461</v>
      </c>
      <c r="B11776" s="48">
        <v>44461</v>
      </c>
      <c r="C11776" s="48" t="s">
        <v>1032</v>
      </c>
      <c r="D11776" s="49">
        <f>VLOOKUP(Pag_Inicio_Corr_mas_casos[[#This Row],[Corregimiento]],Hoja3!$A$2:$D$676,4,0)</f>
        <v>80810</v>
      </c>
      <c r="E11776" s="48">
        <v>13</v>
      </c>
    </row>
    <row r="11777" spans="1:5" x14ac:dyDescent="0.25">
      <c r="A11777" s="47">
        <v>44461</v>
      </c>
      <c r="B11777" s="48">
        <v>44461</v>
      </c>
      <c r="C11777" s="48" t="s">
        <v>1095</v>
      </c>
      <c r="D11777" s="49">
        <f>VLOOKUP(Pag_Inicio_Corr_mas_casos[[#This Row],[Corregimiento]],Hoja3!$A$2:$D$676,4,0)</f>
        <v>80805</v>
      </c>
      <c r="E11777" s="48">
        <v>10</v>
      </c>
    </row>
    <row r="11778" spans="1:5" x14ac:dyDescent="0.25">
      <c r="A11778" s="47">
        <v>44461</v>
      </c>
      <c r="B11778" s="48">
        <v>44461</v>
      </c>
      <c r="C11778" s="48" t="s">
        <v>1104</v>
      </c>
      <c r="D11778" s="49">
        <f>VLOOKUP(Pag_Inicio_Corr_mas_casos[[#This Row],[Corregimiento]],Hoja3!$A$2:$D$676,4,0)</f>
        <v>40608</v>
      </c>
      <c r="E11778" s="48">
        <v>8</v>
      </c>
    </row>
    <row r="11779" spans="1:5" x14ac:dyDescent="0.25">
      <c r="A11779" s="47">
        <v>44461</v>
      </c>
      <c r="B11779" s="48">
        <v>44461</v>
      </c>
      <c r="C11779" s="48" t="s">
        <v>867</v>
      </c>
      <c r="D11779" s="49">
        <f>VLOOKUP(Pag_Inicio_Corr_mas_casos[[#This Row],[Corregimiento]],Hoja3!$A$2:$D$676,4,0)</f>
        <v>80821</v>
      </c>
      <c r="E11779" s="48">
        <v>8</v>
      </c>
    </row>
    <row r="11780" spans="1:5" x14ac:dyDescent="0.25">
      <c r="A11780" s="47">
        <v>44461</v>
      </c>
      <c r="B11780" s="48">
        <v>44461</v>
      </c>
      <c r="C11780" s="48" t="s">
        <v>1037</v>
      </c>
      <c r="D11780" s="49">
        <f>VLOOKUP(Pag_Inicio_Corr_mas_casos[[#This Row],[Corregimiento]],Hoja3!$A$2:$D$676,4,0)</f>
        <v>80807</v>
      </c>
      <c r="E11780" s="48">
        <v>8</v>
      </c>
    </row>
    <row r="11781" spans="1:5" x14ac:dyDescent="0.25">
      <c r="A11781" s="47">
        <v>44461</v>
      </c>
      <c r="B11781" s="48">
        <v>44461</v>
      </c>
      <c r="C11781" s="48" t="s">
        <v>1059</v>
      </c>
      <c r="D11781" s="49">
        <f>VLOOKUP(Pag_Inicio_Corr_mas_casos[[#This Row],[Corregimiento]],Hoja3!$A$2:$D$676,4,0)</f>
        <v>30113</v>
      </c>
      <c r="E11781" s="48">
        <v>7</v>
      </c>
    </row>
    <row r="11782" spans="1:5" x14ac:dyDescent="0.25">
      <c r="A11782" s="47">
        <v>44461</v>
      </c>
      <c r="B11782" s="48">
        <v>44461</v>
      </c>
      <c r="C11782" s="48" t="s">
        <v>1122</v>
      </c>
      <c r="D11782" s="49">
        <f>VLOOKUP(Pag_Inicio_Corr_mas_casos[[#This Row],[Corregimiento]],Hoja3!$A$2:$D$676,4,0)</f>
        <v>30103</v>
      </c>
      <c r="E11782" s="48">
        <v>7</v>
      </c>
    </row>
    <row r="11783" spans="1:5" x14ac:dyDescent="0.25">
      <c r="A11783" s="47">
        <v>44461</v>
      </c>
      <c r="B11783" s="48">
        <v>44461</v>
      </c>
      <c r="C11783" s="48" t="s">
        <v>1117</v>
      </c>
      <c r="D11783" s="49">
        <f>VLOOKUP(Pag_Inicio_Corr_mas_casos[[#This Row],[Corregimiento]],Hoja3!$A$2:$D$676,4,0)</f>
        <v>91001</v>
      </c>
      <c r="E11783" s="48">
        <v>7</v>
      </c>
    </row>
    <row r="11784" spans="1:5" x14ac:dyDescent="0.25">
      <c r="A11784" s="47">
        <v>44461</v>
      </c>
      <c r="B11784" s="48">
        <v>44461</v>
      </c>
      <c r="C11784" s="48" t="s">
        <v>1155</v>
      </c>
      <c r="D11784" s="49">
        <f>VLOOKUP(Pag_Inicio_Corr_mas_casos[[#This Row],[Corregimiento]],Hoja3!$A$2:$D$676,4,0)</f>
        <v>40601</v>
      </c>
      <c r="E11784" s="48">
        <v>7</v>
      </c>
    </row>
    <row r="11785" spans="1:5" x14ac:dyDescent="0.25">
      <c r="A11785" s="47">
        <v>44461</v>
      </c>
      <c r="B11785" s="48">
        <v>44461</v>
      </c>
      <c r="C11785" s="48" t="s">
        <v>1124</v>
      </c>
      <c r="D11785" s="49">
        <f>VLOOKUP(Pag_Inicio_Corr_mas_casos[[#This Row],[Corregimiento]],Hoja3!$A$2:$D$676,4,0)</f>
        <v>20609</v>
      </c>
      <c r="E11785" s="48">
        <v>7</v>
      </c>
    </row>
    <row r="11786" spans="1:5" x14ac:dyDescent="0.25">
      <c r="A11786" s="47">
        <v>44461</v>
      </c>
      <c r="B11786" s="48">
        <v>44461</v>
      </c>
      <c r="C11786" s="48" t="s">
        <v>1127</v>
      </c>
      <c r="D11786" s="49">
        <f>VLOOKUP(Pag_Inicio_Corr_mas_casos[[#This Row],[Corregimiento]],Hoja3!$A$2:$D$676,4,0)</f>
        <v>30104</v>
      </c>
      <c r="E11786" s="48">
        <v>6</v>
      </c>
    </row>
    <row r="11787" spans="1:5" x14ac:dyDescent="0.25">
      <c r="A11787" s="47">
        <v>44461</v>
      </c>
      <c r="B11787" s="48">
        <v>44461</v>
      </c>
      <c r="C11787" s="48" t="s">
        <v>1149</v>
      </c>
      <c r="D11787" s="49">
        <f>VLOOKUP(Pag_Inicio_Corr_mas_casos[[#This Row],[Corregimiento]],Hoja3!$A$2:$D$676,4,0)</f>
        <v>130102</v>
      </c>
      <c r="E11787" s="48">
        <v>6</v>
      </c>
    </row>
    <row r="11788" spans="1:5" x14ac:dyDescent="0.25">
      <c r="A11788" s="47">
        <v>44461</v>
      </c>
      <c r="B11788" s="48">
        <v>44461</v>
      </c>
      <c r="C11788" s="48" t="s">
        <v>1173</v>
      </c>
      <c r="D11788" s="49">
        <f>VLOOKUP(Pag_Inicio_Corr_mas_casos[[#This Row],[Corregimiento]],Hoja3!$A$2:$D$676,4,0)</f>
        <v>40503</v>
      </c>
      <c r="E11788" s="48">
        <v>6</v>
      </c>
    </row>
    <row r="11789" spans="1:5" x14ac:dyDescent="0.25">
      <c r="A11789" s="47">
        <v>44461</v>
      </c>
      <c r="B11789" s="48">
        <v>44461</v>
      </c>
      <c r="C11789" s="48" t="s">
        <v>1035</v>
      </c>
      <c r="D11789" s="49">
        <f>VLOOKUP(Pag_Inicio_Corr_mas_casos[[#This Row],[Corregimiento]],Hoja3!$A$2:$D$676,4,0)</f>
        <v>80806</v>
      </c>
      <c r="E11789" s="48">
        <v>5</v>
      </c>
    </row>
    <row r="11790" spans="1:5" x14ac:dyDescent="0.25">
      <c r="A11790" s="47">
        <v>44461</v>
      </c>
      <c r="B11790" s="48">
        <v>44461</v>
      </c>
      <c r="C11790" s="48" t="s">
        <v>1034</v>
      </c>
      <c r="D11790" s="49">
        <f>VLOOKUP(Pag_Inicio_Corr_mas_casos[[#This Row],[Corregimiento]],Hoja3!$A$2:$D$676,4,0)</f>
        <v>81009</v>
      </c>
      <c r="E11790" s="48">
        <v>5</v>
      </c>
    </row>
    <row r="11791" spans="1:5" x14ac:dyDescent="0.25">
      <c r="A11791" s="47">
        <v>44461</v>
      </c>
      <c r="B11791" s="48">
        <v>44461</v>
      </c>
      <c r="C11791" s="48" t="s">
        <v>1168</v>
      </c>
      <c r="D11791" s="49">
        <f>VLOOKUP(Pag_Inicio_Corr_mas_casos[[#This Row],[Corregimiento]],Hoja3!$A$2:$D$676,4,0)</f>
        <v>30101</v>
      </c>
      <c r="E11791" s="48">
        <v>5</v>
      </c>
    </row>
    <row r="11792" spans="1:5" x14ac:dyDescent="0.25">
      <c r="A11792" s="47">
        <v>44461</v>
      </c>
      <c r="B11792" s="48">
        <v>44461</v>
      </c>
      <c r="C11792" s="48" t="s">
        <v>1048</v>
      </c>
      <c r="D11792" s="49">
        <f>VLOOKUP(Pag_Inicio_Corr_mas_casos[[#This Row],[Corregimiento]],Hoja3!$A$2:$D$676,4,0)</f>
        <v>80817</v>
      </c>
      <c r="E11792" s="48">
        <v>5</v>
      </c>
    </row>
    <row r="11793" spans="1:5" x14ac:dyDescent="0.25">
      <c r="A11793" s="35">
        <v>44462</v>
      </c>
      <c r="B11793" s="36">
        <v>44462</v>
      </c>
      <c r="C11793" s="36" t="s">
        <v>1043</v>
      </c>
      <c r="D11793" s="37">
        <f>VLOOKUP(Pag_Inicio_Corr_mas_casos[[#This Row],[Corregimiento]],Hoja3!$A$2:$D$676,4,0)</f>
        <v>80811</v>
      </c>
      <c r="E11793" s="36">
        <v>17</v>
      </c>
    </row>
    <row r="11794" spans="1:5" x14ac:dyDescent="0.25">
      <c r="A11794" s="35">
        <v>44462</v>
      </c>
      <c r="B11794" s="36">
        <v>44462</v>
      </c>
      <c r="C11794" s="36" t="s">
        <v>1141</v>
      </c>
      <c r="D11794" s="37">
        <f>VLOOKUP(Pag_Inicio_Corr_mas_casos[[#This Row],[Corregimiento]],Hoja3!$A$2:$D$676,4,0)</f>
        <v>80812</v>
      </c>
      <c r="E11794" s="36">
        <v>13</v>
      </c>
    </row>
    <row r="11795" spans="1:5" x14ac:dyDescent="0.25">
      <c r="A11795" s="35">
        <v>44462</v>
      </c>
      <c r="B11795" s="36">
        <v>44462</v>
      </c>
      <c r="C11795" s="36" t="s">
        <v>1107</v>
      </c>
      <c r="D11795" s="37">
        <f>VLOOKUP(Pag_Inicio_Corr_mas_casos[[#This Row],[Corregimiento]],Hoja3!$A$2:$D$676,4,0)</f>
        <v>80819</v>
      </c>
      <c r="E11795" s="36">
        <v>11</v>
      </c>
    </row>
    <row r="11796" spans="1:5" x14ac:dyDescent="0.25">
      <c r="A11796" s="35">
        <v>44462</v>
      </c>
      <c r="B11796" s="36">
        <v>44462</v>
      </c>
      <c r="C11796" s="36" t="s">
        <v>1155</v>
      </c>
      <c r="D11796" s="37">
        <f>VLOOKUP(Pag_Inicio_Corr_mas_casos[[#This Row],[Corregimiento]],Hoja3!$A$2:$D$676,4,0)</f>
        <v>40601</v>
      </c>
      <c r="E11796" s="36">
        <v>11</v>
      </c>
    </row>
    <row r="11797" spans="1:5" x14ac:dyDescent="0.25">
      <c r="A11797" s="35">
        <v>44462</v>
      </c>
      <c r="B11797" s="36">
        <v>44462</v>
      </c>
      <c r="C11797" s="36" t="s">
        <v>1062</v>
      </c>
      <c r="D11797" s="37">
        <f>VLOOKUP(Pag_Inicio_Corr_mas_casos[[#This Row],[Corregimiento]],Hoja3!$A$2:$D$676,4,0)</f>
        <v>30107</v>
      </c>
      <c r="E11797" s="36">
        <v>10</v>
      </c>
    </row>
    <row r="11798" spans="1:5" x14ac:dyDescent="0.25">
      <c r="A11798" s="35">
        <v>44462</v>
      </c>
      <c r="B11798" s="36">
        <v>44462</v>
      </c>
      <c r="C11798" s="36" t="s">
        <v>1106</v>
      </c>
      <c r="D11798" s="37">
        <f>VLOOKUP(Pag_Inicio_Corr_mas_casos[[#This Row],[Corregimiento]],Hoja3!$A$2:$D$676,4,0)</f>
        <v>80809</v>
      </c>
      <c r="E11798" s="36">
        <v>9</v>
      </c>
    </row>
    <row r="11799" spans="1:5" x14ac:dyDescent="0.25">
      <c r="A11799" s="35">
        <v>44462</v>
      </c>
      <c r="B11799" s="36">
        <v>44462</v>
      </c>
      <c r="C11799" s="36" t="s">
        <v>1127</v>
      </c>
      <c r="D11799" s="37">
        <f>VLOOKUP(Pag_Inicio_Corr_mas_casos[[#This Row],[Corregimiento]],Hoja3!$A$2:$D$676,4,0)</f>
        <v>30104</v>
      </c>
      <c r="E11799" s="36">
        <v>9</v>
      </c>
    </row>
    <row r="11800" spans="1:5" x14ac:dyDescent="0.25">
      <c r="A11800" s="35">
        <v>44462</v>
      </c>
      <c r="B11800" s="36">
        <v>44462</v>
      </c>
      <c r="C11800" s="36" t="s">
        <v>1069</v>
      </c>
      <c r="D11800" s="37">
        <f>VLOOKUP(Pag_Inicio_Corr_mas_casos[[#This Row],[Corregimiento]],Hoja3!$A$2:$D$676,4,0)</f>
        <v>40203</v>
      </c>
      <c r="E11800" s="36">
        <v>8</v>
      </c>
    </row>
    <row r="11801" spans="1:5" x14ac:dyDescent="0.25">
      <c r="A11801" s="35">
        <v>44462</v>
      </c>
      <c r="B11801" s="36">
        <v>44462</v>
      </c>
      <c r="C11801" s="36" t="s">
        <v>1122</v>
      </c>
      <c r="D11801" s="37">
        <f>VLOOKUP(Pag_Inicio_Corr_mas_casos[[#This Row],[Corregimiento]],Hoja3!$A$2:$D$676,4,0)</f>
        <v>30103</v>
      </c>
      <c r="E11801" s="36">
        <v>8</v>
      </c>
    </row>
    <row r="11802" spans="1:5" x14ac:dyDescent="0.25">
      <c r="A11802" s="35">
        <v>44462</v>
      </c>
      <c r="B11802" s="36">
        <v>44462</v>
      </c>
      <c r="C11802" s="36" t="s">
        <v>1356</v>
      </c>
      <c r="D11802" s="37">
        <f>VLOOKUP(Pag_Inicio_Corr_mas_casos[[#This Row],[Corregimiento]],Hoja3!$A$2:$D$676,4,0)</f>
        <v>90305</v>
      </c>
      <c r="E11802" s="36">
        <v>7</v>
      </c>
    </row>
    <row r="11803" spans="1:5" x14ac:dyDescent="0.25">
      <c r="A11803" s="35">
        <v>44462</v>
      </c>
      <c r="B11803" s="36">
        <v>44462</v>
      </c>
      <c r="C11803" s="36" t="s">
        <v>1118</v>
      </c>
      <c r="D11803" s="37">
        <f>VLOOKUP(Pag_Inicio_Corr_mas_casos[[#This Row],[Corregimiento]],Hoja3!$A$2:$D$676,4,0)</f>
        <v>30111</v>
      </c>
      <c r="E11803" s="36">
        <v>7</v>
      </c>
    </row>
    <row r="11804" spans="1:5" x14ac:dyDescent="0.25">
      <c r="A11804" s="35">
        <v>44462</v>
      </c>
      <c r="B11804" s="36">
        <v>44462</v>
      </c>
      <c r="C11804" s="36" t="s">
        <v>1117</v>
      </c>
      <c r="D11804" s="37">
        <f>VLOOKUP(Pag_Inicio_Corr_mas_casos[[#This Row],[Corregimiento]],Hoja3!$A$2:$D$676,4,0)</f>
        <v>91001</v>
      </c>
      <c r="E11804" s="36">
        <v>6</v>
      </c>
    </row>
    <row r="11805" spans="1:5" x14ac:dyDescent="0.25">
      <c r="A11805" s="35">
        <v>44462</v>
      </c>
      <c r="B11805" s="36">
        <v>44462</v>
      </c>
      <c r="C11805" s="36" t="s">
        <v>1037</v>
      </c>
      <c r="D11805" s="37">
        <f>VLOOKUP(Pag_Inicio_Corr_mas_casos[[#This Row],[Corregimiento]],Hoja3!$A$2:$D$676,4,0)</f>
        <v>80807</v>
      </c>
      <c r="E11805" s="36">
        <v>6</v>
      </c>
    </row>
    <row r="11806" spans="1:5" x14ac:dyDescent="0.25">
      <c r="A11806" s="35">
        <v>44462</v>
      </c>
      <c r="B11806" s="36">
        <v>44462</v>
      </c>
      <c r="C11806" s="36" t="s">
        <v>1059</v>
      </c>
      <c r="D11806" s="37">
        <f>VLOOKUP(Pag_Inicio_Corr_mas_casos[[#This Row],[Corregimiento]],Hoja3!$A$2:$D$676,4,0)</f>
        <v>30113</v>
      </c>
      <c r="E11806" s="36">
        <v>5</v>
      </c>
    </row>
    <row r="11807" spans="1:5" x14ac:dyDescent="0.25">
      <c r="A11807" s="35">
        <v>44462</v>
      </c>
      <c r="B11807" s="36">
        <v>44462</v>
      </c>
      <c r="C11807" s="36" t="s">
        <v>1110</v>
      </c>
      <c r="D11807" s="37">
        <f>VLOOKUP(Pag_Inicio_Corr_mas_casos[[#This Row],[Corregimiento]],Hoja3!$A$2:$D$676,4,0)</f>
        <v>130702</v>
      </c>
      <c r="E11807" s="36">
        <v>5</v>
      </c>
    </row>
    <row r="11808" spans="1:5" x14ac:dyDescent="0.25">
      <c r="A11808" s="35">
        <v>44462</v>
      </c>
      <c r="B11808" s="36">
        <v>44462</v>
      </c>
      <c r="C11808" s="36" t="s">
        <v>1329</v>
      </c>
      <c r="D11808" s="37">
        <f>VLOOKUP(Pag_Inicio_Corr_mas_casos[[#This Row],[Corregimiento]],Hoja3!$A$2:$D$676,4,0)</f>
        <v>60202</v>
      </c>
      <c r="E11808" s="36">
        <v>5</v>
      </c>
    </row>
    <row r="11809" spans="1:5" x14ac:dyDescent="0.25">
      <c r="A11809" s="35">
        <v>44462</v>
      </c>
      <c r="B11809" s="36">
        <v>44462</v>
      </c>
      <c r="C11809" s="36" t="s">
        <v>1147</v>
      </c>
      <c r="D11809" s="37">
        <f>VLOOKUP(Pag_Inicio_Corr_mas_casos[[#This Row],[Corregimiento]],Hoja3!$A$2:$D$676,4,0)</f>
        <v>40201</v>
      </c>
      <c r="E11809" s="36">
        <v>5</v>
      </c>
    </row>
    <row r="11810" spans="1:5" x14ac:dyDescent="0.25">
      <c r="A11810" s="35">
        <v>44462</v>
      </c>
      <c r="B11810" s="36">
        <v>44462</v>
      </c>
      <c r="C11810" s="36" t="s">
        <v>1131</v>
      </c>
      <c r="D11810" s="37">
        <f>VLOOKUP(Pag_Inicio_Corr_mas_casos[[#This Row],[Corregimiento]],Hoja3!$A$2:$D$676,4,0)</f>
        <v>130106</v>
      </c>
      <c r="E11810" s="36">
        <v>5</v>
      </c>
    </row>
    <row r="11811" spans="1:5" x14ac:dyDescent="0.25">
      <c r="A11811" s="35">
        <v>44462</v>
      </c>
      <c r="B11811" s="36">
        <v>44462</v>
      </c>
      <c r="C11811" s="36" t="s">
        <v>1046</v>
      </c>
      <c r="D11811" s="37">
        <f>VLOOKUP(Pag_Inicio_Corr_mas_casos[[#This Row],[Corregimiento]],Hoja3!$A$2:$D$676,4,0)</f>
        <v>80813</v>
      </c>
      <c r="E11811" s="36">
        <v>5</v>
      </c>
    </row>
    <row r="11812" spans="1:5" x14ac:dyDescent="0.25">
      <c r="A11812" s="35">
        <v>44462</v>
      </c>
      <c r="B11812" s="36">
        <v>44462</v>
      </c>
      <c r="C11812" s="36" t="s">
        <v>1149</v>
      </c>
      <c r="D11812" s="37">
        <f>VLOOKUP(Pag_Inicio_Corr_mas_casos[[#This Row],[Corregimiento]],Hoja3!$A$2:$D$676,4,0)</f>
        <v>130102</v>
      </c>
      <c r="E11812" s="36">
        <v>5</v>
      </c>
    </row>
    <row r="11813" spans="1:5" x14ac:dyDescent="0.25">
      <c r="A11813" s="159">
        <v>44463</v>
      </c>
      <c r="B11813" s="160">
        <v>44463</v>
      </c>
      <c r="C11813" s="160" t="s">
        <v>1062</v>
      </c>
      <c r="D11813" s="212">
        <f>VLOOKUP(Pag_Inicio_Corr_mas_casos[[#This Row],[Corregimiento]],Hoja3!$A$2:$D$676,4,0)</f>
        <v>30107</v>
      </c>
      <c r="E11813" s="160">
        <v>12</v>
      </c>
    </row>
    <row r="11814" spans="1:5" x14ac:dyDescent="0.25">
      <c r="A11814" s="159">
        <v>44463</v>
      </c>
      <c r="B11814" s="160">
        <v>44463</v>
      </c>
      <c r="C11814" s="160" t="s">
        <v>1224</v>
      </c>
      <c r="D11814" s="212">
        <f>VLOOKUP(Pag_Inicio_Corr_mas_casos[[#This Row],[Corregimiento]],Hoja3!$A$2:$D$676,4,0)</f>
        <v>40204</v>
      </c>
      <c r="E11814" s="160">
        <v>10</v>
      </c>
    </row>
    <row r="11815" spans="1:5" x14ac:dyDescent="0.25">
      <c r="A11815" s="159">
        <v>44463</v>
      </c>
      <c r="B11815" s="160">
        <v>44463</v>
      </c>
      <c r="C11815" s="160" t="s">
        <v>1106</v>
      </c>
      <c r="D11815" s="212">
        <f>VLOOKUP(Pag_Inicio_Corr_mas_casos[[#This Row],[Corregimiento]],Hoja3!$A$2:$D$676,4,0)</f>
        <v>80809</v>
      </c>
      <c r="E11815" s="160">
        <v>10</v>
      </c>
    </row>
    <row r="11816" spans="1:5" x14ac:dyDescent="0.25">
      <c r="A11816" s="159">
        <v>44463</v>
      </c>
      <c r="B11816" s="160">
        <v>44463</v>
      </c>
      <c r="C11816" s="160" t="s">
        <v>1107</v>
      </c>
      <c r="D11816" s="212">
        <f>VLOOKUP(Pag_Inicio_Corr_mas_casos[[#This Row],[Corregimiento]],Hoja3!$A$2:$D$676,4,0)</f>
        <v>80819</v>
      </c>
      <c r="E11816" s="160">
        <v>7</v>
      </c>
    </row>
    <row r="11817" spans="1:5" x14ac:dyDescent="0.25">
      <c r="A11817" s="159">
        <v>44463</v>
      </c>
      <c r="B11817" s="160">
        <v>44463</v>
      </c>
      <c r="C11817" s="160" t="s">
        <v>1147</v>
      </c>
      <c r="D11817" s="212">
        <f>VLOOKUP(Pag_Inicio_Corr_mas_casos[[#This Row],[Corregimiento]],Hoja3!$A$2:$D$676,4,0)</f>
        <v>40201</v>
      </c>
      <c r="E11817" s="160">
        <v>7</v>
      </c>
    </row>
    <row r="11818" spans="1:5" x14ac:dyDescent="0.25">
      <c r="A11818" s="159">
        <v>44463</v>
      </c>
      <c r="B11818" s="160">
        <v>44463</v>
      </c>
      <c r="C11818" s="160" t="s">
        <v>1069</v>
      </c>
      <c r="D11818" s="212">
        <f>VLOOKUP(Pag_Inicio_Corr_mas_casos[[#This Row],[Corregimiento]],Hoja3!$A$2:$D$676,4,0)</f>
        <v>40203</v>
      </c>
      <c r="E11818" s="160">
        <v>7</v>
      </c>
    </row>
    <row r="11819" spans="1:5" x14ac:dyDescent="0.25">
      <c r="A11819" s="159">
        <v>44463</v>
      </c>
      <c r="B11819" s="160">
        <v>44463</v>
      </c>
      <c r="C11819" s="160" t="s">
        <v>1122</v>
      </c>
      <c r="D11819" s="212">
        <f>VLOOKUP(Pag_Inicio_Corr_mas_casos[[#This Row],[Corregimiento]],Hoja3!$A$2:$D$676,4,0)</f>
        <v>30103</v>
      </c>
      <c r="E11819" s="160">
        <v>7</v>
      </c>
    </row>
    <row r="11820" spans="1:5" x14ac:dyDescent="0.25">
      <c r="A11820" s="159">
        <v>44463</v>
      </c>
      <c r="B11820" s="160">
        <v>44463</v>
      </c>
      <c r="C11820" s="160" t="s">
        <v>1127</v>
      </c>
      <c r="D11820" s="212">
        <f>VLOOKUP(Pag_Inicio_Corr_mas_casos[[#This Row],[Corregimiento]],Hoja3!$A$2:$D$676,4,0)</f>
        <v>30104</v>
      </c>
      <c r="E11820" s="160">
        <v>7</v>
      </c>
    </row>
    <row r="11821" spans="1:5" x14ac:dyDescent="0.25">
      <c r="A11821" s="159">
        <v>44463</v>
      </c>
      <c r="B11821" s="160">
        <v>44463</v>
      </c>
      <c r="C11821" s="160" t="s">
        <v>1041</v>
      </c>
      <c r="D11821" s="212">
        <f>VLOOKUP(Pag_Inicio_Corr_mas_casos[[#This Row],[Corregimiento]],Hoja3!$A$2:$D$676,4,0)</f>
        <v>80814</v>
      </c>
      <c r="E11821" s="160">
        <v>7</v>
      </c>
    </row>
    <row r="11822" spans="1:5" x14ac:dyDescent="0.25">
      <c r="A11822" s="159">
        <v>44463</v>
      </c>
      <c r="B11822" s="160">
        <v>44463</v>
      </c>
      <c r="C11822" s="160" t="s">
        <v>1141</v>
      </c>
      <c r="D11822" s="212">
        <f>VLOOKUP(Pag_Inicio_Corr_mas_casos[[#This Row],[Corregimiento]],Hoja3!$A$2:$D$676,4,0)</f>
        <v>80812</v>
      </c>
      <c r="E11822" s="160">
        <v>6</v>
      </c>
    </row>
    <row r="11823" spans="1:5" x14ac:dyDescent="0.25">
      <c r="A11823" s="159">
        <v>44463</v>
      </c>
      <c r="B11823" s="160">
        <v>44463</v>
      </c>
      <c r="C11823" s="160" t="s">
        <v>1048</v>
      </c>
      <c r="D11823" s="212">
        <f>VLOOKUP(Pag_Inicio_Corr_mas_casos[[#This Row],[Corregimiento]],Hoja3!$A$2:$D$676,4,0)</f>
        <v>80817</v>
      </c>
      <c r="E11823" s="160">
        <v>5</v>
      </c>
    </row>
    <row r="11824" spans="1:5" x14ac:dyDescent="0.25">
      <c r="A11824" s="159">
        <v>44463</v>
      </c>
      <c r="B11824" s="160">
        <v>44463</v>
      </c>
      <c r="C11824" s="160" t="s">
        <v>1189</v>
      </c>
      <c r="D11824" s="212">
        <f>VLOOKUP(Pag_Inicio_Corr_mas_casos[[#This Row],[Corregimiento]],Hoja3!$A$2:$D$676,4,0)</f>
        <v>30109</v>
      </c>
      <c r="E11824" s="160">
        <v>5</v>
      </c>
    </row>
    <row r="11825" spans="1:5" x14ac:dyDescent="0.25">
      <c r="A11825" s="159">
        <v>44463</v>
      </c>
      <c r="B11825" s="160">
        <v>44463</v>
      </c>
      <c r="C11825" s="160" t="s">
        <v>1037</v>
      </c>
      <c r="D11825" s="212">
        <f>VLOOKUP(Pag_Inicio_Corr_mas_casos[[#This Row],[Corregimiento]],Hoja3!$A$2:$D$676,4,0)</f>
        <v>80807</v>
      </c>
      <c r="E11825" s="160">
        <v>5</v>
      </c>
    </row>
    <row r="11826" spans="1:5" x14ac:dyDescent="0.25">
      <c r="A11826" s="159">
        <v>44463</v>
      </c>
      <c r="B11826" s="160">
        <v>44463</v>
      </c>
      <c r="C11826" s="160" t="s">
        <v>1198</v>
      </c>
      <c r="D11826" s="212">
        <f>VLOOKUP(Pag_Inicio_Corr_mas_casos[[#This Row],[Corregimiento]],Hoja3!$A$2:$D$676,4,0)</f>
        <v>130301</v>
      </c>
      <c r="E11826" s="160">
        <v>5</v>
      </c>
    </row>
    <row r="11827" spans="1:5" x14ac:dyDescent="0.25">
      <c r="A11827" s="159">
        <v>44463</v>
      </c>
      <c r="B11827" s="160">
        <v>44463</v>
      </c>
      <c r="C11827" s="160" t="s">
        <v>1420</v>
      </c>
      <c r="D11827" s="212">
        <f>VLOOKUP(Pag_Inicio_Corr_mas_casos[[#This Row],[Corregimiento]],Hoja3!$A$2:$D$676,4,0)</f>
        <v>130907</v>
      </c>
      <c r="E11827" s="160">
        <v>5</v>
      </c>
    </row>
    <row r="11828" spans="1:5" x14ac:dyDescent="0.25">
      <c r="A11828" s="159">
        <v>44463</v>
      </c>
      <c r="B11828" s="160">
        <v>44463</v>
      </c>
      <c r="C11828" s="160" t="s">
        <v>1262</v>
      </c>
      <c r="D11828" s="212">
        <f>VLOOKUP(Pag_Inicio_Corr_mas_casos[[#This Row],[Corregimiento]],Hoja3!$A$2:$D$676,4,0)</f>
        <v>10201</v>
      </c>
      <c r="E11828" s="160">
        <v>4</v>
      </c>
    </row>
    <row r="11829" spans="1:5" x14ac:dyDescent="0.25">
      <c r="A11829" s="159">
        <v>44463</v>
      </c>
      <c r="B11829" s="160">
        <v>44463</v>
      </c>
      <c r="C11829" s="160" t="s">
        <v>1057</v>
      </c>
      <c r="D11829" s="212">
        <f>VLOOKUP(Pag_Inicio_Corr_mas_casos[[#This Row],[Corregimiento]],Hoja3!$A$2:$D$676,4,0)</f>
        <v>81006</v>
      </c>
      <c r="E11829" s="160">
        <v>4</v>
      </c>
    </row>
    <row r="11830" spans="1:5" x14ac:dyDescent="0.25">
      <c r="A11830" s="159">
        <v>44463</v>
      </c>
      <c r="B11830" s="160">
        <v>44463</v>
      </c>
      <c r="C11830" s="160" t="s">
        <v>1116</v>
      </c>
      <c r="D11830" s="212">
        <f>VLOOKUP(Pag_Inicio_Corr_mas_casos[[#This Row],[Corregimiento]],Hoja3!$A$2:$D$676,4,0)</f>
        <v>81003</v>
      </c>
      <c r="E11830" s="160">
        <v>4</v>
      </c>
    </row>
    <row r="11831" spans="1:5" x14ac:dyDescent="0.25">
      <c r="A11831" s="159">
        <v>44463</v>
      </c>
      <c r="B11831" s="160">
        <v>44463</v>
      </c>
      <c r="C11831" s="160" t="s">
        <v>1034</v>
      </c>
      <c r="D11831" s="212">
        <f>VLOOKUP(Pag_Inicio_Corr_mas_casos[[#This Row],[Corregimiento]],Hoja3!$A$2:$D$676,4,0)</f>
        <v>81009</v>
      </c>
      <c r="E11831" s="160">
        <v>4</v>
      </c>
    </row>
    <row r="11832" spans="1:5" x14ac:dyDescent="0.25">
      <c r="A11832" s="159">
        <v>44463</v>
      </c>
      <c r="B11832" s="160">
        <v>44463</v>
      </c>
      <c r="C11832" s="160" t="s">
        <v>1098</v>
      </c>
      <c r="D11832" s="212">
        <f>VLOOKUP(Pag_Inicio_Corr_mas_casos[[#This Row],[Corregimiento]],Hoja3!$A$2:$D$676,4,0)</f>
        <v>40611</v>
      </c>
      <c r="E11832" s="160">
        <v>4</v>
      </c>
    </row>
    <row r="11833" spans="1:5" x14ac:dyDescent="0.25">
      <c r="A11833" s="32">
        <v>44464</v>
      </c>
      <c r="B11833" s="33">
        <v>44464</v>
      </c>
      <c r="C11833" s="33" t="s">
        <v>1062</v>
      </c>
      <c r="D11833" s="34">
        <f>VLOOKUP(Pag_Inicio_Corr_mas_casos[[#This Row],[Corregimiento]],Hoja3!$A$2:$D$676,4,0)</f>
        <v>30107</v>
      </c>
      <c r="E11833" s="33">
        <v>16</v>
      </c>
    </row>
    <row r="11834" spans="1:5" x14ac:dyDescent="0.25">
      <c r="A11834" s="32">
        <v>44464</v>
      </c>
      <c r="B11834" s="33">
        <v>44464</v>
      </c>
      <c r="C11834" s="33" t="s">
        <v>1147</v>
      </c>
      <c r="D11834" s="34">
        <f>VLOOKUP(Pag_Inicio_Corr_mas_casos[[#This Row],[Corregimiento]],Hoja3!$A$2:$D$676,4,0)</f>
        <v>40201</v>
      </c>
      <c r="E11834" s="33">
        <v>13</v>
      </c>
    </row>
    <row r="11835" spans="1:5" x14ac:dyDescent="0.25">
      <c r="A11835" s="32">
        <v>44464</v>
      </c>
      <c r="B11835" s="33">
        <v>44464</v>
      </c>
      <c r="C11835" s="33" t="s">
        <v>1107</v>
      </c>
      <c r="D11835" s="34">
        <f>VLOOKUP(Pag_Inicio_Corr_mas_casos[[#This Row],[Corregimiento]],Hoja3!$A$2:$D$676,4,0)</f>
        <v>80819</v>
      </c>
      <c r="E11835" s="33">
        <v>13</v>
      </c>
    </row>
    <row r="11836" spans="1:5" x14ac:dyDescent="0.25">
      <c r="A11836" s="32">
        <v>44464</v>
      </c>
      <c r="B11836" s="33">
        <v>44464</v>
      </c>
      <c r="C11836" s="33" t="s">
        <v>1106</v>
      </c>
      <c r="D11836" s="34">
        <f>VLOOKUP(Pag_Inicio_Corr_mas_casos[[#This Row],[Corregimiento]],Hoja3!$A$2:$D$676,4,0)</f>
        <v>80809</v>
      </c>
      <c r="E11836" s="33">
        <v>8</v>
      </c>
    </row>
    <row r="11837" spans="1:5" x14ac:dyDescent="0.25">
      <c r="A11837" s="32">
        <v>44464</v>
      </c>
      <c r="B11837" s="33">
        <v>44464</v>
      </c>
      <c r="C11837" s="33" t="s">
        <v>1358</v>
      </c>
      <c r="D11837" s="34">
        <f>VLOOKUP(Pag_Inicio_Corr_mas_casos[[#This Row],[Corregimiento]],Hoja3!$A$2:$D$676,4,0)</f>
        <v>40406</v>
      </c>
      <c r="E11837" s="33">
        <v>6</v>
      </c>
    </row>
    <row r="11838" spans="1:5" x14ac:dyDescent="0.25">
      <c r="A11838" s="32">
        <v>44464</v>
      </c>
      <c r="B11838" s="33">
        <v>44464</v>
      </c>
      <c r="C11838" s="33" t="s">
        <v>1131</v>
      </c>
      <c r="D11838" s="34">
        <f>VLOOKUP(Pag_Inicio_Corr_mas_casos[[#This Row],[Corregimiento]],Hoja3!$A$2:$D$676,4,0)</f>
        <v>130106</v>
      </c>
      <c r="E11838" s="33">
        <v>6</v>
      </c>
    </row>
    <row r="11839" spans="1:5" x14ac:dyDescent="0.25">
      <c r="A11839" s="32">
        <v>44464</v>
      </c>
      <c r="B11839" s="33">
        <v>44464</v>
      </c>
      <c r="C11839" s="33" t="s">
        <v>1127</v>
      </c>
      <c r="D11839" s="34">
        <f>VLOOKUP(Pag_Inicio_Corr_mas_casos[[#This Row],[Corregimiento]],Hoja3!$A$2:$D$676,4,0)</f>
        <v>30104</v>
      </c>
      <c r="E11839" s="33">
        <v>6</v>
      </c>
    </row>
    <row r="11840" spans="1:5" x14ac:dyDescent="0.25">
      <c r="A11840" s="32">
        <v>44464</v>
      </c>
      <c r="B11840" s="33">
        <v>44464</v>
      </c>
      <c r="C11840" s="33" t="s">
        <v>1467</v>
      </c>
      <c r="D11840" s="34">
        <f>VLOOKUP(Pag_Inicio_Corr_mas_casos[[#This Row],[Corregimiento]],Hoja3!$A$2:$D$676,4,0)</f>
        <v>30102</v>
      </c>
      <c r="E11840" s="33">
        <v>5</v>
      </c>
    </row>
    <row r="11841" spans="1:5" x14ac:dyDescent="0.25">
      <c r="A11841" s="32">
        <v>44464</v>
      </c>
      <c r="B11841" s="33">
        <v>44464</v>
      </c>
      <c r="C11841" s="33" t="s">
        <v>1035</v>
      </c>
      <c r="D11841" s="34">
        <f>VLOOKUP(Pag_Inicio_Corr_mas_casos[[#This Row],[Corregimiento]],Hoja3!$A$2:$D$676,4,0)</f>
        <v>80806</v>
      </c>
      <c r="E11841" s="33">
        <v>5</v>
      </c>
    </row>
    <row r="11842" spans="1:5" x14ac:dyDescent="0.25">
      <c r="A11842" s="32">
        <v>44464</v>
      </c>
      <c r="B11842" s="33">
        <v>44464</v>
      </c>
      <c r="C11842" s="33" t="s">
        <v>1037</v>
      </c>
      <c r="D11842" s="34">
        <f>VLOOKUP(Pag_Inicio_Corr_mas_casos[[#This Row],[Corregimiento]],Hoja3!$A$2:$D$676,4,0)</f>
        <v>80807</v>
      </c>
      <c r="E11842" s="33">
        <v>5</v>
      </c>
    </row>
    <row r="11843" spans="1:5" x14ac:dyDescent="0.25">
      <c r="A11843" s="32">
        <v>44464</v>
      </c>
      <c r="B11843" s="33">
        <v>44464</v>
      </c>
      <c r="C11843" s="33" t="s">
        <v>1051</v>
      </c>
      <c r="D11843" s="34">
        <f>VLOOKUP(Pag_Inicio_Corr_mas_casos[[#This Row],[Corregimiento]],Hoja3!$A$2:$D$676,4,0)</f>
        <v>80815</v>
      </c>
      <c r="E11843" s="33">
        <v>5</v>
      </c>
    </row>
    <row r="11844" spans="1:5" x14ac:dyDescent="0.25">
      <c r="A11844" s="32">
        <v>44464</v>
      </c>
      <c r="B11844" s="33">
        <v>44464</v>
      </c>
      <c r="C11844" s="33" t="s">
        <v>1141</v>
      </c>
      <c r="D11844" s="34">
        <f>VLOOKUP(Pag_Inicio_Corr_mas_casos[[#This Row],[Corregimiento]],Hoja3!$A$2:$D$676,4,0)</f>
        <v>80812</v>
      </c>
      <c r="E11844" s="33">
        <v>5</v>
      </c>
    </row>
    <row r="11845" spans="1:5" x14ac:dyDescent="0.25">
      <c r="A11845" s="32">
        <v>44464</v>
      </c>
      <c r="B11845" s="33">
        <v>44464</v>
      </c>
      <c r="C11845" s="33" t="s">
        <v>1118</v>
      </c>
      <c r="D11845" s="34">
        <f>VLOOKUP(Pag_Inicio_Corr_mas_casos[[#This Row],[Corregimiento]],Hoja3!$A$2:$D$676,4,0)</f>
        <v>30111</v>
      </c>
      <c r="E11845" s="33">
        <v>4</v>
      </c>
    </row>
    <row r="11846" spans="1:5" x14ac:dyDescent="0.25">
      <c r="A11846" s="32">
        <v>44464</v>
      </c>
      <c r="B11846" s="33">
        <v>44464</v>
      </c>
      <c r="C11846" s="33" t="s">
        <v>867</v>
      </c>
      <c r="D11846" s="34">
        <f>VLOOKUP(Pag_Inicio_Corr_mas_casos[[#This Row],[Corregimiento]],Hoja3!$A$2:$D$676,4,0)</f>
        <v>80821</v>
      </c>
      <c r="E11846" s="33">
        <v>4</v>
      </c>
    </row>
    <row r="11847" spans="1:5" x14ac:dyDescent="0.25">
      <c r="A11847" s="32">
        <v>44464</v>
      </c>
      <c r="B11847" s="33">
        <v>44464</v>
      </c>
      <c r="C11847" s="33" t="s">
        <v>1149</v>
      </c>
      <c r="D11847" s="34">
        <f>VLOOKUP(Pag_Inicio_Corr_mas_casos[[#This Row],[Corregimiento]],Hoja3!$A$2:$D$676,4,0)</f>
        <v>130102</v>
      </c>
      <c r="E11847" s="33">
        <v>4</v>
      </c>
    </row>
    <row r="11848" spans="1:5" x14ac:dyDescent="0.25">
      <c r="A11848" s="32">
        <v>44464</v>
      </c>
      <c r="B11848" s="33">
        <v>44464</v>
      </c>
      <c r="C11848" s="33" t="s">
        <v>1200</v>
      </c>
      <c r="D11848" s="34">
        <f>VLOOKUP(Pag_Inicio_Corr_mas_casos[[#This Row],[Corregimiento]],Hoja3!$A$2:$D$676,4,0)</f>
        <v>40404</v>
      </c>
      <c r="E11848" s="33">
        <v>4</v>
      </c>
    </row>
    <row r="11849" spans="1:5" x14ac:dyDescent="0.25">
      <c r="A11849" s="32">
        <v>44464</v>
      </c>
      <c r="B11849" s="33">
        <v>44464</v>
      </c>
      <c r="C11849" s="33" t="s">
        <v>1069</v>
      </c>
      <c r="D11849" s="34">
        <f>VLOOKUP(Pag_Inicio_Corr_mas_casos[[#This Row],[Corregimiento]],Hoja3!$A$2:$D$676,4,0)</f>
        <v>40203</v>
      </c>
      <c r="E11849" s="33">
        <v>4</v>
      </c>
    </row>
    <row r="11850" spans="1:5" x14ac:dyDescent="0.25">
      <c r="A11850" s="32">
        <v>44464</v>
      </c>
      <c r="B11850" s="33">
        <v>44464</v>
      </c>
      <c r="C11850" s="33" t="s">
        <v>1102</v>
      </c>
      <c r="D11850" s="34">
        <f>VLOOKUP(Pag_Inicio_Corr_mas_casos[[#This Row],[Corregimiento]],Hoja3!$A$2:$D$676,4,0)</f>
        <v>40612</v>
      </c>
      <c r="E11850" s="33">
        <v>4</v>
      </c>
    </row>
    <row r="11851" spans="1:5" x14ac:dyDescent="0.25">
      <c r="A11851" s="32">
        <v>44464</v>
      </c>
      <c r="B11851" s="33">
        <v>44464</v>
      </c>
      <c r="C11851" s="33" t="s">
        <v>1042</v>
      </c>
      <c r="D11851" s="34">
        <f>VLOOKUP(Pag_Inicio_Corr_mas_casos[[#This Row],[Corregimiento]],Hoja3!$A$2:$D$676,4,0)</f>
        <v>80826</v>
      </c>
      <c r="E11851" s="33">
        <v>4</v>
      </c>
    </row>
    <row r="11852" spans="1:5" x14ac:dyDescent="0.25">
      <c r="A11852" s="32">
        <v>44464</v>
      </c>
      <c r="B11852" s="33">
        <v>44464</v>
      </c>
      <c r="C11852" s="33" t="s">
        <v>1116</v>
      </c>
      <c r="D11852" s="34">
        <f>VLOOKUP(Pag_Inicio_Corr_mas_casos[[#This Row],[Corregimiento]],Hoja3!$A$2:$D$676,4,0)</f>
        <v>81003</v>
      </c>
      <c r="E11852" s="33">
        <v>4</v>
      </c>
    </row>
    <row r="11853" spans="1:5" x14ac:dyDescent="0.25">
      <c r="A11853" s="47">
        <v>44465</v>
      </c>
      <c r="B11853" s="48">
        <v>44465</v>
      </c>
      <c r="C11853" s="48" t="s">
        <v>1107</v>
      </c>
      <c r="D11853" s="49">
        <f>VLOOKUP(Pag_Inicio_Corr_mas_casos[[#This Row],[Corregimiento]],Hoja3!$A$2:$D$676,4,0)</f>
        <v>80819</v>
      </c>
      <c r="E11853" s="48">
        <v>12</v>
      </c>
    </row>
    <row r="11854" spans="1:5" x14ac:dyDescent="0.25">
      <c r="A11854" s="47">
        <v>44465</v>
      </c>
      <c r="B11854" s="48">
        <v>44465</v>
      </c>
      <c r="C11854" s="48" t="s">
        <v>1468</v>
      </c>
      <c r="D11854" s="49">
        <f>VLOOKUP(Pag_Inicio_Corr_mas_casos[[#This Row],[Corregimiento]],Hoja3!$A$2:$D$676,4,0)</f>
        <v>30108</v>
      </c>
      <c r="E11854" s="48">
        <v>7</v>
      </c>
    </row>
    <row r="11855" spans="1:5" x14ac:dyDescent="0.25">
      <c r="A11855" s="47">
        <v>44465</v>
      </c>
      <c r="B11855" s="48">
        <v>44465</v>
      </c>
      <c r="C11855" s="48" t="s">
        <v>1127</v>
      </c>
      <c r="D11855" s="49">
        <f>VLOOKUP(Pag_Inicio_Corr_mas_casos[[#This Row],[Corregimiento]],Hoja3!$A$2:$D$676,4,0)</f>
        <v>30104</v>
      </c>
      <c r="E11855" s="48">
        <v>7</v>
      </c>
    </row>
    <row r="11856" spans="1:5" x14ac:dyDescent="0.25">
      <c r="A11856" s="47">
        <v>44465</v>
      </c>
      <c r="B11856" s="48">
        <v>44465</v>
      </c>
      <c r="C11856" s="48" t="s">
        <v>1062</v>
      </c>
      <c r="D11856" s="49">
        <f>VLOOKUP(Pag_Inicio_Corr_mas_casos[[#This Row],[Corregimiento]],Hoja3!$A$2:$D$676,4,0)</f>
        <v>30107</v>
      </c>
      <c r="E11856" s="48">
        <v>7</v>
      </c>
    </row>
    <row r="11857" spans="1:5" x14ac:dyDescent="0.25">
      <c r="A11857" s="47">
        <v>44465</v>
      </c>
      <c r="B11857" s="48">
        <v>44465</v>
      </c>
      <c r="C11857" s="48" t="s">
        <v>1106</v>
      </c>
      <c r="D11857" s="49">
        <f>VLOOKUP(Pag_Inicio_Corr_mas_casos[[#This Row],[Corregimiento]],Hoja3!$A$2:$D$676,4,0)</f>
        <v>80809</v>
      </c>
      <c r="E11857" s="48">
        <v>6</v>
      </c>
    </row>
    <row r="11858" spans="1:5" x14ac:dyDescent="0.25">
      <c r="A11858" s="47">
        <v>44465</v>
      </c>
      <c r="B11858" s="48">
        <v>44465</v>
      </c>
      <c r="C11858" s="48" t="s">
        <v>1043</v>
      </c>
      <c r="D11858" s="49">
        <f>VLOOKUP(Pag_Inicio_Corr_mas_casos[[#This Row],[Corregimiento]],Hoja3!$A$2:$D$676,4,0)</f>
        <v>80811</v>
      </c>
      <c r="E11858" s="48">
        <v>5</v>
      </c>
    </row>
    <row r="11859" spans="1:5" x14ac:dyDescent="0.25">
      <c r="A11859" s="47">
        <v>44465</v>
      </c>
      <c r="B11859" s="48">
        <v>44465</v>
      </c>
      <c r="C11859" s="48" t="s">
        <v>1329</v>
      </c>
      <c r="D11859" s="49">
        <f>VLOOKUP(Pag_Inicio_Corr_mas_casos[[#This Row],[Corregimiento]],Hoja3!$A$2:$D$676,4,0)</f>
        <v>60202</v>
      </c>
      <c r="E11859" s="48">
        <v>4</v>
      </c>
    </row>
    <row r="11860" spans="1:5" x14ac:dyDescent="0.25">
      <c r="A11860" s="47">
        <v>44465</v>
      </c>
      <c r="B11860" s="48">
        <v>44465</v>
      </c>
      <c r="C11860" s="48" t="s">
        <v>1141</v>
      </c>
      <c r="D11860" s="49">
        <f>VLOOKUP(Pag_Inicio_Corr_mas_casos[[#This Row],[Corregimiento]],Hoja3!$A$2:$D$676,4,0)</f>
        <v>80812</v>
      </c>
      <c r="E11860" s="48">
        <v>4</v>
      </c>
    </row>
    <row r="11861" spans="1:5" x14ac:dyDescent="0.25">
      <c r="A11861" s="47">
        <v>44465</v>
      </c>
      <c r="B11861" s="48">
        <v>44465</v>
      </c>
      <c r="C11861" s="48" t="s">
        <v>1061</v>
      </c>
      <c r="D11861" s="49">
        <f>VLOOKUP(Pag_Inicio_Corr_mas_casos[[#This Row],[Corregimiento]],Hoja3!$A$2:$D$676,4,0)</f>
        <v>20406</v>
      </c>
      <c r="E11861" s="48">
        <v>4</v>
      </c>
    </row>
    <row r="11862" spans="1:5" x14ac:dyDescent="0.25">
      <c r="A11862" s="47">
        <v>44465</v>
      </c>
      <c r="B11862" s="48">
        <v>44465</v>
      </c>
      <c r="C11862" s="48" t="s">
        <v>1042</v>
      </c>
      <c r="D11862" s="49">
        <f>VLOOKUP(Pag_Inicio_Corr_mas_casos[[#This Row],[Corregimiento]],Hoja3!$A$2:$D$676,4,0)</f>
        <v>80826</v>
      </c>
      <c r="E11862" s="48">
        <v>4</v>
      </c>
    </row>
    <row r="11863" spans="1:5" x14ac:dyDescent="0.25">
      <c r="A11863" s="47">
        <v>44465</v>
      </c>
      <c r="B11863" s="48">
        <v>44465</v>
      </c>
      <c r="C11863" s="48" t="s">
        <v>1038</v>
      </c>
      <c r="D11863" s="49">
        <f>VLOOKUP(Pag_Inicio_Corr_mas_casos[[#This Row],[Corregimiento]],Hoja3!$A$2:$D$676,4,0)</f>
        <v>80816</v>
      </c>
      <c r="E11863" s="48">
        <v>4</v>
      </c>
    </row>
    <row r="11864" spans="1:5" x14ac:dyDescent="0.25">
      <c r="A11864" s="47">
        <v>44465</v>
      </c>
      <c r="B11864" s="48">
        <v>44465</v>
      </c>
      <c r="C11864" s="48" t="s">
        <v>1175</v>
      </c>
      <c r="D11864" s="49">
        <f>VLOOKUP(Pag_Inicio_Corr_mas_casos[[#This Row],[Corregimiento]],Hoja3!$A$2:$D$676,4,0)</f>
        <v>130401</v>
      </c>
      <c r="E11864" s="48">
        <v>3</v>
      </c>
    </row>
    <row r="11865" spans="1:5" x14ac:dyDescent="0.25">
      <c r="A11865" s="47">
        <v>44465</v>
      </c>
      <c r="B11865" s="48">
        <v>44465</v>
      </c>
      <c r="C11865" s="48" t="s">
        <v>1045</v>
      </c>
      <c r="D11865" s="49">
        <f>VLOOKUP(Pag_Inicio_Corr_mas_casos[[#This Row],[Corregimiento]],Hoja3!$A$2:$D$676,4,0)</f>
        <v>130107</v>
      </c>
      <c r="E11865" s="48">
        <v>3</v>
      </c>
    </row>
    <row r="11866" spans="1:5" x14ac:dyDescent="0.25">
      <c r="A11866" s="47">
        <v>44465</v>
      </c>
      <c r="B11866" s="48">
        <v>44465</v>
      </c>
      <c r="C11866" s="48" t="s">
        <v>1193</v>
      </c>
      <c r="D11866" s="49">
        <f>VLOOKUP(Pag_Inicio_Corr_mas_casos[[#This Row],[Corregimiento]],Hoja3!$A$2:$D$676,4,0)</f>
        <v>40205</v>
      </c>
      <c r="E11866" s="48">
        <v>3</v>
      </c>
    </row>
    <row r="11867" spans="1:5" x14ac:dyDescent="0.25">
      <c r="A11867" s="47">
        <v>44465</v>
      </c>
      <c r="B11867" s="48">
        <v>44465</v>
      </c>
      <c r="C11867" s="48" t="s">
        <v>1469</v>
      </c>
      <c r="D11867" s="49">
        <f>VLOOKUP(Pag_Inicio_Corr_mas_casos[[#This Row],[Corregimiento]],Hoja3!$A$2:$D$676,4,0)</f>
        <v>130405</v>
      </c>
      <c r="E11867" s="48">
        <v>3</v>
      </c>
    </row>
    <row r="11868" spans="1:5" x14ac:dyDescent="0.25">
      <c r="A11868" s="47">
        <v>44465</v>
      </c>
      <c r="B11868" s="48">
        <v>44465</v>
      </c>
      <c r="C11868" s="48" t="s">
        <v>1059</v>
      </c>
      <c r="D11868" s="49">
        <f>VLOOKUP(Pag_Inicio_Corr_mas_casos[[#This Row],[Corregimiento]],Hoja3!$A$2:$D$676,4,0)</f>
        <v>30113</v>
      </c>
      <c r="E11868" s="48">
        <v>3</v>
      </c>
    </row>
    <row r="11869" spans="1:5" x14ac:dyDescent="0.25">
      <c r="A11869" s="47">
        <v>44465</v>
      </c>
      <c r="B11869" s="48">
        <v>44465</v>
      </c>
      <c r="C11869" s="48" t="s">
        <v>1051</v>
      </c>
      <c r="D11869" s="49">
        <f>VLOOKUP(Pag_Inicio_Corr_mas_casos[[#This Row],[Corregimiento]],Hoja3!$A$2:$D$676,4,0)</f>
        <v>80815</v>
      </c>
      <c r="E11869" s="48">
        <v>3</v>
      </c>
    </row>
    <row r="11870" spans="1:5" x14ac:dyDescent="0.25">
      <c r="A11870" s="47">
        <v>44465</v>
      </c>
      <c r="B11870" s="48">
        <v>44465</v>
      </c>
      <c r="C11870" s="48" t="s">
        <v>1048</v>
      </c>
      <c r="D11870" s="49">
        <f>VLOOKUP(Pag_Inicio_Corr_mas_casos[[#This Row],[Corregimiento]],Hoja3!$A$2:$D$676,4,0)</f>
        <v>80817</v>
      </c>
      <c r="E11870" s="48">
        <v>3</v>
      </c>
    </row>
    <row r="11871" spans="1:5" x14ac:dyDescent="0.25">
      <c r="A11871" s="47">
        <v>44465</v>
      </c>
      <c r="B11871" s="48">
        <v>44465</v>
      </c>
      <c r="C11871" s="48" t="s">
        <v>1224</v>
      </c>
      <c r="D11871" s="49">
        <f>VLOOKUP(Pag_Inicio_Corr_mas_casos[[#This Row],[Corregimiento]],Hoja3!$A$2:$D$676,4,0)</f>
        <v>40204</v>
      </c>
      <c r="E11871" s="48">
        <v>3</v>
      </c>
    </row>
    <row r="11872" spans="1:5" x14ac:dyDescent="0.25">
      <c r="A11872" s="47">
        <v>44465</v>
      </c>
      <c r="B11872" s="48">
        <v>44465</v>
      </c>
      <c r="C11872" s="48" t="s">
        <v>1034</v>
      </c>
      <c r="D11872" s="49">
        <f>VLOOKUP(Pag_Inicio_Corr_mas_casos[[#This Row],[Corregimiento]],Hoja3!$A$2:$D$676,4,0)</f>
        <v>81009</v>
      </c>
      <c r="E11872" s="48">
        <v>3</v>
      </c>
    </row>
    <row r="11873" spans="1:5" x14ac:dyDescent="0.25">
      <c r="A11873" s="35">
        <v>44466</v>
      </c>
      <c r="B11873" s="36">
        <v>44466</v>
      </c>
      <c r="C11873" s="36" t="s">
        <v>1106</v>
      </c>
      <c r="D11873" s="37">
        <f>VLOOKUP(Pag_Inicio_Corr_mas_casos[[#This Row],[Corregimiento]],Hoja3!$A$2:$D$676,4,0)</f>
        <v>80809</v>
      </c>
      <c r="E11873" s="36">
        <v>12</v>
      </c>
    </row>
    <row r="11874" spans="1:5" x14ac:dyDescent="0.25">
      <c r="A11874" s="35">
        <v>44466</v>
      </c>
      <c r="B11874" s="36">
        <v>44466</v>
      </c>
      <c r="C11874" s="36" t="s">
        <v>1069</v>
      </c>
      <c r="D11874" s="37">
        <f>VLOOKUP(Pag_Inicio_Corr_mas_casos[[#This Row],[Corregimiento]],Hoja3!$A$2:$D$676,4,0)</f>
        <v>40203</v>
      </c>
      <c r="E11874" s="36">
        <v>12</v>
      </c>
    </row>
    <row r="11875" spans="1:5" x14ac:dyDescent="0.25">
      <c r="A11875" s="35">
        <v>44466</v>
      </c>
      <c r="B11875" s="36">
        <v>44466</v>
      </c>
      <c r="C11875" s="36" t="s">
        <v>1062</v>
      </c>
      <c r="D11875" s="37">
        <f>VLOOKUP(Pag_Inicio_Corr_mas_casos[[#This Row],[Corregimiento]],Hoja3!$A$2:$D$676,4,0)</f>
        <v>30107</v>
      </c>
      <c r="E11875" s="36">
        <v>9</v>
      </c>
    </row>
    <row r="11876" spans="1:5" x14ac:dyDescent="0.25">
      <c r="A11876" s="35">
        <v>44466</v>
      </c>
      <c r="B11876" s="36">
        <v>44466</v>
      </c>
      <c r="C11876" s="36" t="s">
        <v>1127</v>
      </c>
      <c r="D11876" s="37">
        <f>VLOOKUP(Pag_Inicio_Corr_mas_casos[[#This Row],[Corregimiento]],Hoja3!$A$2:$D$676,4,0)</f>
        <v>30104</v>
      </c>
      <c r="E11876" s="36">
        <v>8</v>
      </c>
    </row>
    <row r="11877" spans="1:5" x14ac:dyDescent="0.25">
      <c r="A11877" s="35">
        <v>44466</v>
      </c>
      <c r="B11877" s="36">
        <v>44466</v>
      </c>
      <c r="C11877" s="36" t="s">
        <v>1465</v>
      </c>
      <c r="D11877" s="37">
        <f>VLOOKUP(Pag_Inicio_Corr_mas_casos[[#This Row],[Corregimiento]],Hoja3!$A$2:$D$676,4,0)</f>
        <v>130408</v>
      </c>
      <c r="E11877" s="36">
        <v>7</v>
      </c>
    </row>
    <row r="11878" spans="1:5" x14ac:dyDescent="0.25">
      <c r="A11878" s="35">
        <v>44466</v>
      </c>
      <c r="B11878" s="36">
        <v>44466</v>
      </c>
      <c r="C11878" s="36" t="s">
        <v>1399</v>
      </c>
      <c r="D11878" s="37">
        <f>VLOOKUP(Pag_Inicio_Corr_mas_casos[[#This Row],[Corregimiento]],Hoja3!$A$2:$D$676,4,0)</f>
        <v>40105</v>
      </c>
      <c r="E11878" s="36">
        <v>7</v>
      </c>
    </row>
    <row r="11879" spans="1:5" x14ac:dyDescent="0.25">
      <c r="A11879" s="35">
        <v>44466</v>
      </c>
      <c r="B11879" s="36">
        <v>44466</v>
      </c>
      <c r="C11879" s="36" t="s">
        <v>1155</v>
      </c>
      <c r="D11879" s="37">
        <f>VLOOKUP(Pag_Inicio_Corr_mas_casos[[#This Row],[Corregimiento]],Hoja3!$A$2:$D$676,4,0)</f>
        <v>40601</v>
      </c>
      <c r="E11879" s="36">
        <v>5</v>
      </c>
    </row>
    <row r="11880" spans="1:5" x14ac:dyDescent="0.25">
      <c r="A11880" s="35">
        <v>44466</v>
      </c>
      <c r="B11880" s="36">
        <v>44466</v>
      </c>
      <c r="C11880" s="36" t="s">
        <v>1168</v>
      </c>
      <c r="D11880" s="37">
        <f>VLOOKUP(Pag_Inicio_Corr_mas_casos[[#This Row],[Corregimiento]],Hoja3!$A$2:$D$676,4,0)</f>
        <v>30101</v>
      </c>
      <c r="E11880" s="36">
        <v>4</v>
      </c>
    </row>
    <row r="11881" spans="1:5" x14ac:dyDescent="0.25">
      <c r="A11881" s="35">
        <v>44466</v>
      </c>
      <c r="B11881" s="36">
        <v>44466</v>
      </c>
      <c r="C11881" s="36" t="s">
        <v>1048</v>
      </c>
      <c r="D11881" s="37">
        <f>VLOOKUP(Pag_Inicio_Corr_mas_casos[[#This Row],[Corregimiento]],Hoja3!$A$2:$D$676,4,0)</f>
        <v>80817</v>
      </c>
      <c r="E11881" s="36">
        <v>3</v>
      </c>
    </row>
    <row r="11882" spans="1:5" x14ac:dyDescent="0.25">
      <c r="A11882" s="35">
        <v>44466</v>
      </c>
      <c r="B11882" s="36">
        <v>44466</v>
      </c>
      <c r="C11882" s="36" t="s">
        <v>1262</v>
      </c>
      <c r="D11882" s="37">
        <f>VLOOKUP(Pag_Inicio_Corr_mas_casos[[#This Row],[Corregimiento]],Hoja3!$A$2:$D$676,4,0)</f>
        <v>10201</v>
      </c>
      <c r="E11882" s="36">
        <v>3</v>
      </c>
    </row>
    <row r="11883" spans="1:5" x14ac:dyDescent="0.25">
      <c r="A11883" s="35">
        <v>44466</v>
      </c>
      <c r="B11883" s="36">
        <v>44466</v>
      </c>
      <c r="C11883" s="36" t="s">
        <v>1037</v>
      </c>
      <c r="D11883" s="37">
        <f>VLOOKUP(Pag_Inicio_Corr_mas_casos[[#This Row],[Corregimiento]],Hoja3!$A$2:$D$676,4,0)</f>
        <v>80807</v>
      </c>
      <c r="E11883" s="36">
        <v>3</v>
      </c>
    </row>
    <row r="11884" spans="1:5" x14ac:dyDescent="0.25">
      <c r="A11884" s="35">
        <v>44466</v>
      </c>
      <c r="B11884" s="36">
        <v>44466</v>
      </c>
      <c r="C11884" s="36" t="s">
        <v>1378</v>
      </c>
      <c r="D11884" s="37">
        <f>VLOOKUP(Pag_Inicio_Corr_mas_casos[[#This Row],[Corregimiento]],Hoja3!$A$2:$D$676,4,0)</f>
        <v>130410</v>
      </c>
      <c r="E11884" s="36">
        <v>3</v>
      </c>
    </row>
    <row r="11885" spans="1:5" x14ac:dyDescent="0.25">
      <c r="A11885" s="35">
        <v>44466</v>
      </c>
      <c r="B11885" s="36">
        <v>44466</v>
      </c>
      <c r="C11885" s="36" t="s">
        <v>1356</v>
      </c>
      <c r="D11885" s="37">
        <f>VLOOKUP(Pag_Inicio_Corr_mas_casos[[#This Row],[Corregimiento]],Hoja3!$A$2:$D$676,4,0)</f>
        <v>90305</v>
      </c>
      <c r="E11885" s="36">
        <v>3</v>
      </c>
    </row>
    <row r="11886" spans="1:5" x14ac:dyDescent="0.25">
      <c r="A11886" s="35">
        <v>44466</v>
      </c>
      <c r="B11886" s="36">
        <v>44466</v>
      </c>
      <c r="C11886" s="36" t="s">
        <v>1110</v>
      </c>
      <c r="D11886" s="37">
        <f>VLOOKUP(Pag_Inicio_Corr_mas_casos[[#This Row],[Corregimiento]],Hoja3!$A$2:$D$676,4,0)</f>
        <v>130702</v>
      </c>
      <c r="E11886" s="36">
        <v>3</v>
      </c>
    </row>
    <row r="11887" spans="1:5" x14ac:dyDescent="0.25">
      <c r="A11887" s="35">
        <v>44466</v>
      </c>
      <c r="B11887" s="36">
        <v>44466</v>
      </c>
      <c r="C11887" s="36" t="s">
        <v>1470</v>
      </c>
      <c r="D11887" s="37">
        <f>VLOOKUP(Pag_Inicio_Corr_mas_casos[[#This Row],[Corregimiento]],Hoja3!$A$2:$D$676,4,0)</f>
        <v>20403</v>
      </c>
      <c r="E11887" s="36">
        <v>3</v>
      </c>
    </row>
    <row r="11888" spans="1:5" x14ac:dyDescent="0.25">
      <c r="A11888" s="35">
        <v>44466</v>
      </c>
      <c r="B11888" s="36">
        <v>44466</v>
      </c>
      <c r="C11888" s="36" t="s">
        <v>1200</v>
      </c>
      <c r="D11888" s="37">
        <f>VLOOKUP(Pag_Inicio_Corr_mas_casos[[#This Row],[Corregimiento]],Hoja3!$A$2:$D$676,4,0)</f>
        <v>40404</v>
      </c>
      <c r="E11888" s="36">
        <v>2</v>
      </c>
    </row>
    <row r="11889" spans="1:5" x14ac:dyDescent="0.25">
      <c r="A11889" s="35">
        <v>44466</v>
      </c>
      <c r="B11889" s="36">
        <v>44466</v>
      </c>
      <c r="C11889" s="36" t="s">
        <v>1049</v>
      </c>
      <c r="D11889" s="37">
        <f>VLOOKUP(Pag_Inicio_Corr_mas_casos[[#This Row],[Corregimiento]],Hoja3!$A$2:$D$676,4,0)</f>
        <v>80822</v>
      </c>
      <c r="E11889" s="36">
        <v>2</v>
      </c>
    </row>
    <row r="11890" spans="1:5" x14ac:dyDescent="0.25">
      <c r="A11890" s="35">
        <v>44466</v>
      </c>
      <c r="B11890" s="36">
        <v>44466</v>
      </c>
      <c r="C11890" s="36" t="s">
        <v>1034</v>
      </c>
      <c r="D11890" s="37">
        <f>VLOOKUP(Pag_Inicio_Corr_mas_casos[[#This Row],[Corregimiento]],Hoja3!$A$2:$D$676,4,0)</f>
        <v>81009</v>
      </c>
      <c r="E11890" s="36">
        <v>2</v>
      </c>
    </row>
    <row r="11891" spans="1:5" x14ac:dyDescent="0.25">
      <c r="A11891" s="35">
        <v>44466</v>
      </c>
      <c r="B11891" s="36">
        <v>44466</v>
      </c>
      <c r="C11891" s="36" t="s">
        <v>1115</v>
      </c>
      <c r="D11891" s="37">
        <f>VLOOKUP(Pag_Inicio_Corr_mas_casos[[#This Row],[Corregimiento]],Hoja3!$A$2:$D$676,4,0)</f>
        <v>81002</v>
      </c>
      <c r="E11891" s="36">
        <v>2</v>
      </c>
    </row>
    <row r="11892" spans="1:5" x14ac:dyDescent="0.25">
      <c r="A11892" s="35">
        <v>44466</v>
      </c>
      <c r="B11892" s="36">
        <v>44466</v>
      </c>
      <c r="C11892" s="36" t="s">
        <v>1046</v>
      </c>
      <c r="D11892" s="37">
        <f>VLOOKUP(Pag_Inicio_Corr_mas_casos[[#This Row],[Corregimiento]],Hoja3!$A$2:$D$676,4,0)</f>
        <v>80813</v>
      </c>
      <c r="E11892" s="36">
        <v>2</v>
      </c>
    </row>
    <row r="11893" spans="1:5" x14ac:dyDescent="0.25">
      <c r="A11893" s="43">
        <v>44467</v>
      </c>
      <c r="B11893" s="41">
        <v>44467</v>
      </c>
      <c r="C11893" s="41" t="s">
        <v>1043</v>
      </c>
      <c r="D11893" s="42">
        <f>VLOOKUP(Pag_Inicio_Corr_mas_casos[[#This Row],[Corregimiento]],Hoja3!$A$2:$D$676,4,0)</f>
        <v>80811</v>
      </c>
      <c r="E11893" s="41">
        <v>19</v>
      </c>
    </row>
    <row r="11894" spans="1:5" x14ac:dyDescent="0.25">
      <c r="A11894" s="43">
        <v>44467</v>
      </c>
      <c r="B11894" s="41">
        <v>44467</v>
      </c>
      <c r="C11894" s="41" t="s">
        <v>1062</v>
      </c>
      <c r="D11894" s="42">
        <f>VLOOKUP(Pag_Inicio_Corr_mas_casos[[#This Row],[Corregimiento]],Hoja3!$A$2:$D$676,4,0)</f>
        <v>30107</v>
      </c>
      <c r="E11894" s="41">
        <v>10</v>
      </c>
    </row>
    <row r="11895" spans="1:5" x14ac:dyDescent="0.25">
      <c r="A11895" s="43">
        <v>44467</v>
      </c>
      <c r="B11895" s="41">
        <v>44467</v>
      </c>
      <c r="C11895" s="41" t="s">
        <v>1147</v>
      </c>
      <c r="D11895" s="42">
        <f>VLOOKUP(Pag_Inicio_Corr_mas_casos[[#This Row],[Corregimiento]],Hoja3!$A$2:$D$676,4,0)</f>
        <v>40201</v>
      </c>
      <c r="E11895" s="41">
        <v>10</v>
      </c>
    </row>
    <row r="11896" spans="1:5" x14ac:dyDescent="0.25">
      <c r="A11896" s="43">
        <v>44467</v>
      </c>
      <c r="B11896" s="41">
        <v>44467</v>
      </c>
      <c r="C11896" s="41" t="s">
        <v>1163</v>
      </c>
      <c r="D11896" s="42">
        <f>VLOOKUP(Pag_Inicio_Corr_mas_casos[[#This Row],[Corregimiento]],Hoja3!$A$2:$D$676,4,0)</f>
        <v>130101</v>
      </c>
      <c r="E11896" s="41">
        <v>8</v>
      </c>
    </row>
    <row r="11897" spans="1:5" x14ac:dyDescent="0.25">
      <c r="A11897" s="43">
        <v>44467</v>
      </c>
      <c r="B11897" s="41">
        <v>44467</v>
      </c>
      <c r="C11897" s="41" t="s">
        <v>1127</v>
      </c>
      <c r="D11897" s="42">
        <f>VLOOKUP(Pag_Inicio_Corr_mas_casos[[#This Row],[Corregimiento]],Hoja3!$A$2:$D$676,4,0)</f>
        <v>30104</v>
      </c>
      <c r="E11897" s="41">
        <v>8</v>
      </c>
    </row>
    <row r="11898" spans="1:5" x14ac:dyDescent="0.25">
      <c r="A11898" s="43">
        <v>44467</v>
      </c>
      <c r="B11898" s="41">
        <v>44467</v>
      </c>
      <c r="C11898" s="41" t="s">
        <v>1035</v>
      </c>
      <c r="D11898" s="42">
        <f>VLOOKUP(Pag_Inicio_Corr_mas_casos[[#This Row],[Corregimiento]],Hoja3!$A$2:$D$676,4,0)</f>
        <v>80806</v>
      </c>
      <c r="E11898" s="41">
        <v>7</v>
      </c>
    </row>
    <row r="11899" spans="1:5" x14ac:dyDescent="0.25">
      <c r="A11899" s="43">
        <v>44467</v>
      </c>
      <c r="B11899" s="41">
        <v>44467</v>
      </c>
      <c r="C11899" s="41" t="s">
        <v>1189</v>
      </c>
      <c r="D11899" s="42">
        <f>VLOOKUP(Pag_Inicio_Corr_mas_casos[[#This Row],[Corregimiento]],Hoja3!$A$2:$D$676,4,0)</f>
        <v>30109</v>
      </c>
      <c r="E11899" s="41">
        <v>7</v>
      </c>
    </row>
    <row r="11900" spans="1:5" x14ac:dyDescent="0.25">
      <c r="A11900" s="43">
        <v>44467</v>
      </c>
      <c r="B11900" s="41">
        <v>44467</v>
      </c>
      <c r="C11900" s="41" t="s">
        <v>1107</v>
      </c>
      <c r="D11900" s="42">
        <f>VLOOKUP(Pag_Inicio_Corr_mas_casos[[#This Row],[Corregimiento]],Hoja3!$A$2:$D$676,4,0)</f>
        <v>80819</v>
      </c>
      <c r="E11900" s="41">
        <v>6</v>
      </c>
    </row>
    <row r="11901" spans="1:5" x14ac:dyDescent="0.25">
      <c r="A11901" s="43">
        <v>44467</v>
      </c>
      <c r="B11901" s="41">
        <v>44467</v>
      </c>
      <c r="C11901" s="41" t="s">
        <v>1036</v>
      </c>
      <c r="D11901" s="42">
        <f>VLOOKUP(Pag_Inicio_Corr_mas_casos[[#This Row],[Corregimiento]],Hoja3!$A$2:$D$676,4,0)</f>
        <v>80823</v>
      </c>
      <c r="E11901" s="41">
        <v>5</v>
      </c>
    </row>
    <row r="11902" spans="1:5" x14ac:dyDescent="0.25">
      <c r="A11902" s="43">
        <v>44467</v>
      </c>
      <c r="B11902" s="41">
        <v>44467</v>
      </c>
      <c r="C11902" s="41" t="s">
        <v>1117</v>
      </c>
      <c r="D11902" s="42">
        <f>VLOOKUP(Pag_Inicio_Corr_mas_casos[[#This Row],[Corregimiento]],Hoja3!$A$2:$D$676,4,0)</f>
        <v>91001</v>
      </c>
      <c r="E11902" s="41">
        <v>5</v>
      </c>
    </row>
    <row r="11903" spans="1:5" x14ac:dyDescent="0.25">
      <c r="A11903" s="43">
        <v>44467</v>
      </c>
      <c r="B11903" s="41">
        <v>44467</v>
      </c>
      <c r="C11903" s="41" t="s">
        <v>1141</v>
      </c>
      <c r="D11903" s="42">
        <f>VLOOKUP(Pag_Inicio_Corr_mas_casos[[#This Row],[Corregimiento]],Hoja3!$A$2:$D$676,4,0)</f>
        <v>80812</v>
      </c>
      <c r="E11903" s="41">
        <v>4</v>
      </c>
    </row>
    <row r="11904" spans="1:5" x14ac:dyDescent="0.25">
      <c r="A11904" s="43">
        <v>44467</v>
      </c>
      <c r="B11904" s="41">
        <v>44467</v>
      </c>
      <c r="C11904" s="41" t="s">
        <v>1087</v>
      </c>
      <c r="D11904" s="42">
        <f>VLOOKUP(Pag_Inicio_Corr_mas_casos[[#This Row],[Corregimiento]],Hoja3!$A$2:$D$676,4,0)</f>
        <v>80808</v>
      </c>
      <c r="E11904" s="41">
        <v>4</v>
      </c>
    </row>
    <row r="11905" spans="1:5" x14ac:dyDescent="0.25">
      <c r="A11905" s="43">
        <v>44467</v>
      </c>
      <c r="B11905" s="41">
        <v>44467</v>
      </c>
      <c r="C11905" s="41" t="s">
        <v>1069</v>
      </c>
      <c r="D11905" s="42">
        <f>VLOOKUP(Pag_Inicio_Corr_mas_casos[[#This Row],[Corregimiento]],Hoja3!$A$2:$D$676,4,0)</f>
        <v>40203</v>
      </c>
      <c r="E11905" s="41">
        <v>4</v>
      </c>
    </row>
    <row r="11906" spans="1:5" x14ac:dyDescent="0.25">
      <c r="A11906" s="43">
        <v>44467</v>
      </c>
      <c r="B11906" s="41">
        <v>44467</v>
      </c>
      <c r="C11906" s="41" t="s">
        <v>1033</v>
      </c>
      <c r="D11906" s="42">
        <f>VLOOKUP(Pag_Inicio_Corr_mas_casos[[#This Row],[Corregimiento]],Hoja3!$A$2:$D$676,4,0)</f>
        <v>130717</v>
      </c>
      <c r="E11906" s="41">
        <v>4</v>
      </c>
    </row>
    <row r="11907" spans="1:5" x14ac:dyDescent="0.25">
      <c r="A11907" s="43">
        <v>44467</v>
      </c>
      <c r="B11907" s="41">
        <v>44467</v>
      </c>
      <c r="C11907" s="41" t="s">
        <v>1110</v>
      </c>
      <c r="D11907" s="42">
        <f>VLOOKUP(Pag_Inicio_Corr_mas_casos[[#This Row],[Corregimiento]],Hoja3!$A$2:$D$676,4,0)</f>
        <v>130702</v>
      </c>
      <c r="E11907" s="41">
        <v>4</v>
      </c>
    </row>
    <row r="11908" spans="1:5" x14ac:dyDescent="0.25">
      <c r="A11908" s="43">
        <v>44467</v>
      </c>
      <c r="B11908" s="41">
        <v>44467</v>
      </c>
      <c r="C11908" s="41" t="s">
        <v>1168</v>
      </c>
      <c r="D11908" s="42">
        <f>VLOOKUP(Pag_Inicio_Corr_mas_casos[[#This Row],[Corregimiento]],Hoja3!$A$2:$D$676,4,0)</f>
        <v>30101</v>
      </c>
      <c r="E11908" s="41">
        <v>4</v>
      </c>
    </row>
    <row r="11909" spans="1:5" x14ac:dyDescent="0.25">
      <c r="A11909" s="43">
        <v>44467</v>
      </c>
      <c r="B11909" s="41">
        <v>44467</v>
      </c>
      <c r="C11909" s="41" t="s">
        <v>1106</v>
      </c>
      <c r="D11909" s="42">
        <f>VLOOKUP(Pag_Inicio_Corr_mas_casos[[#This Row],[Corregimiento]],Hoja3!$A$2:$D$676,4,0)</f>
        <v>80809</v>
      </c>
      <c r="E11909" s="41">
        <v>4</v>
      </c>
    </row>
    <row r="11910" spans="1:5" x14ac:dyDescent="0.25">
      <c r="A11910" s="43">
        <v>44467</v>
      </c>
      <c r="B11910" s="41">
        <v>44467</v>
      </c>
      <c r="C11910" s="41" t="s">
        <v>1118</v>
      </c>
      <c r="D11910" s="42">
        <f>VLOOKUP(Pag_Inicio_Corr_mas_casos[[#This Row],[Corregimiento]],Hoja3!$A$2:$D$676,4,0)</f>
        <v>30111</v>
      </c>
      <c r="E11910" s="41">
        <v>4</v>
      </c>
    </row>
    <row r="11911" spans="1:5" x14ac:dyDescent="0.25">
      <c r="A11911" s="209">
        <v>44468</v>
      </c>
      <c r="B11911" s="210">
        <v>44468</v>
      </c>
      <c r="C11911" s="210" t="s">
        <v>1106</v>
      </c>
      <c r="D11911" s="211">
        <f>VLOOKUP(Pag_Inicio_Corr_mas_casos[[#This Row],[Corregimiento]],Hoja3!$A$2:$D$676,4,0)</f>
        <v>80809</v>
      </c>
      <c r="E11911" s="210">
        <v>10</v>
      </c>
    </row>
    <row r="11912" spans="1:5" x14ac:dyDescent="0.25">
      <c r="A11912" s="209">
        <v>44468</v>
      </c>
      <c r="B11912" s="210">
        <v>44468</v>
      </c>
      <c r="C11912" s="210" t="s">
        <v>1141</v>
      </c>
      <c r="D11912" s="211">
        <f>VLOOKUP(Pag_Inicio_Corr_mas_casos[[#This Row],[Corregimiento]],Hoja3!$A$2:$D$676,4,0)</f>
        <v>80812</v>
      </c>
      <c r="E11912" s="210">
        <v>8</v>
      </c>
    </row>
    <row r="11913" spans="1:5" x14ac:dyDescent="0.25">
      <c r="A11913" s="209">
        <v>44468</v>
      </c>
      <c r="B11913" s="210">
        <v>44468</v>
      </c>
      <c r="C11913" s="210" t="s">
        <v>1250</v>
      </c>
      <c r="D11913" s="211">
        <f>VLOOKUP(Pag_Inicio_Corr_mas_casos[[#This Row],[Corregimiento]],Hoja3!$A$2:$D$676,4,0)</f>
        <v>30103</v>
      </c>
      <c r="E11913" s="210">
        <v>8</v>
      </c>
    </row>
    <row r="11914" spans="1:5" x14ac:dyDescent="0.25">
      <c r="A11914" s="209">
        <v>44468</v>
      </c>
      <c r="B11914" s="210">
        <v>44468</v>
      </c>
      <c r="C11914" s="210" t="s">
        <v>1189</v>
      </c>
      <c r="D11914" s="211">
        <f>VLOOKUP(Pag_Inicio_Corr_mas_casos[[#This Row],[Corregimiento]],Hoja3!$A$2:$D$676,4,0)</f>
        <v>30109</v>
      </c>
      <c r="E11914" s="210">
        <v>7</v>
      </c>
    </row>
    <row r="11915" spans="1:5" x14ac:dyDescent="0.25">
      <c r="A11915" s="209">
        <v>44468</v>
      </c>
      <c r="B11915" s="210">
        <v>44468</v>
      </c>
      <c r="C11915" s="210" t="s">
        <v>1038</v>
      </c>
      <c r="D11915" s="211">
        <f>VLOOKUP(Pag_Inicio_Corr_mas_casos[[#This Row],[Corregimiento]],Hoja3!$A$2:$D$676,4,0)</f>
        <v>80816</v>
      </c>
      <c r="E11915" s="210">
        <v>7</v>
      </c>
    </row>
    <row r="11916" spans="1:5" x14ac:dyDescent="0.25">
      <c r="A11916" s="209">
        <v>44468</v>
      </c>
      <c r="B11916" s="210">
        <v>44468</v>
      </c>
      <c r="C11916" s="210" t="s">
        <v>1127</v>
      </c>
      <c r="D11916" s="211">
        <f>VLOOKUP(Pag_Inicio_Corr_mas_casos[[#This Row],[Corregimiento]],Hoja3!$A$2:$D$676,4,0)</f>
        <v>30104</v>
      </c>
      <c r="E11916" s="210">
        <v>7</v>
      </c>
    </row>
    <row r="11917" spans="1:5" x14ac:dyDescent="0.25">
      <c r="A11917" s="209">
        <v>44468</v>
      </c>
      <c r="B11917" s="210">
        <v>44468</v>
      </c>
      <c r="C11917" s="210" t="s">
        <v>1107</v>
      </c>
      <c r="D11917" s="211">
        <f>VLOOKUP(Pag_Inicio_Corr_mas_casos[[#This Row],[Corregimiento]],Hoja3!$A$2:$D$676,4,0)</f>
        <v>80819</v>
      </c>
      <c r="E11917" s="210">
        <v>7</v>
      </c>
    </row>
    <row r="11918" spans="1:5" x14ac:dyDescent="0.25">
      <c r="A11918" s="209">
        <v>44468</v>
      </c>
      <c r="B11918" s="210">
        <v>44468</v>
      </c>
      <c r="C11918" s="210" t="s">
        <v>1168</v>
      </c>
      <c r="D11918" s="211">
        <f>VLOOKUP(Pag_Inicio_Corr_mas_casos[[#This Row],[Corregimiento]],Hoja3!$A$2:$D$676,4,0)</f>
        <v>30101</v>
      </c>
      <c r="E11918" s="210">
        <v>6</v>
      </c>
    </row>
    <row r="11919" spans="1:5" x14ac:dyDescent="0.25">
      <c r="A11919" s="209">
        <v>44468</v>
      </c>
      <c r="B11919" s="210">
        <v>44468</v>
      </c>
      <c r="C11919" s="210" t="s">
        <v>1042</v>
      </c>
      <c r="D11919" s="211">
        <f>VLOOKUP(Pag_Inicio_Corr_mas_casos[[#This Row],[Corregimiento]],Hoja3!$A$2:$D$676,4,0)</f>
        <v>80826</v>
      </c>
      <c r="E11919" s="210">
        <v>6</v>
      </c>
    </row>
    <row r="11920" spans="1:5" x14ac:dyDescent="0.25">
      <c r="A11920" s="209">
        <v>44468</v>
      </c>
      <c r="B11920" s="210">
        <v>44468</v>
      </c>
      <c r="C11920" s="210" t="s">
        <v>1155</v>
      </c>
      <c r="D11920" s="211">
        <f>VLOOKUP(Pag_Inicio_Corr_mas_casos[[#This Row],[Corregimiento]],Hoja3!$A$2:$D$676,4,0)</f>
        <v>40601</v>
      </c>
      <c r="E11920" s="210">
        <v>6</v>
      </c>
    </row>
    <row r="11921" spans="1:5" x14ac:dyDescent="0.25">
      <c r="A11921" s="209">
        <v>44468</v>
      </c>
      <c r="B11921" s="210">
        <v>44468</v>
      </c>
      <c r="C11921" s="210" t="s">
        <v>1062</v>
      </c>
      <c r="D11921" s="211">
        <f>VLOOKUP(Pag_Inicio_Corr_mas_casos[[#This Row],[Corregimiento]],Hoja3!$A$2:$D$676,4,0)</f>
        <v>30107</v>
      </c>
      <c r="E11921" s="210">
        <v>6</v>
      </c>
    </row>
    <row r="11922" spans="1:5" x14ac:dyDescent="0.25">
      <c r="A11922" s="209">
        <v>44468</v>
      </c>
      <c r="B11922" s="210">
        <v>44468</v>
      </c>
      <c r="C11922" s="210" t="s">
        <v>1471</v>
      </c>
      <c r="D11922" s="211">
        <f>VLOOKUP(Pag_Inicio_Corr_mas_casos[[#This Row],[Corregimiento]],Hoja3!$A$2:$D$676,4,0)</f>
        <v>130312</v>
      </c>
      <c r="E11922" s="210">
        <v>6</v>
      </c>
    </row>
    <row r="11923" spans="1:5" x14ac:dyDescent="0.25">
      <c r="A11923" s="209">
        <v>44468</v>
      </c>
      <c r="B11923" s="210">
        <v>44468</v>
      </c>
      <c r="C11923" s="210" t="s">
        <v>1043</v>
      </c>
      <c r="D11923" s="211">
        <f>VLOOKUP(Pag_Inicio_Corr_mas_casos[[#This Row],[Corregimiento]],Hoja3!$A$2:$D$676,4,0)</f>
        <v>80811</v>
      </c>
      <c r="E11923" s="210">
        <v>5</v>
      </c>
    </row>
    <row r="11924" spans="1:5" x14ac:dyDescent="0.25">
      <c r="A11924" s="209">
        <v>44468</v>
      </c>
      <c r="B11924" s="210">
        <v>44468</v>
      </c>
      <c r="C11924" s="210" t="s">
        <v>810</v>
      </c>
      <c r="D11924" s="211">
        <f>VLOOKUP(Pag_Inicio_Corr_mas_casos[[#This Row],[Corregimiento]],Hoja3!$A$2:$D$676,4,0)</f>
        <v>50208</v>
      </c>
      <c r="E11924" s="210">
        <v>5</v>
      </c>
    </row>
    <row r="11925" spans="1:5" x14ac:dyDescent="0.25">
      <c r="A11925" s="209">
        <v>44468</v>
      </c>
      <c r="B11925" s="210">
        <v>44468</v>
      </c>
      <c r="C11925" s="210" t="s">
        <v>1018</v>
      </c>
      <c r="D11925" s="211">
        <f>VLOOKUP(Pag_Inicio_Corr_mas_casos[[#This Row],[Corregimiento]],Hoja3!$A$2:$D$676,4,0)</f>
        <v>20406</v>
      </c>
      <c r="E11925" s="210">
        <v>5</v>
      </c>
    </row>
    <row r="11926" spans="1:5" x14ac:dyDescent="0.25">
      <c r="A11926" s="209">
        <v>44468</v>
      </c>
      <c r="B11926" s="210">
        <v>44468</v>
      </c>
      <c r="C11926" s="210" t="s">
        <v>1147</v>
      </c>
      <c r="D11926" s="211">
        <f>VLOOKUP(Pag_Inicio_Corr_mas_casos[[#This Row],[Corregimiento]],Hoja3!$A$2:$D$676,4,0)</f>
        <v>40201</v>
      </c>
      <c r="E11926" s="210">
        <v>5</v>
      </c>
    </row>
    <row r="11927" spans="1:5" x14ac:dyDescent="0.25">
      <c r="A11927" s="209">
        <v>44468</v>
      </c>
      <c r="B11927" s="210">
        <v>44468</v>
      </c>
      <c r="C11927" s="210" t="s">
        <v>1472</v>
      </c>
      <c r="D11927" s="211">
        <f>VLOOKUP(Pag_Inicio_Corr_mas_casos[[#This Row],[Corregimiento]],Hoja3!$A$2:$D$676,4,0)</f>
        <v>80501</v>
      </c>
      <c r="E11927" s="210">
        <v>12</v>
      </c>
    </row>
    <row r="11928" spans="1:5" x14ac:dyDescent="0.25">
      <c r="A11928" s="209">
        <v>44468</v>
      </c>
      <c r="B11928" s="210">
        <v>44468</v>
      </c>
      <c r="C11928" s="210" t="s">
        <v>1455</v>
      </c>
      <c r="D11928" s="211">
        <f>VLOOKUP(Pag_Inicio_Corr_mas_casos[[#This Row],[Corregimiento]],Hoja3!$A$2:$D$676,4,0)</f>
        <v>30110</v>
      </c>
      <c r="E11928" s="210">
        <v>5</v>
      </c>
    </row>
    <row r="11929" spans="1:5" x14ac:dyDescent="0.25">
      <c r="A11929" s="38">
        <v>44469</v>
      </c>
      <c r="B11929" s="39">
        <v>44469</v>
      </c>
      <c r="C11929" s="39" t="s">
        <v>1094</v>
      </c>
      <c r="D11929" s="40">
        <f>VLOOKUP(Pag_Inicio_Corr_mas_casos[[#This Row],[Corregimiento]],Hoja3!$A$2:$D$676,4,0)</f>
        <v>60104</v>
      </c>
      <c r="E11929" s="39">
        <v>9</v>
      </c>
    </row>
    <row r="11930" spans="1:5" x14ac:dyDescent="0.25">
      <c r="A11930" s="38">
        <v>44469</v>
      </c>
      <c r="B11930" s="39">
        <v>44469</v>
      </c>
      <c r="C11930" s="39" t="s">
        <v>1062</v>
      </c>
      <c r="D11930" s="40">
        <f>VLOOKUP(Pag_Inicio_Corr_mas_casos[[#This Row],[Corregimiento]],Hoja3!$A$2:$D$676,4,0)</f>
        <v>30107</v>
      </c>
      <c r="E11930" s="39">
        <v>8</v>
      </c>
    </row>
    <row r="11931" spans="1:5" x14ac:dyDescent="0.25">
      <c r="A11931" s="38">
        <v>44469</v>
      </c>
      <c r="B11931" s="39">
        <v>44469</v>
      </c>
      <c r="C11931" s="39" t="s">
        <v>1122</v>
      </c>
      <c r="D11931" s="40">
        <f>VLOOKUP(Pag_Inicio_Corr_mas_casos[[#This Row],[Corregimiento]],Hoja3!$A$2:$D$676,4,0)</f>
        <v>30103</v>
      </c>
      <c r="E11931" s="39">
        <v>8</v>
      </c>
    </row>
    <row r="11932" spans="1:5" x14ac:dyDescent="0.25">
      <c r="A11932" s="38">
        <v>44469</v>
      </c>
      <c r="B11932" s="39">
        <v>44469</v>
      </c>
      <c r="C11932" s="39" t="s">
        <v>1155</v>
      </c>
      <c r="D11932" s="40">
        <f>VLOOKUP(Pag_Inicio_Corr_mas_casos[[#This Row],[Corregimiento]],Hoja3!$A$2:$D$676,4,0)</f>
        <v>40601</v>
      </c>
      <c r="E11932" s="39">
        <v>7</v>
      </c>
    </row>
    <row r="11933" spans="1:5" x14ac:dyDescent="0.25">
      <c r="A11933" s="38">
        <v>44469</v>
      </c>
      <c r="B11933" s="39">
        <v>44469</v>
      </c>
      <c r="C11933" s="39" t="s">
        <v>1032</v>
      </c>
      <c r="D11933" s="40">
        <f>VLOOKUP(Pag_Inicio_Corr_mas_casos[[#This Row],[Corregimiento]],Hoja3!$A$2:$D$676,4,0)</f>
        <v>80810</v>
      </c>
      <c r="E11933" s="39">
        <v>7</v>
      </c>
    </row>
    <row r="11934" spans="1:5" x14ac:dyDescent="0.25">
      <c r="A11934" s="38">
        <v>44469</v>
      </c>
      <c r="B11934" s="39">
        <v>44469</v>
      </c>
      <c r="C11934" s="39" t="s">
        <v>1051</v>
      </c>
      <c r="D11934" s="40">
        <f>VLOOKUP(Pag_Inicio_Corr_mas_casos[[#This Row],[Corregimiento]],Hoja3!$A$2:$D$676,4,0)</f>
        <v>80815</v>
      </c>
      <c r="E11934" s="39">
        <v>7</v>
      </c>
    </row>
    <row r="11935" spans="1:5" x14ac:dyDescent="0.25">
      <c r="A11935" s="38">
        <v>44469</v>
      </c>
      <c r="B11935" s="39">
        <v>44469</v>
      </c>
      <c r="C11935" s="39" t="s">
        <v>867</v>
      </c>
      <c r="D11935" s="40">
        <f>VLOOKUP(Pag_Inicio_Corr_mas_casos[[#This Row],[Corregimiento]],Hoja3!$A$2:$D$676,4,0)</f>
        <v>80821</v>
      </c>
      <c r="E11935" s="39">
        <v>7</v>
      </c>
    </row>
    <row r="11936" spans="1:5" x14ac:dyDescent="0.25">
      <c r="A11936" s="38">
        <v>44469</v>
      </c>
      <c r="B11936" s="39">
        <v>44469</v>
      </c>
      <c r="C11936" s="39" t="s">
        <v>1048</v>
      </c>
      <c r="D11936" s="40">
        <f>VLOOKUP(Pag_Inicio_Corr_mas_casos[[#This Row],[Corregimiento]],Hoja3!$A$2:$D$676,4,0)</f>
        <v>80817</v>
      </c>
      <c r="E11936" s="39">
        <v>6</v>
      </c>
    </row>
    <row r="11937" spans="1:5" x14ac:dyDescent="0.25">
      <c r="A11937" s="38">
        <v>44469</v>
      </c>
      <c r="B11937" s="39">
        <v>44469</v>
      </c>
      <c r="C11937" s="39" t="s">
        <v>1106</v>
      </c>
      <c r="D11937" s="40">
        <f>VLOOKUP(Pag_Inicio_Corr_mas_casos[[#This Row],[Corregimiento]],Hoja3!$A$2:$D$676,4,0)</f>
        <v>80809</v>
      </c>
      <c r="E11937" s="39">
        <v>6</v>
      </c>
    </row>
    <row r="11938" spans="1:5" x14ac:dyDescent="0.25">
      <c r="A11938" s="38">
        <v>44469</v>
      </c>
      <c r="B11938" s="39">
        <v>44469</v>
      </c>
      <c r="C11938" s="39" t="s">
        <v>1147</v>
      </c>
      <c r="D11938" s="40">
        <f>VLOOKUP(Pag_Inicio_Corr_mas_casos[[#This Row],[Corregimiento]],Hoja3!$A$2:$D$676,4,0)</f>
        <v>40201</v>
      </c>
      <c r="E11938" s="39">
        <v>6</v>
      </c>
    </row>
    <row r="11939" spans="1:5" x14ac:dyDescent="0.25">
      <c r="A11939" s="38">
        <v>44469</v>
      </c>
      <c r="B11939" s="39">
        <v>44469</v>
      </c>
      <c r="C11939" s="39" t="s">
        <v>1035</v>
      </c>
      <c r="D11939" s="40">
        <f>VLOOKUP(Pag_Inicio_Corr_mas_casos[[#This Row],[Corregimiento]],Hoja3!$A$2:$D$676,4,0)</f>
        <v>80806</v>
      </c>
      <c r="E11939" s="39">
        <v>6</v>
      </c>
    </row>
    <row r="11940" spans="1:5" x14ac:dyDescent="0.25">
      <c r="A11940" s="38">
        <v>44469</v>
      </c>
      <c r="B11940" s="39">
        <v>44469</v>
      </c>
      <c r="C11940" s="39" t="s">
        <v>1049</v>
      </c>
      <c r="D11940" s="40">
        <f>VLOOKUP(Pag_Inicio_Corr_mas_casos[[#This Row],[Corregimiento]],Hoja3!$A$2:$D$676,4,0)</f>
        <v>80822</v>
      </c>
      <c r="E11940" s="39">
        <v>6</v>
      </c>
    </row>
    <row r="11941" spans="1:5" x14ac:dyDescent="0.25">
      <c r="A11941" s="38">
        <v>44469</v>
      </c>
      <c r="B11941" s="39">
        <v>44469</v>
      </c>
      <c r="C11941" s="39" t="s">
        <v>1101</v>
      </c>
      <c r="D11941" s="40">
        <f>VLOOKUP(Pag_Inicio_Corr_mas_casos[[#This Row],[Corregimiento]],Hoja3!$A$2:$D$676,4,0)</f>
        <v>60101</v>
      </c>
      <c r="E11941" s="39">
        <v>6</v>
      </c>
    </row>
    <row r="11942" spans="1:5" x14ac:dyDescent="0.25">
      <c r="A11942" s="38">
        <v>44469</v>
      </c>
      <c r="B11942" s="39">
        <v>44469</v>
      </c>
      <c r="C11942" s="39" t="s">
        <v>1059</v>
      </c>
      <c r="D11942" s="40">
        <f>VLOOKUP(Pag_Inicio_Corr_mas_casos[[#This Row],[Corregimiento]],Hoja3!$A$2:$D$676,4,0)</f>
        <v>30113</v>
      </c>
      <c r="E11942" s="39">
        <v>5</v>
      </c>
    </row>
    <row r="11943" spans="1:5" x14ac:dyDescent="0.25">
      <c r="A11943" s="38">
        <v>44469</v>
      </c>
      <c r="B11943" s="39">
        <v>44469</v>
      </c>
      <c r="C11943" s="39" t="s">
        <v>1158</v>
      </c>
      <c r="D11943" s="40">
        <f>VLOOKUP(Pag_Inicio_Corr_mas_casos[[#This Row],[Corregimiento]],Hoja3!$A$2:$D$676,4,0)</f>
        <v>20401</v>
      </c>
      <c r="E11943" s="39">
        <v>5</v>
      </c>
    </row>
    <row r="11944" spans="1:5" x14ac:dyDescent="0.25">
      <c r="A11944" s="38">
        <v>44469</v>
      </c>
      <c r="B11944" s="39">
        <v>44469</v>
      </c>
      <c r="C11944" s="39" t="s">
        <v>1141</v>
      </c>
      <c r="D11944" s="40">
        <f>VLOOKUP(Pag_Inicio_Corr_mas_casos[[#This Row],[Corregimiento]],Hoja3!$A$2:$D$676,4,0)</f>
        <v>80812</v>
      </c>
      <c r="E11944" s="39">
        <v>5</v>
      </c>
    </row>
    <row r="11945" spans="1:5" x14ac:dyDescent="0.25">
      <c r="A11945" s="38">
        <v>44469</v>
      </c>
      <c r="B11945" s="39">
        <v>44469</v>
      </c>
      <c r="C11945" s="39" t="s">
        <v>1056</v>
      </c>
      <c r="D11945" s="40">
        <f>VLOOKUP(Pag_Inicio_Corr_mas_casos[[#This Row],[Corregimiento]],Hoja3!$A$2:$D$676,4,0)</f>
        <v>20601</v>
      </c>
      <c r="E11945" s="39">
        <v>4</v>
      </c>
    </row>
    <row r="11946" spans="1:5" x14ac:dyDescent="0.25">
      <c r="A11946" s="38">
        <v>44469</v>
      </c>
      <c r="B11946" s="39">
        <v>44469</v>
      </c>
      <c r="C11946" s="39" t="s">
        <v>1041</v>
      </c>
      <c r="D11946" s="40">
        <f>VLOOKUP(Pag_Inicio_Corr_mas_casos[[#This Row],[Corregimiento]],Hoja3!$A$2:$D$676,4,0)</f>
        <v>80814</v>
      </c>
      <c r="E11946" s="39">
        <v>4</v>
      </c>
    </row>
    <row r="11947" spans="1:5" x14ac:dyDescent="0.25">
      <c r="A11947" s="38">
        <v>44469</v>
      </c>
      <c r="B11947" s="39">
        <v>44469</v>
      </c>
      <c r="C11947" s="39" t="s">
        <v>1118</v>
      </c>
      <c r="D11947" s="40">
        <f>VLOOKUP(Pag_Inicio_Corr_mas_casos[[#This Row],[Corregimiento]],Hoja3!$A$2:$D$676,4,0)</f>
        <v>30111</v>
      </c>
      <c r="E11947" s="39">
        <v>4</v>
      </c>
    </row>
    <row r="11948" spans="1:5" x14ac:dyDescent="0.25">
      <c r="A11948" s="38">
        <v>44469</v>
      </c>
      <c r="B11948" s="39">
        <v>44469</v>
      </c>
      <c r="C11948" s="39" t="s">
        <v>1054</v>
      </c>
      <c r="D11948" s="40">
        <f>VLOOKUP(Pag_Inicio_Corr_mas_casos[[#This Row],[Corregimiento]],Hoja3!$A$2:$D$676,4,0)</f>
        <v>130701</v>
      </c>
      <c r="E11948" s="39">
        <v>4</v>
      </c>
    </row>
    <row r="11949" spans="1:5" x14ac:dyDescent="0.25">
      <c r="A11949" s="32">
        <v>44470</v>
      </c>
      <c r="B11949" s="33">
        <v>44470</v>
      </c>
      <c r="C11949" s="33" t="s">
        <v>1106</v>
      </c>
      <c r="D11949" s="34">
        <f>VLOOKUP(Pag_Inicio_Corr_mas_casos[[#This Row],[Corregimiento]],Hoja3!$A$2:$D$676,4,0)</f>
        <v>80809</v>
      </c>
      <c r="E11949" s="33">
        <v>12</v>
      </c>
    </row>
    <row r="11950" spans="1:5" x14ac:dyDescent="0.25">
      <c r="A11950" s="32">
        <v>44470</v>
      </c>
      <c r="B11950" s="33">
        <v>44470</v>
      </c>
      <c r="C11950" s="33" t="s">
        <v>1141</v>
      </c>
      <c r="D11950" s="34">
        <f>VLOOKUP(Pag_Inicio_Corr_mas_casos[[#This Row],[Corregimiento]],Hoja3!$A$2:$D$676,4,0)</f>
        <v>80812</v>
      </c>
      <c r="E11950" s="33">
        <v>11</v>
      </c>
    </row>
    <row r="11951" spans="1:5" x14ac:dyDescent="0.25">
      <c r="A11951" s="32">
        <v>44470</v>
      </c>
      <c r="B11951" s="33">
        <v>44470</v>
      </c>
      <c r="C11951" s="33" t="s">
        <v>1042</v>
      </c>
      <c r="D11951" s="34">
        <f>VLOOKUP(Pag_Inicio_Corr_mas_casos[[#This Row],[Corregimiento]],Hoja3!$A$2:$D$676,4,0)</f>
        <v>80826</v>
      </c>
      <c r="E11951" s="33">
        <v>11</v>
      </c>
    </row>
    <row r="11952" spans="1:5" x14ac:dyDescent="0.25">
      <c r="A11952" s="32">
        <v>44470</v>
      </c>
      <c r="B11952" s="33">
        <v>44470</v>
      </c>
      <c r="C11952" s="33" t="s">
        <v>1035</v>
      </c>
      <c r="D11952" s="34">
        <f>VLOOKUP(Pag_Inicio_Corr_mas_casos[[#This Row],[Corregimiento]],Hoja3!$A$2:$D$676,4,0)</f>
        <v>80806</v>
      </c>
      <c r="E11952" s="33">
        <v>8</v>
      </c>
    </row>
    <row r="11953" spans="1:5" x14ac:dyDescent="0.25">
      <c r="A11953" s="32">
        <v>44470</v>
      </c>
      <c r="B11953" s="33">
        <v>44470</v>
      </c>
      <c r="C11953" s="33" t="s">
        <v>1107</v>
      </c>
      <c r="D11953" s="34">
        <f>VLOOKUP(Pag_Inicio_Corr_mas_casos[[#This Row],[Corregimiento]],Hoja3!$A$2:$D$676,4,0)</f>
        <v>80819</v>
      </c>
      <c r="E11953" s="33">
        <v>8</v>
      </c>
    </row>
    <row r="11954" spans="1:5" x14ac:dyDescent="0.25">
      <c r="A11954" s="32">
        <v>44470</v>
      </c>
      <c r="B11954" s="33">
        <v>44470</v>
      </c>
      <c r="C11954" s="33" t="s">
        <v>867</v>
      </c>
      <c r="D11954" s="34">
        <f>VLOOKUP(Pag_Inicio_Corr_mas_casos[[#This Row],[Corregimiento]],Hoja3!$A$2:$D$676,4,0)</f>
        <v>80821</v>
      </c>
      <c r="E11954" s="33">
        <v>8</v>
      </c>
    </row>
    <row r="11955" spans="1:5" x14ac:dyDescent="0.25">
      <c r="A11955" s="32">
        <v>44470</v>
      </c>
      <c r="B11955" s="33">
        <v>44470</v>
      </c>
      <c r="C11955" s="33" t="s">
        <v>1087</v>
      </c>
      <c r="D11955" s="34">
        <f>VLOOKUP(Pag_Inicio_Corr_mas_casos[[#This Row],[Corregimiento]],Hoja3!$A$2:$D$676,4,0)</f>
        <v>80808</v>
      </c>
      <c r="E11955" s="33">
        <v>7</v>
      </c>
    </row>
    <row r="11956" spans="1:5" x14ac:dyDescent="0.25">
      <c r="A11956" s="32">
        <v>44470</v>
      </c>
      <c r="B11956" s="33">
        <v>44470</v>
      </c>
      <c r="C11956" s="33" t="s">
        <v>1032</v>
      </c>
      <c r="D11956" s="34">
        <f>VLOOKUP(Pag_Inicio_Corr_mas_casos[[#This Row],[Corregimiento]],Hoja3!$A$2:$D$676,4,0)</f>
        <v>80810</v>
      </c>
      <c r="E11956" s="33">
        <v>7</v>
      </c>
    </row>
    <row r="11957" spans="1:5" x14ac:dyDescent="0.25">
      <c r="A11957" s="32">
        <v>44470</v>
      </c>
      <c r="B11957" s="33">
        <v>44470</v>
      </c>
      <c r="C11957" s="33" t="s">
        <v>1353</v>
      </c>
      <c r="D11957" s="34">
        <f>VLOOKUP(Pag_Inicio_Corr_mas_casos[[#This Row],[Corregimiento]],Hoja3!$A$2:$D$676,4,0)</f>
        <v>40703</v>
      </c>
      <c r="E11957" s="33">
        <v>7</v>
      </c>
    </row>
    <row r="11958" spans="1:5" x14ac:dyDescent="0.25">
      <c r="A11958" s="32">
        <v>44470</v>
      </c>
      <c r="B11958" s="33">
        <v>44470</v>
      </c>
      <c r="C11958" s="33" t="s">
        <v>1163</v>
      </c>
      <c r="D11958" s="34">
        <f>VLOOKUP(Pag_Inicio_Corr_mas_casos[[#This Row],[Corregimiento]],Hoja3!$A$2:$D$676,4,0)</f>
        <v>130101</v>
      </c>
      <c r="E11958" s="33">
        <v>7</v>
      </c>
    </row>
    <row r="11959" spans="1:5" x14ac:dyDescent="0.25">
      <c r="A11959" s="32">
        <v>44470</v>
      </c>
      <c r="B11959" s="33">
        <v>44470</v>
      </c>
      <c r="C11959" s="33" t="s">
        <v>1037</v>
      </c>
      <c r="D11959" s="34">
        <f>VLOOKUP(Pag_Inicio_Corr_mas_casos[[#This Row],[Corregimiento]],Hoja3!$A$2:$D$676,4,0)</f>
        <v>80807</v>
      </c>
      <c r="E11959" s="33">
        <v>6</v>
      </c>
    </row>
    <row r="11960" spans="1:5" x14ac:dyDescent="0.25">
      <c r="A11960" s="32">
        <v>44470</v>
      </c>
      <c r="B11960" s="33">
        <v>44470</v>
      </c>
      <c r="C11960" s="33" t="s">
        <v>1043</v>
      </c>
      <c r="D11960" s="34">
        <f>VLOOKUP(Pag_Inicio_Corr_mas_casos[[#This Row],[Corregimiento]],Hoja3!$A$2:$D$676,4,0)</f>
        <v>80811</v>
      </c>
      <c r="E11960" s="33">
        <v>6</v>
      </c>
    </row>
    <row r="11961" spans="1:5" x14ac:dyDescent="0.25">
      <c r="A11961" s="32">
        <v>44470</v>
      </c>
      <c r="B11961" s="33">
        <v>44470</v>
      </c>
      <c r="C11961" s="33" t="s">
        <v>1062</v>
      </c>
      <c r="D11961" s="34">
        <f>VLOOKUP(Pag_Inicio_Corr_mas_casos[[#This Row],[Corregimiento]],Hoja3!$A$2:$D$676,4,0)</f>
        <v>30107</v>
      </c>
      <c r="E11961" s="33">
        <v>6</v>
      </c>
    </row>
    <row r="11962" spans="1:5" x14ac:dyDescent="0.25">
      <c r="A11962" s="32">
        <v>44470</v>
      </c>
      <c r="B11962" s="33">
        <v>44470</v>
      </c>
      <c r="C11962" s="33" t="s">
        <v>1116</v>
      </c>
      <c r="D11962" s="34">
        <f>VLOOKUP(Pag_Inicio_Corr_mas_casos[[#This Row],[Corregimiento]],Hoja3!$A$2:$D$676,4,0)</f>
        <v>81003</v>
      </c>
      <c r="E11962" s="33">
        <v>4</v>
      </c>
    </row>
    <row r="11963" spans="1:5" x14ac:dyDescent="0.25">
      <c r="A11963" s="32">
        <v>44470</v>
      </c>
      <c r="B11963" s="33">
        <v>44470</v>
      </c>
      <c r="C11963" s="33" t="s">
        <v>1127</v>
      </c>
      <c r="D11963" s="34">
        <f>VLOOKUP(Pag_Inicio_Corr_mas_casos[[#This Row],[Corregimiento]],Hoja3!$A$2:$D$676,4,0)</f>
        <v>30104</v>
      </c>
      <c r="E11963" s="33">
        <v>4</v>
      </c>
    </row>
    <row r="11964" spans="1:5" x14ac:dyDescent="0.25">
      <c r="A11964" s="32">
        <v>44470</v>
      </c>
      <c r="B11964" s="33">
        <v>44470</v>
      </c>
      <c r="C11964" s="33" t="s">
        <v>1041</v>
      </c>
      <c r="D11964" s="34">
        <f>VLOOKUP(Pag_Inicio_Corr_mas_casos[[#This Row],[Corregimiento]],Hoja3!$A$2:$D$676,4,0)</f>
        <v>80814</v>
      </c>
      <c r="E11964" s="33">
        <v>4</v>
      </c>
    </row>
    <row r="11965" spans="1:5" x14ac:dyDescent="0.25">
      <c r="A11965" s="32">
        <v>44470</v>
      </c>
      <c r="B11965" s="33">
        <v>44470</v>
      </c>
      <c r="C11965" s="33" t="s">
        <v>1149</v>
      </c>
      <c r="D11965" s="34">
        <f>VLOOKUP(Pag_Inicio_Corr_mas_casos[[#This Row],[Corregimiento]],Hoja3!$A$2:$D$676,4,0)</f>
        <v>130102</v>
      </c>
      <c r="E11965" s="33">
        <v>4</v>
      </c>
    </row>
    <row r="11966" spans="1:5" x14ac:dyDescent="0.25">
      <c r="A11966" s="32">
        <v>44470</v>
      </c>
      <c r="B11966" s="33">
        <v>44470</v>
      </c>
      <c r="C11966" s="33" t="s">
        <v>1069</v>
      </c>
      <c r="D11966" s="34">
        <f>VLOOKUP(Pag_Inicio_Corr_mas_casos[[#This Row],[Corregimiento]],Hoja3!$A$2:$D$676,4,0)</f>
        <v>40203</v>
      </c>
      <c r="E11966" s="33">
        <v>3</v>
      </c>
    </row>
    <row r="11967" spans="1:5" x14ac:dyDescent="0.25">
      <c r="A11967" s="32">
        <v>44470</v>
      </c>
      <c r="B11967" s="33">
        <v>44470</v>
      </c>
      <c r="C11967" s="33" t="s">
        <v>1067</v>
      </c>
      <c r="D11967" s="34">
        <f>VLOOKUP(Pag_Inicio_Corr_mas_casos[[#This Row],[Corregimiento]],Hoja3!$A$2:$D$676,4,0)</f>
        <v>80508</v>
      </c>
      <c r="E11967" s="33">
        <v>3</v>
      </c>
    </row>
    <row r="11968" spans="1:5" x14ac:dyDescent="0.25">
      <c r="A11968" s="32">
        <v>44470</v>
      </c>
      <c r="B11968" s="33">
        <v>44470</v>
      </c>
      <c r="C11968" s="33" t="s">
        <v>1065</v>
      </c>
      <c r="D11968" s="34">
        <f>VLOOKUP(Pag_Inicio_Corr_mas_casos[[#This Row],[Corregimiento]],Hoja3!$A$2:$D$676,4,0)</f>
        <v>40606</v>
      </c>
      <c r="E11968" s="33">
        <v>3</v>
      </c>
    </row>
    <row r="11969" spans="1:5" x14ac:dyDescent="0.25">
      <c r="A11969" s="43">
        <v>44471</v>
      </c>
      <c r="B11969" s="41">
        <v>44471</v>
      </c>
      <c r="C11969" s="41" t="s">
        <v>1141</v>
      </c>
      <c r="D11969" s="42">
        <f>VLOOKUP(Pag_Inicio_Corr_mas_casos[[#This Row],[Corregimiento]],Hoja3!$A$2:$D$676,4,0)</f>
        <v>80812</v>
      </c>
      <c r="E11969" s="41">
        <v>12</v>
      </c>
    </row>
    <row r="11970" spans="1:5" x14ac:dyDescent="0.25">
      <c r="A11970" s="43">
        <v>44471</v>
      </c>
      <c r="B11970" s="41">
        <v>44471</v>
      </c>
      <c r="C11970" s="41" t="s">
        <v>1106</v>
      </c>
      <c r="D11970" s="42">
        <f>VLOOKUP(Pag_Inicio_Corr_mas_casos[[#This Row],[Corregimiento]],Hoja3!$A$2:$D$676,4,0)</f>
        <v>80809</v>
      </c>
      <c r="E11970" s="41">
        <v>11</v>
      </c>
    </row>
    <row r="11971" spans="1:5" x14ac:dyDescent="0.25">
      <c r="A11971" s="43">
        <v>44471</v>
      </c>
      <c r="B11971" s="41">
        <v>44471</v>
      </c>
      <c r="C11971" s="41" t="s">
        <v>1041</v>
      </c>
      <c r="D11971" s="42">
        <f>VLOOKUP(Pag_Inicio_Corr_mas_casos[[#This Row],[Corregimiento]],Hoja3!$A$2:$D$676,4,0)</f>
        <v>80814</v>
      </c>
      <c r="E11971" s="41">
        <v>8</v>
      </c>
    </row>
    <row r="11972" spans="1:5" x14ac:dyDescent="0.25">
      <c r="A11972" s="43">
        <v>44471</v>
      </c>
      <c r="B11972" s="41">
        <v>44471</v>
      </c>
      <c r="C11972" s="41" t="s">
        <v>1035</v>
      </c>
      <c r="D11972" s="42">
        <f>VLOOKUP(Pag_Inicio_Corr_mas_casos[[#This Row],[Corregimiento]],Hoja3!$A$2:$D$676,4,0)</f>
        <v>80806</v>
      </c>
      <c r="E11972" s="41">
        <v>7</v>
      </c>
    </row>
    <row r="11973" spans="1:5" x14ac:dyDescent="0.25">
      <c r="A11973" s="43">
        <v>44471</v>
      </c>
      <c r="B11973" s="41">
        <v>44471</v>
      </c>
      <c r="C11973" s="41" t="s">
        <v>1048</v>
      </c>
      <c r="D11973" s="42">
        <f>VLOOKUP(Pag_Inicio_Corr_mas_casos[[#This Row],[Corregimiento]],Hoja3!$A$2:$D$676,4,0)</f>
        <v>80817</v>
      </c>
      <c r="E11973" s="41">
        <v>7</v>
      </c>
    </row>
    <row r="11974" spans="1:5" x14ac:dyDescent="0.25">
      <c r="A11974" s="43">
        <v>44471</v>
      </c>
      <c r="B11974" s="41">
        <v>44471</v>
      </c>
      <c r="C11974" s="41" t="s">
        <v>1147</v>
      </c>
      <c r="D11974" s="42">
        <f>VLOOKUP(Pag_Inicio_Corr_mas_casos[[#This Row],[Corregimiento]],Hoja3!$A$2:$D$676,4,0)</f>
        <v>40201</v>
      </c>
      <c r="E11974" s="41">
        <v>7</v>
      </c>
    </row>
    <row r="11975" spans="1:5" x14ac:dyDescent="0.25">
      <c r="A11975" s="43">
        <v>44471</v>
      </c>
      <c r="B11975" s="41">
        <v>44471</v>
      </c>
      <c r="C11975" s="41" t="s">
        <v>1062</v>
      </c>
      <c r="D11975" s="42">
        <f>VLOOKUP(Pag_Inicio_Corr_mas_casos[[#This Row],[Corregimiento]],Hoja3!$A$2:$D$676,4,0)</f>
        <v>30107</v>
      </c>
      <c r="E11975" s="41">
        <v>7</v>
      </c>
    </row>
    <row r="11976" spans="1:5" x14ac:dyDescent="0.25">
      <c r="A11976" s="43">
        <v>44471</v>
      </c>
      <c r="B11976" s="41">
        <v>44471</v>
      </c>
      <c r="C11976" s="41" t="s">
        <v>1127</v>
      </c>
      <c r="D11976" s="42">
        <f>VLOOKUP(Pag_Inicio_Corr_mas_casos[[#This Row],[Corregimiento]],Hoja3!$A$2:$D$676,4,0)</f>
        <v>30104</v>
      </c>
      <c r="E11976" s="41">
        <v>7</v>
      </c>
    </row>
    <row r="11977" spans="1:5" x14ac:dyDescent="0.25">
      <c r="A11977" s="43">
        <v>44471</v>
      </c>
      <c r="B11977" s="41">
        <v>44471</v>
      </c>
      <c r="C11977" s="41" t="s">
        <v>1042</v>
      </c>
      <c r="D11977" s="42">
        <f>VLOOKUP(Pag_Inicio_Corr_mas_casos[[#This Row],[Corregimiento]],Hoja3!$A$2:$D$676,4,0)</f>
        <v>80826</v>
      </c>
      <c r="E11977" s="41">
        <v>7</v>
      </c>
    </row>
    <row r="11978" spans="1:5" x14ac:dyDescent="0.25">
      <c r="A11978" s="43">
        <v>44471</v>
      </c>
      <c r="B11978" s="41">
        <v>44471</v>
      </c>
      <c r="C11978" s="41" t="s">
        <v>1191</v>
      </c>
      <c r="D11978" s="42">
        <f>VLOOKUP(Pag_Inicio_Corr_mas_casos[[#This Row],[Corregimiento]],Hoja3!$A$2:$D$676,4,0)</f>
        <v>130106</v>
      </c>
      <c r="E11978" s="41">
        <v>6</v>
      </c>
    </row>
    <row r="11979" spans="1:5" x14ac:dyDescent="0.25">
      <c r="A11979" s="43">
        <v>44471</v>
      </c>
      <c r="B11979" s="41">
        <v>44471</v>
      </c>
      <c r="C11979" s="41" t="s">
        <v>1473</v>
      </c>
      <c r="D11979" s="42">
        <f>VLOOKUP(Pag_Inicio_Corr_mas_casos[[#This Row],[Corregimiento]],Hoja3!$A$2:$D$676,4,0)</f>
        <v>30501</v>
      </c>
      <c r="E11979" s="41">
        <v>6</v>
      </c>
    </row>
    <row r="11980" spans="1:5" x14ac:dyDescent="0.25">
      <c r="A11980" s="43">
        <v>44471</v>
      </c>
      <c r="B11980" s="41">
        <v>44471</v>
      </c>
      <c r="C11980" s="41" t="s">
        <v>1037</v>
      </c>
      <c r="D11980" s="42">
        <f>VLOOKUP(Pag_Inicio_Corr_mas_casos[[#This Row],[Corregimiento]],Hoja3!$A$2:$D$676,4,0)</f>
        <v>80807</v>
      </c>
      <c r="E11980" s="41">
        <v>6</v>
      </c>
    </row>
    <row r="11981" spans="1:5" x14ac:dyDescent="0.25">
      <c r="A11981" s="43">
        <v>44471</v>
      </c>
      <c r="B11981" s="41">
        <v>44471</v>
      </c>
      <c r="C11981" s="41" t="s">
        <v>1107</v>
      </c>
      <c r="D11981" s="42">
        <f>VLOOKUP(Pag_Inicio_Corr_mas_casos[[#This Row],[Corregimiento]],Hoja3!$A$2:$D$676,4,0)</f>
        <v>80819</v>
      </c>
      <c r="E11981" s="41">
        <v>5</v>
      </c>
    </row>
    <row r="11982" spans="1:5" x14ac:dyDescent="0.25">
      <c r="A11982" s="43">
        <v>44471</v>
      </c>
      <c r="B11982" s="41">
        <v>44471</v>
      </c>
      <c r="C11982" s="41" t="s">
        <v>1168</v>
      </c>
      <c r="D11982" s="42">
        <f>VLOOKUP(Pag_Inicio_Corr_mas_casos[[#This Row],[Corregimiento]],Hoja3!$A$2:$D$676,4,0)</f>
        <v>30101</v>
      </c>
      <c r="E11982" s="41">
        <v>5</v>
      </c>
    </row>
    <row r="11983" spans="1:5" x14ac:dyDescent="0.25">
      <c r="A11983" s="43">
        <v>44471</v>
      </c>
      <c r="B11983" s="41">
        <v>44471</v>
      </c>
      <c r="C11983" s="41" t="s">
        <v>1101</v>
      </c>
      <c r="D11983" s="42">
        <f>VLOOKUP(Pag_Inicio_Corr_mas_casos[[#This Row],[Corregimiento]],Hoja3!$A$2:$D$676,4,0)</f>
        <v>60101</v>
      </c>
      <c r="E11983" s="41">
        <v>5</v>
      </c>
    </row>
    <row r="11984" spans="1:5" x14ac:dyDescent="0.25">
      <c r="A11984" s="43">
        <v>44471</v>
      </c>
      <c r="B11984" s="41">
        <v>44471</v>
      </c>
      <c r="C11984" s="41" t="s">
        <v>1474</v>
      </c>
      <c r="D11984" s="42">
        <f>VLOOKUP(Pag_Inicio_Corr_mas_casos[[#This Row],[Corregimiento]],Hoja3!$A$2:$D$676,4,0)</f>
        <v>30303</v>
      </c>
      <c r="E11984" s="41">
        <v>5</v>
      </c>
    </row>
    <row r="11985" spans="1:5" x14ac:dyDescent="0.25">
      <c r="A11985" s="43">
        <v>44471</v>
      </c>
      <c r="B11985" s="41">
        <v>44471</v>
      </c>
      <c r="C11985" s="41" t="s">
        <v>1065</v>
      </c>
      <c r="D11985" s="42">
        <f>VLOOKUP(Pag_Inicio_Corr_mas_casos[[#This Row],[Corregimiento]],Hoja3!$A$2:$D$676,4,0)</f>
        <v>40606</v>
      </c>
      <c r="E11985" s="41">
        <v>5</v>
      </c>
    </row>
    <row r="11986" spans="1:5" x14ac:dyDescent="0.25">
      <c r="A11986" s="43">
        <v>44471</v>
      </c>
      <c r="B11986" s="41">
        <v>44471</v>
      </c>
      <c r="C11986" s="41" t="s">
        <v>1116</v>
      </c>
      <c r="D11986" s="42">
        <f>VLOOKUP(Pag_Inicio_Corr_mas_casos[[#This Row],[Corregimiento]],Hoja3!$A$2:$D$676,4,0)</f>
        <v>81003</v>
      </c>
      <c r="E11986" s="41">
        <v>4</v>
      </c>
    </row>
    <row r="11987" spans="1:5" x14ac:dyDescent="0.25">
      <c r="A11987" s="43">
        <v>44471</v>
      </c>
      <c r="B11987" s="41">
        <v>44471</v>
      </c>
      <c r="C11987" s="41" t="s">
        <v>1455</v>
      </c>
      <c r="D11987" s="42">
        <f>VLOOKUP(Pag_Inicio_Corr_mas_casos[[#This Row],[Corregimiento]],Hoja3!$A$2:$D$676,4,0)</f>
        <v>30110</v>
      </c>
      <c r="E11987" s="41">
        <v>4</v>
      </c>
    </row>
    <row r="11988" spans="1:5" x14ac:dyDescent="0.25">
      <c r="A11988" s="43">
        <v>44471</v>
      </c>
      <c r="B11988" s="41">
        <v>44471</v>
      </c>
      <c r="C11988" s="41" t="s">
        <v>1163</v>
      </c>
      <c r="D11988" s="42">
        <f>VLOOKUP(Pag_Inicio_Corr_mas_casos[[#This Row],[Corregimiento]],Hoja3!$A$2:$D$676,4,0)</f>
        <v>130101</v>
      </c>
      <c r="E11988" s="41">
        <v>4</v>
      </c>
    </row>
    <row r="11989" spans="1:5" x14ac:dyDescent="0.25">
      <c r="A11989" s="35">
        <v>44472</v>
      </c>
      <c r="B11989" s="36">
        <v>44472</v>
      </c>
      <c r="C11989" s="36" t="s">
        <v>1141</v>
      </c>
      <c r="D11989" s="37">
        <f>VLOOKUP(Pag_Inicio_Corr_mas_casos[[#This Row],[Corregimiento]],Hoja3!$A$2:$D$676,4,0)</f>
        <v>80812</v>
      </c>
      <c r="E11989" s="36">
        <v>14</v>
      </c>
    </row>
    <row r="11990" spans="1:5" x14ac:dyDescent="0.25">
      <c r="A11990" s="35">
        <v>44472</v>
      </c>
      <c r="B11990" s="36">
        <v>44472</v>
      </c>
      <c r="C11990" s="36" t="s">
        <v>1147</v>
      </c>
      <c r="D11990" s="37">
        <f>VLOOKUP(Pag_Inicio_Corr_mas_casos[[#This Row],[Corregimiento]],Hoja3!$A$2:$D$676,4,0)</f>
        <v>40201</v>
      </c>
      <c r="E11990" s="36">
        <v>9</v>
      </c>
    </row>
    <row r="11991" spans="1:5" x14ac:dyDescent="0.25">
      <c r="A11991" s="35">
        <v>44472</v>
      </c>
      <c r="B11991" s="36">
        <v>44472</v>
      </c>
      <c r="C11991" s="36" t="s">
        <v>1062</v>
      </c>
      <c r="D11991" s="37">
        <f>VLOOKUP(Pag_Inicio_Corr_mas_casos[[#This Row],[Corregimiento]],Hoja3!$A$2:$D$676,4,0)</f>
        <v>30107</v>
      </c>
      <c r="E11991" s="36">
        <v>9</v>
      </c>
    </row>
    <row r="11992" spans="1:5" x14ac:dyDescent="0.25">
      <c r="A11992" s="35">
        <v>44472</v>
      </c>
      <c r="B11992" s="36">
        <v>44472</v>
      </c>
      <c r="C11992" s="36" t="s">
        <v>1106</v>
      </c>
      <c r="D11992" s="37">
        <f>VLOOKUP(Pag_Inicio_Corr_mas_casos[[#This Row],[Corregimiento]],Hoja3!$A$2:$D$676,4,0)</f>
        <v>80809</v>
      </c>
      <c r="E11992" s="36">
        <v>8</v>
      </c>
    </row>
    <row r="11993" spans="1:5" x14ac:dyDescent="0.25">
      <c r="A11993" s="35">
        <v>44472</v>
      </c>
      <c r="B11993" s="36">
        <v>44472</v>
      </c>
      <c r="C11993" s="36" t="s">
        <v>1156</v>
      </c>
      <c r="D11993" s="37">
        <f>VLOOKUP(Pag_Inicio_Corr_mas_casos[[#This Row],[Corregimiento]],Hoja3!$A$2:$D$676,4,0)</f>
        <v>60401</v>
      </c>
      <c r="E11993" s="36">
        <v>6</v>
      </c>
    </row>
    <row r="11994" spans="1:5" x14ac:dyDescent="0.25">
      <c r="A11994" s="35">
        <v>44472</v>
      </c>
      <c r="B11994" s="36">
        <v>44472</v>
      </c>
      <c r="C11994" s="36" t="s">
        <v>1041</v>
      </c>
      <c r="D11994" s="37">
        <f>VLOOKUP(Pag_Inicio_Corr_mas_casos[[#This Row],[Corregimiento]],Hoja3!$A$2:$D$676,4,0)</f>
        <v>80814</v>
      </c>
      <c r="E11994" s="36">
        <v>6</v>
      </c>
    </row>
    <row r="11995" spans="1:5" x14ac:dyDescent="0.25">
      <c r="A11995" s="35">
        <v>44472</v>
      </c>
      <c r="B11995" s="36">
        <v>44472</v>
      </c>
      <c r="C11995" s="36" t="s">
        <v>1160</v>
      </c>
      <c r="D11995" s="37">
        <f>VLOOKUP(Pag_Inicio_Corr_mas_casos[[#This Row],[Corregimiento]],Hoja3!$A$2:$D$676,4,0)</f>
        <v>30110</v>
      </c>
      <c r="E11995" s="36">
        <v>6</v>
      </c>
    </row>
    <row r="11996" spans="1:5" x14ac:dyDescent="0.25">
      <c r="A11996" s="35">
        <v>44472</v>
      </c>
      <c r="B11996" s="36">
        <v>44472</v>
      </c>
      <c r="C11996" s="36" t="s">
        <v>1131</v>
      </c>
      <c r="D11996" s="37">
        <f>VLOOKUP(Pag_Inicio_Corr_mas_casos[[#This Row],[Corregimiento]],Hoja3!$A$2:$D$676,4,0)</f>
        <v>130106</v>
      </c>
      <c r="E11996" s="36">
        <v>6</v>
      </c>
    </row>
    <row r="11997" spans="1:5" x14ac:dyDescent="0.25">
      <c r="A11997" s="35">
        <v>44472</v>
      </c>
      <c r="B11997" s="36">
        <v>44472</v>
      </c>
      <c r="C11997" s="36" t="s">
        <v>1353</v>
      </c>
      <c r="D11997" s="37">
        <f>VLOOKUP(Pag_Inicio_Corr_mas_casos[[#This Row],[Corregimiento]],Hoja3!$A$2:$D$676,4,0)</f>
        <v>40703</v>
      </c>
      <c r="E11997" s="36">
        <v>5</v>
      </c>
    </row>
    <row r="11998" spans="1:5" x14ac:dyDescent="0.25">
      <c r="A11998" s="35">
        <v>44472</v>
      </c>
      <c r="B11998" s="36">
        <v>44472</v>
      </c>
      <c r="C11998" s="36" t="s">
        <v>1037</v>
      </c>
      <c r="D11998" s="37">
        <f>VLOOKUP(Pag_Inicio_Corr_mas_casos[[#This Row],[Corregimiento]],Hoja3!$A$2:$D$676,4,0)</f>
        <v>80807</v>
      </c>
      <c r="E11998" s="36">
        <v>5</v>
      </c>
    </row>
    <row r="11999" spans="1:5" x14ac:dyDescent="0.25">
      <c r="A11999" s="35">
        <v>44472</v>
      </c>
      <c r="B11999" s="36">
        <v>44472</v>
      </c>
      <c r="C11999" s="36" t="s">
        <v>1035</v>
      </c>
      <c r="D11999" s="37">
        <f>VLOOKUP(Pag_Inicio_Corr_mas_casos[[#This Row],[Corregimiento]],Hoja3!$A$2:$D$676,4,0)</f>
        <v>80806</v>
      </c>
      <c r="E11999" s="36">
        <v>5</v>
      </c>
    </row>
    <row r="12000" spans="1:5" x14ac:dyDescent="0.25">
      <c r="A12000" s="35">
        <v>44472</v>
      </c>
      <c r="B12000" s="36">
        <v>44472</v>
      </c>
      <c r="C12000" s="36" t="s">
        <v>1127</v>
      </c>
      <c r="D12000" s="37">
        <f>VLOOKUP(Pag_Inicio_Corr_mas_casos[[#This Row],[Corregimiento]],Hoja3!$A$2:$D$676,4,0)</f>
        <v>30104</v>
      </c>
      <c r="E12000" s="36">
        <v>4</v>
      </c>
    </row>
    <row r="12001" spans="1:5" x14ac:dyDescent="0.25">
      <c r="A12001" s="35">
        <v>44472</v>
      </c>
      <c r="B12001" s="36">
        <v>44472</v>
      </c>
      <c r="C12001" s="36" t="s">
        <v>1102</v>
      </c>
      <c r="D12001" s="37">
        <f>VLOOKUP(Pag_Inicio_Corr_mas_casos[[#This Row],[Corregimiento]],Hoja3!$A$2:$D$676,4,0)</f>
        <v>40612</v>
      </c>
      <c r="E12001" s="36">
        <v>3</v>
      </c>
    </row>
    <row r="12002" spans="1:5" x14ac:dyDescent="0.25">
      <c r="A12002" s="35">
        <v>44472</v>
      </c>
      <c r="B12002" s="36">
        <v>44472</v>
      </c>
      <c r="C12002" s="36" t="s">
        <v>1150</v>
      </c>
      <c r="D12002" s="37">
        <f>VLOOKUP(Pag_Inicio_Corr_mas_casos[[#This Row],[Corregimiento]],Hoja3!$A$2:$D$676,4,0)</f>
        <v>90301</v>
      </c>
      <c r="E12002" s="36">
        <v>3</v>
      </c>
    </row>
    <row r="12003" spans="1:5" x14ac:dyDescent="0.25">
      <c r="A12003" s="35">
        <v>44472</v>
      </c>
      <c r="B12003" s="36">
        <v>44472</v>
      </c>
      <c r="C12003" s="36" t="s">
        <v>1162</v>
      </c>
      <c r="D12003" s="37">
        <f>VLOOKUP(Pag_Inicio_Corr_mas_casos[[#This Row],[Corregimiento]],Hoja3!$A$2:$D$676,4,0)</f>
        <v>20201</v>
      </c>
      <c r="E12003" s="36">
        <v>3</v>
      </c>
    </row>
    <row r="12004" spans="1:5" x14ac:dyDescent="0.25">
      <c r="A12004" s="35">
        <v>44472</v>
      </c>
      <c r="B12004" s="36">
        <v>44472</v>
      </c>
      <c r="C12004" s="36" t="s">
        <v>1040</v>
      </c>
      <c r="D12004" s="37">
        <f>VLOOKUP(Pag_Inicio_Corr_mas_casos[[#This Row],[Corregimiento]],Hoja3!$A$2:$D$676,4,0)</f>
        <v>81007</v>
      </c>
      <c r="E12004" s="36">
        <v>3</v>
      </c>
    </row>
    <row r="12005" spans="1:5" x14ac:dyDescent="0.25">
      <c r="A12005" s="35">
        <v>44472</v>
      </c>
      <c r="B12005" s="36">
        <v>44472</v>
      </c>
      <c r="C12005" s="36" t="s">
        <v>1114</v>
      </c>
      <c r="D12005" s="37">
        <f>VLOOKUP(Pag_Inicio_Corr_mas_casos[[#This Row],[Corregimiento]],Hoja3!$A$2:$D$676,4,0)</f>
        <v>81001</v>
      </c>
      <c r="E12005" s="36">
        <v>3</v>
      </c>
    </row>
    <row r="12006" spans="1:5" x14ac:dyDescent="0.25">
      <c r="A12006" s="35">
        <v>44472</v>
      </c>
      <c r="B12006" s="36">
        <v>44472</v>
      </c>
      <c r="C12006" s="36" t="s">
        <v>1098</v>
      </c>
      <c r="D12006" s="37">
        <f>VLOOKUP(Pag_Inicio_Corr_mas_casos[[#This Row],[Corregimiento]],Hoja3!$A$2:$D$676,4,0)</f>
        <v>40611</v>
      </c>
      <c r="E12006" s="36">
        <v>3</v>
      </c>
    </row>
    <row r="12007" spans="1:5" x14ac:dyDescent="0.25">
      <c r="A12007" s="35">
        <v>44472</v>
      </c>
      <c r="B12007" s="36">
        <v>44472</v>
      </c>
      <c r="C12007" s="36" t="s">
        <v>1144</v>
      </c>
      <c r="D12007" s="37">
        <f>VLOOKUP(Pag_Inicio_Corr_mas_casos[[#This Row],[Corregimiento]],Hoja3!$A$2:$D$676,4,0)</f>
        <v>50316</v>
      </c>
      <c r="E12007" s="36">
        <v>2</v>
      </c>
    </row>
    <row r="12008" spans="1:5" x14ac:dyDescent="0.25">
      <c r="A12008" s="35">
        <v>44472</v>
      </c>
      <c r="B12008" s="36">
        <v>44472</v>
      </c>
      <c r="C12008" s="36" t="s">
        <v>1032</v>
      </c>
      <c r="D12008" s="37">
        <f>VLOOKUP(Pag_Inicio_Corr_mas_casos[[#This Row],[Corregimiento]],Hoja3!$A$2:$D$676,4,0)</f>
        <v>80810</v>
      </c>
      <c r="E12008" s="36">
        <v>2</v>
      </c>
    </row>
    <row r="12009" spans="1:5" x14ac:dyDescent="0.25">
      <c r="A12009" s="43">
        <v>44473</v>
      </c>
      <c r="B12009" s="41">
        <v>44473</v>
      </c>
      <c r="C12009" s="41" t="s">
        <v>1127</v>
      </c>
      <c r="D12009" s="42">
        <f>VLOOKUP(Pag_Inicio_Corr_mas_casos[[#This Row],[Corregimiento]],Hoja3!$A$2:$D$676,4,0)</f>
        <v>30104</v>
      </c>
      <c r="E12009" s="41">
        <v>12</v>
      </c>
    </row>
    <row r="12010" spans="1:5" x14ac:dyDescent="0.25">
      <c r="A12010" s="43">
        <v>44473</v>
      </c>
      <c r="B12010" s="41">
        <v>44473</v>
      </c>
      <c r="C12010" s="41" t="s">
        <v>1062</v>
      </c>
      <c r="D12010" s="42">
        <f>VLOOKUP(Pag_Inicio_Corr_mas_casos[[#This Row],[Corregimiento]],Hoja3!$A$2:$D$676,4,0)</f>
        <v>30107</v>
      </c>
      <c r="E12010" s="41">
        <v>11</v>
      </c>
    </row>
    <row r="12011" spans="1:5" x14ac:dyDescent="0.25">
      <c r="A12011" s="43">
        <v>44473</v>
      </c>
      <c r="B12011" s="41">
        <v>44473</v>
      </c>
      <c r="C12011" s="41" t="s">
        <v>1189</v>
      </c>
      <c r="D12011" s="42">
        <f>VLOOKUP(Pag_Inicio_Corr_mas_casos[[#This Row],[Corregimiento]],Hoja3!$A$2:$D$676,4,0)</f>
        <v>30109</v>
      </c>
      <c r="E12011" s="41">
        <v>9</v>
      </c>
    </row>
    <row r="12012" spans="1:5" x14ac:dyDescent="0.25">
      <c r="A12012" s="43">
        <v>44473</v>
      </c>
      <c r="B12012" s="41">
        <v>44473</v>
      </c>
      <c r="C12012" s="41" t="s">
        <v>1106</v>
      </c>
      <c r="D12012" s="42">
        <f>VLOOKUP(Pag_Inicio_Corr_mas_casos[[#This Row],[Corregimiento]],Hoja3!$A$2:$D$676,4,0)</f>
        <v>80809</v>
      </c>
      <c r="E12012" s="41">
        <v>9</v>
      </c>
    </row>
    <row r="12013" spans="1:5" x14ac:dyDescent="0.25">
      <c r="A12013" s="43">
        <v>44473</v>
      </c>
      <c r="B12013" s="41">
        <v>44473</v>
      </c>
      <c r="C12013" s="41" t="s">
        <v>1168</v>
      </c>
      <c r="D12013" s="42">
        <f>VLOOKUP(Pag_Inicio_Corr_mas_casos[[#This Row],[Corregimiento]],Hoja3!$A$2:$D$676,4,0)</f>
        <v>30101</v>
      </c>
      <c r="E12013" s="41">
        <v>6</v>
      </c>
    </row>
    <row r="12014" spans="1:5" x14ac:dyDescent="0.25">
      <c r="A12014" s="43">
        <v>44473</v>
      </c>
      <c r="B12014" s="41">
        <v>44473</v>
      </c>
      <c r="C12014" s="41" t="s">
        <v>1200</v>
      </c>
      <c r="D12014" s="42">
        <f>VLOOKUP(Pag_Inicio_Corr_mas_casos[[#This Row],[Corregimiento]],Hoja3!$A$2:$D$676,4,0)</f>
        <v>40404</v>
      </c>
      <c r="E12014" s="41">
        <v>6</v>
      </c>
    </row>
    <row r="12015" spans="1:5" x14ac:dyDescent="0.25">
      <c r="A12015" s="43">
        <v>44473</v>
      </c>
      <c r="B12015" s="41">
        <v>44473</v>
      </c>
      <c r="C12015" s="41" t="s">
        <v>1400</v>
      </c>
      <c r="D12015" s="42">
        <f>VLOOKUP(Pag_Inicio_Corr_mas_casos[[#This Row],[Corregimiento]],Hoja3!$A$2:$D$676,4,0)</f>
        <v>110102</v>
      </c>
      <c r="E12015" s="41">
        <v>5</v>
      </c>
    </row>
    <row r="12016" spans="1:5" x14ac:dyDescent="0.25">
      <c r="A12016" s="43">
        <v>44473</v>
      </c>
      <c r="B12016" s="41">
        <v>44473</v>
      </c>
      <c r="C12016" s="41" t="s">
        <v>1048</v>
      </c>
      <c r="D12016" s="42">
        <f>VLOOKUP(Pag_Inicio_Corr_mas_casos[[#This Row],[Corregimiento]],Hoja3!$A$2:$D$676,4,0)</f>
        <v>80817</v>
      </c>
      <c r="E12016" s="41">
        <v>4</v>
      </c>
    </row>
    <row r="12017" spans="1:5" x14ac:dyDescent="0.25">
      <c r="A12017" s="43">
        <v>44473</v>
      </c>
      <c r="B12017" s="41">
        <v>44473</v>
      </c>
      <c r="C12017" s="41" t="s">
        <v>1038</v>
      </c>
      <c r="D12017" s="42">
        <f>VLOOKUP(Pag_Inicio_Corr_mas_casos[[#This Row],[Corregimiento]],Hoja3!$A$2:$D$676,4,0)</f>
        <v>80816</v>
      </c>
      <c r="E12017" s="41">
        <v>4</v>
      </c>
    </row>
    <row r="12018" spans="1:5" x14ac:dyDescent="0.25">
      <c r="A12018" s="43">
        <v>44473</v>
      </c>
      <c r="B12018" s="41">
        <v>44473</v>
      </c>
      <c r="C12018" s="41" t="s">
        <v>1155</v>
      </c>
      <c r="D12018" s="42">
        <f>VLOOKUP(Pag_Inicio_Corr_mas_casos[[#This Row],[Corregimiento]],Hoja3!$A$2:$D$676,4,0)</f>
        <v>40601</v>
      </c>
      <c r="E12018" s="41">
        <v>4</v>
      </c>
    </row>
    <row r="12019" spans="1:5" x14ac:dyDescent="0.25">
      <c r="A12019" s="43">
        <v>44473</v>
      </c>
      <c r="B12019" s="41">
        <v>44473</v>
      </c>
      <c r="C12019" s="41" t="s">
        <v>1097</v>
      </c>
      <c r="D12019" s="42">
        <f>VLOOKUP(Pag_Inicio_Corr_mas_casos[[#This Row],[Corregimiento]],Hoja3!$A$2:$D$676,4,0)</f>
        <v>30115</v>
      </c>
      <c r="E12019" s="41">
        <v>3</v>
      </c>
    </row>
    <row r="12020" spans="1:5" x14ac:dyDescent="0.25">
      <c r="A12020" s="43">
        <v>44473</v>
      </c>
      <c r="B12020" s="41">
        <v>44473</v>
      </c>
      <c r="C12020" s="41" t="s">
        <v>1036</v>
      </c>
      <c r="D12020" s="42">
        <f>VLOOKUP(Pag_Inicio_Corr_mas_casos[[#This Row],[Corregimiento]],Hoja3!$A$2:$D$676,4,0)</f>
        <v>80823</v>
      </c>
      <c r="E12020" s="41">
        <v>3</v>
      </c>
    </row>
    <row r="12021" spans="1:5" x14ac:dyDescent="0.25">
      <c r="A12021" s="43">
        <v>44473</v>
      </c>
      <c r="B12021" s="41">
        <v>44473</v>
      </c>
      <c r="C12021" s="41" t="s">
        <v>1301</v>
      </c>
      <c r="D12021" s="42">
        <f>VLOOKUP(Pag_Inicio_Corr_mas_casos[[#This Row],[Corregimiento]],Hoja3!$A$2:$D$676,4,0)</f>
        <v>10101</v>
      </c>
      <c r="E12021" s="41">
        <v>2</v>
      </c>
    </row>
    <row r="12022" spans="1:5" x14ac:dyDescent="0.25">
      <c r="A12022" s="43">
        <v>44473</v>
      </c>
      <c r="B12022" s="41">
        <v>44473</v>
      </c>
      <c r="C12022" s="41" t="s">
        <v>1118</v>
      </c>
      <c r="D12022" s="42">
        <f>VLOOKUP(Pag_Inicio_Corr_mas_casos[[#This Row],[Corregimiento]],Hoja3!$A$2:$D$676,4,0)</f>
        <v>30111</v>
      </c>
      <c r="E12022" s="41">
        <v>2</v>
      </c>
    </row>
    <row r="12023" spans="1:5" x14ac:dyDescent="0.25">
      <c r="A12023" s="43">
        <v>44473</v>
      </c>
      <c r="B12023" s="41">
        <v>44473</v>
      </c>
      <c r="C12023" s="41" t="s">
        <v>1113</v>
      </c>
      <c r="D12023" s="42">
        <f>VLOOKUP(Pag_Inicio_Corr_mas_casos[[#This Row],[Corregimiento]],Hoja3!$A$2:$D$676,4,0)</f>
        <v>81008</v>
      </c>
      <c r="E12023" s="41">
        <v>2</v>
      </c>
    </row>
    <row r="12024" spans="1:5" x14ac:dyDescent="0.25">
      <c r="A12024" s="43">
        <v>44473</v>
      </c>
      <c r="B12024" s="41">
        <v>44473</v>
      </c>
      <c r="C12024" s="41" t="s">
        <v>1090</v>
      </c>
      <c r="D12024" s="42">
        <f>VLOOKUP(Pag_Inicio_Corr_mas_casos[[#This Row],[Corregimiento]],Hoja3!$A$2:$D$676,4,0)</f>
        <v>81005</v>
      </c>
      <c r="E12024" s="41">
        <v>2</v>
      </c>
    </row>
    <row r="12025" spans="1:5" x14ac:dyDescent="0.25">
      <c r="A12025" s="43">
        <v>44473</v>
      </c>
      <c r="B12025" s="41">
        <v>44473</v>
      </c>
      <c r="C12025" s="41" t="s">
        <v>1147</v>
      </c>
      <c r="D12025" s="42">
        <f>VLOOKUP(Pag_Inicio_Corr_mas_casos[[#This Row],[Corregimiento]],Hoja3!$A$2:$D$676,4,0)</f>
        <v>40201</v>
      </c>
      <c r="E12025" s="41">
        <v>2</v>
      </c>
    </row>
    <row r="12026" spans="1:5" x14ac:dyDescent="0.25">
      <c r="A12026" s="43">
        <v>44473</v>
      </c>
      <c r="B12026" s="41">
        <v>44473</v>
      </c>
      <c r="C12026" s="41" t="s">
        <v>1467</v>
      </c>
      <c r="D12026" s="42">
        <f>VLOOKUP(Pag_Inicio_Corr_mas_casos[[#This Row],[Corregimiento]],Hoja3!$A$2:$D$676,4,0)</f>
        <v>30102</v>
      </c>
      <c r="E12026" s="41">
        <v>2</v>
      </c>
    </row>
    <row r="12027" spans="1:5" x14ac:dyDescent="0.25">
      <c r="A12027" s="43">
        <v>44473</v>
      </c>
      <c r="B12027" s="41">
        <v>44473</v>
      </c>
      <c r="C12027" s="41" t="s">
        <v>1107</v>
      </c>
      <c r="D12027" s="42">
        <f>VLOOKUP(Pag_Inicio_Corr_mas_casos[[#This Row],[Corregimiento]],Hoja3!$A$2:$D$676,4,0)</f>
        <v>80819</v>
      </c>
      <c r="E12027" s="41">
        <v>2</v>
      </c>
    </row>
    <row r="12028" spans="1:5" x14ac:dyDescent="0.25">
      <c r="A12028" s="43">
        <v>44473</v>
      </c>
      <c r="B12028" s="41">
        <v>44473</v>
      </c>
      <c r="C12028" s="41" t="s">
        <v>1040</v>
      </c>
      <c r="D12028" s="42">
        <f>VLOOKUP(Pag_Inicio_Corr_mas_casos[[#This Row],[Corregimiento]],Hoja3!$A$2:$D$676,4,0)</f>
        <v>81007</v>
      </c>
      <c r="E12028" s="41">
        <v>2</v>
      </c>
    </row>
    <row r="12029" spans="1:5" x14ac:dyDescent="0.25">
      <c r="A12029" s="206">
        <v>44474</v>
      </c>
      <c r="B12029" s="207">
        <v>44474</v>
      </c>
      <c r="C12029" s="207" t="s">
        <v>1127</v>
      </c>
      <c r="D12029" s="208">
        <f>VLOOKUP(Pag_Inicio_Corr_mas_casos[[#This Row],[Corregimiento]],Hoja3!$A$2:$D$676,4,0)</f>
        <v>30104</v>
      </c>
      <c r="E12029" s="207">
        <v>17</v>
      </c>
    </row>
    <row r="12030" spans="1:5" x14ac:dyDescent="0.25">
      <c r="A12030" s="206">
        <v>44474</v>
      </c>
      <c r="B12030" s="207">
        <v>44474</v>
      </c>
      <c r="C12030" s="207" t="s">
        <v>1475</v>
      </c>
      <c r="D12030" s="208">
        <f>VLOOKUP(Pag_Inicio_Corr_mas_casos[[#This Row],[Corregimiento]],Hoja3!$A$2:$D$676,4,0)</f>
        <v>80206</v>
      </c>
      <c r="E12030" s="207">
        <v>12</v>
      </c>
    </row>
    <row r="12031" spans="1:5" x14ac:dyDescent="0.25">
      <c r="A12031" s="206">
        <v>44474</v>
      </c>
      <c r="B12031" s="207">
        <v>44474</v>
      </c>
      <c r="C12031" s="207" t="s">
        <v>1032</v>
      </c>
      <c r="D12031" s="208">
        <f>VLOOKUP(Pag_Inicio_Corr_mas_casos[[#This Row],[Corregimiento]],Hoja3!$A$2:$D$676,4,0)</f>
        <v>80810</v>
      </c>
      <c r="E12031" s="207">
        <v>10</v>
      </c>
    </row>
    <row r="12032" spans="1:5" x14ac:dyDescent="0.25">
      <c r="A12032" s="206">
        <v>44474</v>
      </c>
      <c r="B12032" s="207">
        <v>44474</v>
      </c>
      <c r="C12032" s="207" t="s">
        <v>1107</v>
      </c>
      <c r="D12032" s="208">
        <f>VLOOKUP(Pag_Inicio_Corr_mas_casos[[#This Row],[Corregimiento]],Hoja3!$A$2:$D$676,4,0)</f>
        <v>80819</v>
      </c>
      <c r="E12032" s="207">
        <v>10</v>
      </c>
    </row>
    <row r="12033" spans="1:5" x14ac:dyDescent="0.25">
      <c r="A12033" s="206">
        <v>44474</v>
      </c>
      <c r="B12033" s="207">
        <v>44474</v>
      </c>
      <c r="C12033" s="207" t="s">
        <v>1062</v>
      </c>
      <c r="D12033" s="208">
        <f>VLOOKUP(Pag_Inicio_Corr_mas_casos[[#This Row],[Corregimiento]],Hoja3!$A$2:$D$676,4,0)</f>
        <v>30107</v>
      </c>
      <c r="E12033" s="207">
        <v>9</v>
      </c>
    </row>
    <row r="12034" spans="1:5" x14ac:dyDescent="0.25">
      <c r="A12034" s="206">
        <v>44474</v>
      </c>
      <c r="B12034" s="207">
        <v>44474</v>
      </c>
      <c r="C12034" s="207" t="s">
        <v>1472</v>
      </c>
      <c r="D12034" s="208">
        <f>VLOOKUP(Pag_Inicio_Corr_mas_casos[[#This Row],[Corregimiento]],Hoja3!$A$2:$D$676,4,0)</f>
        <v>80501</v>
      </c>
      <c r="E12034" s="207">
        <v>12</v>
      </c>
    </row>
    <row r="12035" spans="1:5" x14ac:dyDescent="0.25">
      <c r="A12035" s="206">
        <v>44474</v>
      </c>
      <c r="B12035" s="207">
        <v>44474</v>
      </c>
      <c r="C12035" s="207" t="s">
        <v>1250</v>
      </c>
      <c r="D12035" s="208">
        <f>VLOOKUP(Pag_Inicio_Corr_mas_casos[[#This Row],[Corregimiento]],Hoja3!$A$2:$D$676,4,0)</f>
        <v>30103</v>
      </c>
      <c r="E12035" s="207">
        <v>7</v>
      </c>
    </row>
    <row r="12036" spans="1:5" x14ac:dyDescent="0.25">
      <c r="A12036" s="206">
        <v>44474</v>
      </c>
      <c r="B12036" s="207">
        <v>44474</v>
      </c>
      <c r="C12036" s="207" t="s">
        <v>1144</v>
      </c>
      <c r="D12036" s="208">
        <f>VLOOKUP(Pag_Inicio_Corr_mas_casos[[#This Row],[Corregimiento]],Hoja3!$A$2:$D$676,4,0)</f>
        <v>50316</v>
      </c>
      <c r="E12036" s="207">
        <v>7</v>
      </c>
    </row>
    <row r="12037" spans="1:5" x14ac:dyDescent="0.25">
      <c r="A12037" s="206">
        <v>44474</v>
      </c>
      <c r="B12037" s="207">
        <v>44474</v>
      </c>
      <c r="C12037" s="207" t="s">
        <v>1455</v>
      </c>
      <c r="D12037" s="208">
        <f>VLOOKUP(Pag_Inicio_Corr_mas_casos[[#This Row],[Corregimiento]],Hoja3!$A$2:$D$676,4,0)</f>
        <v>30110</v>
      </c>
      <c r="E12037" s="207">
        <v>6</v>
      </c>
    </row>
    <row r="12038" spans="1:5" x14ac:dyDescent="0.25">
      <c r="A12038" s="206">
        <v>44474</v>
      </c>
      <c r="B12038" s="207">
        <v>44474</v>
      </c>
      <c r="C12038" s="207" t="s">
        <v>1189</v>
      </c>
      <c r="D12038" s="208">
        <f>VLOOKUP(Pag_Inicio_Corr_mas_casos[[#This Row],[Corregimiento]],Hoja3!$A$2:$D$676,4,0)</f>
        <v>30109</v>
      </c>
      <c r="E12038" s="207">
        <v>6</v>
      </c>
    </row>
    <row r="12039" spans="1:5" x14ac:dyDescent="0.25">
      <c r="A12039" s="206">
        <v>44474</v>
      </c>
      <c r="B12039" s="207">
        <v>44474</v>
      </c>
      <c r="C12039" s="207" t="s">
        <v>1448</v>
      </c>
      <c r="D12039" s="208">
        <f>VLOOKUP(Pag_Inicio_Corr_mas_casos[[#This Row],[Corregimiento]],Hoja3!$A$2:$D$676,4,0)</f>
        <v>30113</v>
      </c>
      <c r="E12039" s="207">
        <v>6</v>
      </c>
    </row>
    <row r="12040" spans="1:5" x14ac:dyDescent="0.25">
      <c r="A12040" s="206">
        <v>44474</v>
      </c>
      <c r="B12040" s="207">
        <v>44474</v>
      </c>
      <c r="C12040" s="207" t="s">
        <v>1141</v>
      </c>
      <c r="D12040" s="208">
        <f>VLOOKUP(Pag_Inicio_Corr_mas_casos[[#This Row],[Corregimiento]],Hoja3!$A$2:$D$676,4,0)</f>
        <v>80812</v>
      </c>
      <c r="E12040" s="207">
        <v>6</v>
      </c>
    </row>
    <row r="12041" spans="1:5" x14ac:dyDescent="0.25">
      <c r="A12041" s="206">
        <v>44474</v>
      </c>
      <c r="B12041" s="207">
        <v>44474</v>
      </c>
      <c r="C12041" s="207" t="s">
        <v>1155</v>
      </c>
      <c r="D12041" s="208">
        <f>VLOOKUP(Pag_Inicio_Corr_mas_casos[[#This Row],[Corregimiento]],Hoja3!$A$2:$D$676,4,0)</f>
        <v>40601</v>
      </c>
      <c r="E12041" s="207">
        <v>6</v>
      </c>
    </row>
    <row r="12042" spans="1:5" x14ac:dyDescent="0.25">
      <c r="A12042" s="206">
        <v>44474</v>
      </c>
      <c r="B12042" s="207">
        <v>44474</v>
      </c>
      <c r="C12042" s="207" t="s">
        <v>1106</v>
      </c>
      <c r="D12042" s="208">
        <f>VLOOKUP(Pag_Inicio_Corr_mas_casos[[#This Row],[Corregimiento]],Hoja3!$A$2:$D$676,4,0)</f>
        <v>80809</v>
      </c>
      <c r="E12042" s="207">
        <v>5</v>
      </c>
    </row>
    <row r="12043" spans="1:5" x14ac:dyDescent="0.25">
      <c r="A12043" s="206">
        <v>44474</v>
      </c>
      <c r="B12043" s="207">
        <v>44474</v>
      </c>
      <c r="C12043" s="207" t="s">
        <v>1118</v>
      </c>
      <c r="D12043" s="208">
        <f>VLOOKUP(Pag_Inicio_Corr_mas_casos[[#This Row],[Corregimiento]],Hoja3!$A$2:$D$676,4,0)</f>
        <v>30111</v>
      </c>
      <c r="E12043" s="207">
        <v>5</v>
      </c>
    </row>
    <row r="12044" spans="1:5" x14ac:dyDescent="0.25">
      <c r="A12044" s="206">
        <v>44474</v>
      </c>
      <c r="B12044" s="207">
        <v>44474</v>
      </c>
      <c r="C12044" s="207" t="s">
        <v>1114</v>
      </c>
      <c r="D12044" s="208">
        <f>VLOOKUP(Pag_Inicio_Corr_mas_casos[[#This Row],[Corregimiento]],Hoja3!$A$2:$D$676,4,0)</f>
        <v>81001</v>
      </c>
      <c r="E12044" s="207">
        <v>5</v>
      </c>
    </row>
    <row r="12045" spans="1:5" x14ac:dyDescent="0.25">
      <c r="A12045" s="206">
        <v>44474</v>
      </c>
      <c r="B12045" s="207">
        <v>44474</v>
      </c>
      <c r="C12045" s="207" t="s">
        <v>1080</v>
      </c>
      <c r="D12045" s="208">
        <f>VLOOKUP(Pag_Inicio_Corr_mas_casos[[#This Row],[Corregimiento]],Hoja3!$A$2:$D$676,4,0)</f>
        <v>80822</v>
      </c>
      <c r="E12045" s="207">
        <v>5</v>
      </c>
    </row>
    <row r="12046" spans="1:5" x14ac:dyDescent="0.25">
      <c r="A12046" s="206">
        <v>44474</v>
      </c>
      <c r="B12046" s="207">
        <v>44474</v>
      </c>
      <c r="C12046" s="207" t="s">
        <v>1113</v>
      </c>
      <c r="D12046" s="208">
        <f>VLOOKUP(Pag_Inicio_Corr_mas_casos[[#This Row],[Corregimiento]],Hoja3!$A$2:$D$676,4,0)</f>
        <v>81008</v>
      </c>
      <c r="E12046" s="207">
        <v>5</v>
      </c>
    </row>
    <row r="12047" spans="1:5" x14ac:dyDescent="0.25">
      <c r="A12047" s="206">
        <v>44474</v>
      </c>
      <c r="B12047" s="207">
        <v>44474</v>
      </c>
      <c r="C12047" s="207" t="s">
        <v>1097</v>
      </c>
      <c r="D12047" s="208">
        <f>VLOOKUP(Pag_Inicio_Corr_mas_casos[[#This Row],[Corregimiento]],Hoja3!$A$2:$D$676,4,0)</f>
        <v>30115</v>
      </c>
      <c r="E12047" s="207">
        <v>4</v>
      </c>
    </row>
    <row r="12048" spans="1:5" x14ac:dyDescent="0.25">
      <c r="A12048" s="203">
        <v>44475</v>
      </c>
      <c r="B12048" s="204">
        <v>44475</v>
      </c>
      <c r="C12048" s="204" t="s">
        <v>1106</v>
      </c>
      <c r="D12048" s="205">
        <f>VLOOKUP(Pag_Inicio_Corr_mas_casos[[#This Row],[Corregimiento]],Hoja3!$A$2:$D$676,4,0)</f>
        <v>80809</v>
      </c>
      <c r="E12048" s="204">
        <v>11</v>
      </c>
    </row>
    <row r="12049" spans="1:5" x14ac:dyDescent="0.25">
      <c r="A12049" s="203">
        <v>44475</v>
      </c>
      <c r="B12049" s="204">
        <v>44475</v>
      </c>
      <c r="C12049" s="204" t="s">
        <v>1062</v>
      </c>
      <c r="D12049" s="205">
        <f>VLOOKUP(Pag_Inicio_Corr_mas_casos[[#This Row],[Corregimiento]],Hoja3!$A$2:$D$676,4,0)</f>
        <v>30107</v>
      </c>
      <c r="E12049" s="204">
        <v>11</v>
      </c>
    </row>
    <row r="12050" spans="1:5" x14ac:dyDescent="0.25">
      <c r="A12050" s="203">
        <v>44475</v>
      </c>
      <c r="B12050" s="204">
        <v>44475</v>
      </c>
      <c r="C12050" s="204" t="s">
        <v>1141</v>
      </c>
      <c r="D12050" s="205">
        <f>VLOOKUP(Pag_Inicio_Corr_mas_casos[[#This Row],[Corregimiento]],Hoja3!$A$2:$D$676,4,0)</f>
        <v>80812</v>
      </c>
      <c r="E12050" s="204">
        <v>10</v>
      </c>
    </row>
    <row r="12051" spans="1:5" x14ac:dyDescent="0.25">
      <c r="A12051" s="203">
        <v>44475</v>
      </c>
      <c r="B12051" s="204">
        <v>44475</v>
      </c>
      <c r="C12051" s="204" t="s">
        <v>1042</v>
      </c>
      <c r="D12051" s="205">
        <f>VLOOKUP(Pag_Inicio_Corr_mas_casos[[#This Row],[Corregimiento]],Hoja3!$A$2:$D$676,4,0)</f>
        <v>80826</v>
      </c>
      <c r="E12051" s="204">
        <v>8</v>
      </c>
    </row>
    <row r="12052" spans="1:5" x14ac:dyDescent="0.25">
      <c r="A12052" s="203">
        <v>44475</v>
      </c>
      <c r="B12052" s="204">
        <v>44475</v>
      </c>
      <c r="C12052" s="204" t="s">
        <v>1041</v>
      </c>
      <c r="D12052" s="205">
        <f>VLOOKUP(Pag_Inicio_Corr_mas_casos[[#This Row],[Corregimiento]],Hoja3!$A$2:$D$676,4,0)</f>
        <v>80814</v>
      </c>
      <c r="E12052" s="204">
        <v>8</v>
      </c>
    </row>
    <row r="12053" spans="1:5" x14ac:dyDescent="0.25">
      <c r="A12053" s="203">
        <v>44475</v>
      </c>
      <c r="B12053" s="204">
        <v>44475</v>
      </c>
      <c r="C12053" s="204" t="s">
        <v>1036</v>
      </c>
      <c r="D12053" s="205">
        <f>VLOOKUP(Pag_Inicio_Corr_mas_casos[[#This Row],[Corregimiento]],Hoja3!$A$2:$D$676,4,0)</f>
        <v>80823</v>
      </c>
      <c r="E12053" s="204">
        <v>7</v>
      </c>
    </row>
    <row r="12054" spans="1:5" x14ac:dyDescent="0.25">
      <c r="A12054" s="203">
        <v>44475</v>
      </c>
      <c r="B12054" s="204">
        <v>44475</v>
      </c>
      <c r="C12054" s="204" t="s">
        <v>1037</v>
      </c>
      <c r="D12054" s="205">
        <f>VLOOKUP(Pag_Inicio_Corr_mas_casos[[#This Row],[Corregimiento]],Hoja3!$A$2:$D$676,4,0)</f>
        <v>80807</v>
      </c>
      <c r="E12054" s="204">
        <v>7</v>
      </c>
    </row>
    <row r="12055" spans="1:5" x14ac:dyDescent="0.25">
      <c r="A12055" s="203">
        <v>44475</v>
      </c>
      <c r="B12055" s="204">
        <v>44475</v>
      </c>
      <c r="C12055" s="204" t="s">
        <v>1097</v>
      </c>
      <c r="D12055" s="205">
        <f>VLOOKUP(Pag_Inicio_Corr_mas_casos[[#This Row],[Corregimiento]],Hoja3!$A$2:$D$676,4,0)</f>
        <v>30115</v>
      </c>
      <c r="E12055" s="204">
        <v>7</v>
      </c>
    </row>
    <row r="12056" spans="1:5" x14ac:dyDescent="0.25">
      <c r="A12056" s="203">
        <v>44475</v>
      </c>
      <c r="B12056" s="204">
        <v>44475</v>
      </c>
      <c r="C12056" s="204" t="s">
        <v>867</v>
      </c>
      <c r="D12056" s="205">
        <f>VLOOKUP(Pag_Inicio_Corr_mas_casos[[#This Row],[Corregimiento]],Hoja3!$A$2:$D$676,4,0)</f>
        <v>80821</v>
      </c>
      <c r="E12056" s="204">
        <v>6</v>
      </c>
    </row>
    <row r="12057" spans="1:5" x14ac:dyDescent="0.25">
      <c r="A12057" s="203">
        <v>44475</v>
      </c>
      <c r="B12057" s="204">
        <v>44475</v>
      </c>
      <c r="C12057" s="204" t="s">
        <v>1127</v>
      </c>
      <c r="D12057" s="205">
        <f>VLOOKUP(Pag_Inicio_Corr_mas_casos[[#This Row],[Corregimiento]],Hoja3!$A$2:$D$676,4,0)</f>
        <v>30104</v>
      </c>
      <c r="E12057" s="204">
        <v>5</v>
      </c>
    </row>
    <row r="12058" spans="1:5" x14ac:dyDescent="0.25">
      <c r="A12058" s="203">
        <v>44475</v>
      </c>
      <c r="B12058" s="204">
        <v>44475</v>
      </c>
      <c r="C12058" s="204" t="s">
        <v>1116</v>
      </c>
      <c r="D12058" s="205">
        <f>VLOOKUP(Pag_Inicio_Corr_mas_casos[[#This Row],[Corregimiento]],Hoja3!$A$2:$D$676,4,0)</f>
        <v>81003</v>
      </c>
      <c r="E12058" s="204">
        <v>4</v>
      </c>
    </row>
    <row r="12059" spans="1:5" x14ac:dyDescent="0.25">
      <c r="A12059" s="203">
        <v>44475</v>
      </c>
      <c r="B12059" s="204">
        <v>44475</v>
      </c>
      <c r="C12059" s="204" t="s">
        <v>1168</v>
      </c>
      <c r="D12059" s="205">
        <f>VLOOKUP(Pag_Inicio_Corr_mas_casos[[#This Row],[Corregimiento]],Hoja3!$A$2:$D$676,4,0)</f>
        <v>30101</v>
      </c>
      <c r="E12059" s="204">
        <v>4</v>
      </c>
    </row>
    <row r="12060" spans="1:5" x14ac:dyDescent="0.25">
      <c r="A12060" s="203">
        <v>44475</v>
      </c>
      <c r="B12060" s="204">
        <v>44475</v>
      </c>
      <c r="C12060" s="204" t="s">
        <v>1035</v>
      </c>
      <c r="D12060" s="205">
        <f>VLOOKUP(Pag_Inicio_Corr_mas_casos[[#This Row],[Corregimiento]],Hoja3!$A$2:$D$676,4,0)</f>
        <v>80806</v>
      </c>
      <c r="E12060" s="204">
        <v>4</v>
      </c>
    </row>
    <row r="12061" spans="1:5" x14ac:dyDescent="0.25">
      <c r="A12061" s="203">
        <v>44475</v>
      </c>
      <c r="B12061" s="204">
        <v>44475</v>
      </c>
      <c r="C12061" s="204" t="s">
        <v>804</v>
      </c>
      <c r="D12061" s="205">
        <f>VLOOKUP(Pag_Inicio_Corr_mas_casos[[#This Row],[Corregimiento]],Hoja3!$A$2:$D$676,4,0)</f>
        <v>80815</v>
      </c>
      <c r="E12061" s="204">
        <v>4</v>
      </c>
    </row>
    <row r="12062" spans="1:5" x14ac:dyDescent="0.25">
      <c r="A12062" s="203">
        <v>44475</v>
      </c>
      <c r="B12062" s="204">
        <v>44475</v>
      </c>
      <c r="C12062" s="204" t="s">
        <v>810</v>
      </c>
      <c r="D12062" s="205">
        <f>VLOOKUP(Pag_Inicio_Corr_mas_casos[[#This Row],[Corregimiento]],Hoja3!$A$2:$D$676,4,0)</f>
        <v>50208</v>
      </c>
      <c r="E12062" s="204">
        <v>3</v>
      </c>
    </row>
    <row r="12063" spans="1:5" x14ac:dyDescent="0.25">
      <c r="A12063" s="203">
        <v>44475</v>
      </c>
      <c r="B12063" s="204">
        <v>44475</v>
      </c>
      <c r="C12063" s="204" t="s">
        <v>1476</v>
      </c>
      <c r="D12063" s="205">
        <f>VLOOKUP(Pag_Inicio_Corr_mas_casos[[#This Row],[Corregimiento]],Hoja3!$A$2:$D$676,4,0)</f>
        <v>30105</v>
      </c>
      <c r="E12063" s="204">
        <v>3</v>
      </c>
    </row>
    <row r="12064" spans="1:5" x14ac:dyDescent="0.25">
      <c r="A12064" s="203">
        <v>44475</v>
      </c>
      <c r="B12064" s="204">
        <v>44475</v>
      </c>
      <c r="C12064" s="204" t="s">
        <v>1477</v>
      </c>
      <c r="D12064" s="205">
        <f>VLOOKUP(Pag_Inicio_Corr_mas_casos[[#This Row],[Corregimiento]],Hoja3!$A$2:$D$676,4,0)</f>
        <v>80802</v>
      </c>
      <c r="E12064" s="204">
        <v>3</v>
      </c>
    </row>
    <row r="12065" spans="1:5" x14ac:dyDescent="0.25">
      <c r="A12065" s="203">
        <v>44475</v>
      </c>
      <c r="B12065" s="204">
        <v>44475</v>
      </c>
      <c r="C12065" s="204" t="s">
        <v>1455</v>
      </c>
      <c r="D12065" s="205">
        <f>VLOOKUP(Pag_Inicio_Corr_mas_casos[[#This Row],[Corregimiento]],Hoja3!$A$2:$D$676,4,0)</f>
        <v>30110</v>
      </c>
      <c r="E12065" s="204">
        <v>3</v>
      </c>
    </row>
    <row r="12066" spans="1:5" x14ac:dyDescent="0.25">
      <c r="A12066" s="203">
        <v>44475</v>
      </c>
      <c r="B12066" s="204">
        <v>44475</v>
      </c>
      <c r="C12066" s="204" t="s">
        <v>1353</v>
      </c>
      <c r="D12066" s="205">
        <f>VLOOKUP(Pag_Inicio_Corr_mas_casos[[#This Row],[Corregimiento]],Hoja3!$A$2:$D$676,4,0)</f>
        <v>40703</v>
      </c>
      <c r="E12066" s="204">
        <v>3</v>
      </c>
    </row>
    <row r="12067" spans="1:5" x14ac:dyDescent="0.25">
      <c r="A12067" s="203">
        <v>44475</v>
      </c>
      <c r="B12067" s="204">
        <v>44475</v>
      </c>
      <c r="C12067" s="204" t="s">
        <v>1301</v>
      </c>
      <c r="D12067" s="205">
        <f>VLOOKUP(Pag_Inicio_Corr_mas_casos[[#This Row],[Corregimiento]],Hoja3!$A$2:$D$676,4,0)</f>
        <v>10101</v>
      </c>
      <c r="E12067" s="204">
        <v>3</v>
      </c>
    </row>
    <row r="12068" spans="1:5" x14ac:dyDescent="0.25">
      <c r="A12068" s="209">
        <v>44476</v>
      </c>
      <c r="B12068" s="210">
        <v>44476</v>
      </c>
      <c r="C12068" s="210" t="s">
        <v>1106</v>
      </c>
      <c r="D12068" s="211">
        <f>VLOOKUP(Pag_Inicio_Corr_mas_casos[[#This Row],[Corregimiento]],Hoja3!$A$2:$D$676,4,0)</f>
        <v>80809</v>
      </c>
      <c r="E12068" s="210">
        <v>11</v>
      </c>
    </row>
    <row r="12069" spans="1:5" x14ac:dyDescent="0.25">
      <c r="A12069" s="209">
        <v>44476</v>
      </c>
      <c r="B12069" s="210">
        <v>44476</v>
      </c>
      <c r="C12069" s="210" t="s">
        <v>935</v>
      </c>
      <c r="D12069" s="211">
        <f>VLOOKUP(Pag_Inicio_Corr_mas_casos[[#This Row],[Corregimiento]],Hoja3!$A$2:$D$676,4,0)</f>
        <v>60103</v>
      </c>
      <c r="E12069" s="210">
        <v>8</v>
      </c>
    </row>
    <row r="12070" spans="1:5" x14ac:dyDescent="0.25">
      <c r="A12070" s="209">
        <v>44476</v>
      </c>
      <c r="B12070" s="210">
        <v>44476</v>
      </c>
      <c r="C12070" s="210" t="s">
        <v>1156</v>
      </c>
      <c r="D12070" s="211">
        <f>VLOOKUP(Pag_Inicio_Corr_mas_casos[[#This Row],[Corregimiento]],Hoja3!$A$2:$D$676,4,0)</f>
        <v>60401</v>
      </c>
      <c r="E12070" s="210">
        <v>7</v>
      </c>
    </row>
    <row r="12071" spans="1:5" x14ac:dyDescent="0.25">
      <c r="A12071" s="209">
        <v>44476</v>
      </c>
      <c r="B12071" s="210">
        <v>44476</v>
      </c>
      <c r="C12071" s="210" t="s">
        <v>1062</v>
      </c>
      <c r="D12071" s="211">
        <f>VLOOKUP(Pag_Inicio_Corr_mas_casos[[#This Row],[Corregimiento]],Hoja3!$A$2:$D$676,4,0)</f>
        <v>30107</v>
      </c>
      <c r="E12071" s="210">
        <v>7</v>
      </c>
    </row>
    <row r="12072" spans="1:5" x14ac:dyDescent="0.25">
      <c r="A12072" s="209">
        <v>44476</v>
      </c>
      <c r="B12072" s="210">
        <v>44476</v>
      </c>
      <c r="C12072" s="210" t="s">
        <v>1478</v>
      </c>
      <c r="D12072" s="211">
        <f>VLOOKUP(Pag_Inicio_Corr_mas_casos[[#This Row],[Corregimiento]],Hoja3!$A$2:$D$676,4,0)</f>
        <v>60105</v>
      </c>
      <c r="E12072" s="210">
        <v>7</v>
      </c>
    </row>
    <row r="12073" spans="1:5" x14ac:dyDescent="0.25">
      <c r="A12073" s="209">
        <v>44476</v>
      </c>
      <c r="B12073" s="210">
        <v>44476</v>
      </c>
      <c r="C12073" s="210" t="s">
        <v>1048</v>
      </c>
      <c r="D12073" s="211">
        <f>VLOOKUP(Pag_Inicio_Corr_mas_casos[[#This Row],[Corregimiento]],Hoja3!$A$2:$D$676,4,0)</f>
        <v>80817</v>
      </c>
      <c r="E12073" s="210">
        <v>6</v>
      </c>
    </row>
    <row r="12074" spans="1:5" x14ac:dyDescent="0.25">
      <c r="A12074" s="209">
        <v>44476</v>
      </c>
      <c r="B12074" s="210">
        <v>44476</v>
      </c>
      <c r="C12074" s="210" t="s">
        <v>1080</v>
      </c>
      <c r="D12074" s="211">
        <f>VLOOKUP(Pag_Inicio_Corr_mas_casos[[#This Row],[Corregimiento]],Hoja3!$A$2:$D$676,4,0)</f>
        <v>80822</v>
      </c>
      <c r="E12074" s="210">
        <v>6</v>
      </c>
    </row>
    <row r="12075" spans="1:5" x14ac:dyDescent="0.25">
      <c r="A12075" s="209">
        <v>44476</v>
      </c>
      <c r="B12075" s="210">
        <v>44476</v>
      </c>
      <c r="C12075" s="210" t="s">
        <v>1102</v>
      </c>
      <c r="D12075" s="211">
        <f>VLOOKUP(Pag_Inicio_Corr_mas_casos[[#This Row],[Corregimiento]],Hoja3!$A$2:$D$676,4,0)</f>
        <v>40612</v>
      </c>
      <c r="E12075" s="210">
        <v>6</v>
      </c>
    </row>
    <row r="12076" spans="1:5" x14ac:dyDescent="0.25">
      <c r="A12076" s="209">
        <v>44476</v>
      </c>
      <c r="B12076" s="210">
        <v>44476</v>
      </c>
      <c r="C12076" s="210" t="s">
        <v>1042</v>
      </c>
      <c r="D12076" s="211">
        <f>VLOOKUP(Pag_Inicio_Corr_mas_casos[[#This Row],[Corregimiento]],Hoja3!$A$2:$D$676,4,0)</f>
        <v>80826</v>
      </c>
      <c r="E12076" s="210">
        <v>6</v>
      </c>
    </row>
    <row r="12077" spans="1:5" x14ac:dyDescent="0.25">
      <c r="A12077" s="209">
        <v>44476</v>
      </c>
      <c r="B12077" s="210">
        <v>44476</v>
      </c>
      <c r="C12077" s="210" t="s">
        <v>1078</v>
      </c>
      <c r="D12077" s="211">
        <f>VLOOKUP(Pag_Inicio_Corr_mas_casos[[#This Row],[Corregimiento]],Hoja3!$A$2:$D$676,4,0)</f>
        <v>130716</v>
      </c>
      <c r="E12077" s="210">
        <v>5</v>
      </c>
    </row>
    <row r="12078" spans="1:5" x14ac:dyDescent="0.25">
      <c r="A12078" s="209">
        <v>44476</v>
      </c>
      <c r="B12078" s="210">
        <v>44476</v>
      </c>
      <c r="C12078" s="210" t="s">
        <v>1168</v>
      </c>
      <c r="D12078" s="211">
        <f>VLOOKUP(Pag_Inicio_Corr_mas_casos[[#This Row],[Corregimiento]],Hoja3!$A$2:$D$676,4,0)</f>
        <v>30101</v>
      </c>
      <c r="E12078" s="210">
        <v>5</v>
      </c>
    </row>
    <row r="12079" spans="1:5" x14ac:dyDescent="0.25">
      <c r="A12079" s="209">
        <v>44476</v>
      </c>
      <c r="B12079" s="210">
        <v>44476</v>
      </c>
      <c r="C12079" s="210" t="s">
        <v>868</v>
      </c>
      <c r="D12079" s="211">
        <f>VLOOKUP(Pag_Inicio_Corr_mas_casos[[#This Row],[Corregimiento]],Hoja3!$A$2:$D$676,4,0)</f>
        <v>81009</v>
      </c>
      <c r="E12079" s="210">
        <v>5</v>
      </c>
    </row>
    <row r="12080" spans="1:5" x14ac:dyDescent="0.25">
      <c r="A12080" s="209">
        <v>44476</v>
      </c>
      <c r="B12080" s="210">
        <v>44476</v>
      </c>
      <c r="C12080" s="210" t="s">
        <v>1035</v>
      </c>
      <c r="D12080" s="211">
        <f>VLOOKUP(Pag_Inicio_Corr_mas_casos[[#This Row],[Corregimiento]],Hoja3!$A$2:$D$676,4,0)</f>
        <v>80806</v>
      </c>
      <c r="E12080" s="210">
        <v>5</v>
      </c>
    </row>
    <row r="12081" spans="1:5" x14ac:dyDescent="0.25">
      <c r="A12081" s="209">
        <v>44476</v>
      </c>
      <c r="B12081" s="210">
        <v>44476</v>
      </c>
      <c r="C12081" s="210" t="s">
        <v>1037</v>
      </c>
      <c r="D12081" s="211">
        <f>VLOOKUP(Pag_Inicio_Corr_mas_casos[[#This Row],[Corregimiento]],Hoja3!$A$2:$D$676,4,0)</f>
        <v>80807</v>
      </c>
      <c r="E12081" s="210">
        <v>5</v>
      </c>
    </row>
    <row r="12082" spans="1:5" x14ac:dyDescent="0.25">
      <c r="A12082" s="209">
        <v>44476</v>
      </c>
      <c r="B12082" s="210">
        <v>44476</v>
      </c>
      <c r="C12082" s="210" t="s">
        <v>1147</v>
      </c>
      <c r="D12082" s="211">
        <f>VLOOKUP(Pag_Inicio_Corr_mas_casos[[#This Row],[Corregimiento]],Hoja3!$A$2:$D$676,4,0)</f>
        <v>40201</v>
      </c>
      <c r="E12082" s="210">
        <v>4</v>
      </c>
    </row>
    <row r="12083" spans="1:5" x14ac:dyDescent="0.25">
      <c r="A12083" s="209">
        <v>44476</v>
      </c>
      <c r="B12083" s="210">
        <v>44476</v>
      </c>
      <c r="C12083" s="210" t="s">
        <v>1141</v>
      </c>
      <c r="D12083" s="211">
        <f>VLOOKUP(Pag_Inicio_Corr_mas_casos[[#This Row],[Corregimiento]],Hoja3!$A$2:$D$676,4,0)</f>
        <v>80812</v>
      </c>
      <c r="E12083" s="210">
        <v>4</v>
      </c>
    </row>
    <row r="12084" spans="1:5" x14ac:dyDescent="0.25">
      <c r="A12084" s="209">
        <v>44476</v>
      </c>
      <c r="B12084" s="210">
        <v>44476</v>
      </c>
      <c r="C12084" s="210" t="s">
        <v>1041</v>
      </c>
      <c r="D12084" s="211">
        <f>VLOOKUP(Pag_Inicio_Corr_mas_casos[[#This Row],[Corregimiento]],Hoja3!$A$2:$D$676,4,0)</f>
        <v>80814</v>
      </c>
      <c r="E12084" s="210">
        <v>4</v>
      </c>
    </row>
    <row r="12085" spans="1:5" x14ac:dyDescent="0.25">
      <c r="A12085" s="209">
        <v>44476</v>
      </c>
      <c r="B12085" s="210">
        <v>44476</v>
      </c>
      <c r="C12085" s="210" t="s">
        <v>1472</v>
      </c>
      <c r="D12085" s="211">
        <f>VLOOKUP(Pag_Inicio_Corr_mas_casos[[#This Row],[Corregimiento]],Hoja3!$A$2:$D$676,4,0)</f>
        <v>80501</v>
      </c>
      <c r="E12085" s="210">
        <v>4</v>
      </c>
    </row>
    <row r="12086" spans="1:5" x14ac:dyDescent="0.25">
      <c r="A12086" s="209">
        <v>44476</v>
      </c>
      <c r="B12086" s="210">
        <v>44476</v>
      </c>
      <c r="C12086" s="210" t="s">
        <v>1107</v>
      </c>
      <c r="D12086" s="211">
        <f>VLOOKUP(Pag_Inicio_Corr_mas_casos[[#This Row],[Corregimiento]],Hoja3!$A$2:$D$676,4,0)</f>
        <v>80819</v>
      </c>
      <c r="E12086" s="210">
        <v>4</v>
      </c>
    </row>
    <row r="12087" spans="1:5" x14ac:dyDescent="0.25">
      <c r="A12087" s="209">
        <v>44476</v>
      </c>
      <c r="B12087" s="210">
        <v>44476</v>
      </c>
      <c r="C12087" s="210" t="s">
        <v>1114</v>
      </c>
      <c r="D12087" s="211">
        <f>VLOOKUP(Pag_Inicio_Corr_mas_casos[[#This Row],[Corregimiento]],Hoja3!$A$2:$D$676,4,0)</f>
        <v>81001</v>
      </c>
      <c r="E12087" s="210">
        <v>4</v>
      </c>
    </row>
    <row r="12088" spans="1:5" x14ac:dyDescent="0.25">
      <c r="A12088" s="203">
        <v>44477</v>
      </c>
      <c r="B12088" s="204">
        <v>44477</v>
      </c>
      <c r="C12088" s="204" t="s">
        <v>1106</v>
      </c>
      <c r="D12088" s="205">
        <f>VLOOKUP(Pag_Inicio_Corr_mas_casos[[#This Row],[Corregimiento]],Hoja3!$A$2:$D$676,4,0)</f>
        <v>80809</v>
      </c>
      <c r="E12088" s="204">
        <v>13</v>
      </c>
    </row>
    <row r="12089" spans="1:5" x14ac:dyDescent="0.25">
      <c r="A12089" s="203">
        <v>44477</v>
      </c>
      <c r="B12089" s="204">
        <v>44477</v>
      </c>
      <c r="C12089" s="204" t="s">
        <v>1127</v>
      </c>
      <c r="D12089" s="205">
        <f>VLOOKUP(Pag_Inicio_Corr_mas_casos[[#This Row],[Corregimiento]],Hoja3!$A$2:$D$676,4,0)</f>
        <v>30104</v>
      </c>
      <c r="E12089" s="204">
        <v>10</v>
      </c>
    </row>
    <row r="12090" spans="1:5" x14ac:dyDescent="0.25">
      <c r="A12090" s="203">
        <v>44477</v>
      </c>
      <c r="B12090" s="204">
        <v>44477</v>
      </c>
      <c r="C12090" s="204" t="s">
        <v>1141</v>
      </c>
      <c r="D12090" s="205">
        <f>VLOOKUP(Pag_Inicio_Corr_mas_casos[[#This Row],[Corregimiento]],Hoja3!$A$2:$D$676,4,0)</f>
        <v>80812</v>
      </c>
      <c r="E12090" s="204">
        <v>8</v>
      </c>
    </row>
    <row r="12091" spans="1:5" x14ac:dyDescent="0.25">
      <c r="A12091" s="203">
        <v>44477</v>
      </c>
      <c r="B12091" s="204">
        <v>44477</v>
      </c>
      <c r="C12091" s="204" t="s">
        <v>1062</v>
      </c>
      <c r="D12091" s="205">
        <f>VLOOKUP(Pag_Inicio_Corr_mas_casos[[#This Row],[Corregimiento]],Hoja3!$A$2:$D$676,4,0)</f>
        <v>30107</v>
      </c>
      <c r="E12091" s="204">
        <v>7</v>
      </c>
    </row>
    <row r="12092" spans="1:5" x14ac:dyDescent="0.25">
      <c r="A12092" s="203">
        <v>44477</v>
      </c>
      <c r="B12092" s="204">
        <v>44477</v>
      </c>
      <c r="C12092" s="204" t="s">
        <v>1118</v>
      </c>
      <c r="D12092" s="205">
        <f>VLOOKUP(Pag_Inicio_Corr_mas_casos[[#This Row],[Corregimiento]],Hoja3!$A$2:$D$676,4,0)</f>
        <v>30111</v>
      </c>
      <c r="E12092" s="204">
        <v>6</v>
      </c>
    </row>
    <row r="12093" spans="1:5" x14ac:dyDescent="0.25">
      <c r="A12093" s="203">
        <v>44477</v>
      </c>
      <c r="B12093" s="204">
        <v>44477</v>
      </c>
      <c r="C12093" s="204" t="s">
        <v>936</v>
      </c>
      <c r="D12093" s="205">
        <f>VLOOKUP(Pag_Inicio_Corr_mas_casos[[#This Row],[Corregimiento]],Hoja3!$A$2:$D$676,4,0)</f>
        <v>80811</v>
      </c>
      <c r="E12093" s="204">
        <v>6</v>
      </c>
    </row>
    <row r="12094" spans="1:5" x14ac:dyDescent="0.25">
      <c r="A12094" s="203">
        <v>44477</v>
      </c>
      <c r="B12094" s="204">
        <v>44477</v>
      </c>
      <c r="C12094" s="204" t="s">
        <v>1479</v>
      </c>
      <c r="D12094" s="205">
        <f>VLOOKUP(Pag_Inicio_Corr_mas_casos[[#This Row],[Corregimiento]],Hoja3!$A$2:$D$676,4,0)</f>
        <v>30301</v>
      </c>
      <c r="E12094" s="204">
        <v>6</v>
      </c>
    </row>
    <row r="12095" spans="1:5" x14ac:dyDescent="0.25">
      <c r="A12095" s="203">
        <v>44477</v>
      </c>
      <c r="B12095" s="204">
        <v>44477</v>
      </c>
      <c r="C12095" s="204" t="s">
        <v>1107</v>
      </c>
      <c r="D12095" s="205">
        <f>VLOOKUP(Pag_Inicio_Corr_mas_casos[[#This Row],[Corregimiento]],Hoja3!$A$2:$D$676,4,0)</f>
        <v>80819</v>
      </c>
      <c r="E12095" s="204">
        <v>6</v>
      </c>
    </row>
    <row r="12096" spans="1:5" x14ac:dyDescent="0.25">
      <c r="A12096" s="203">
        <v>44477</v>
      </c>
      <c r="B12096" s="204">
        <v>44477</v>
      </c>
      <c r="C12096" s="204" t="s">
        <v>1037</v>
      </c>
      <c r="D12096" s="205">
        <f>VLOOKUP(Pag_Inicio_Corr_mas_casos[[#This Row],[Corregimiento]],Hoja3!$A$2:$D$676,4,0)</f>
        <v>80807</v>
      </c>
      <c r="E12096" s="204">
        <v>5</v>
      </c>
    </row>
    <row r="12097" spans="1:5" x14ac:dyDescent="0.25">
      <c r="A12097" s="203">
        <v>44477</v>
      </c>
      <c r="B12097" s="204">
        <v>44477</v>
      </c>
      <c r="C12097" s="204" t="s">
        <v>1080</v>
      </c>
      <c r="D12097" s="205">
        <f>VLOOKUP(Pag_Inicio_Corr_mas_casos[[#This Row],[Corregimiento]],Hoja3!$A$2:$D$676,4,0)</f>
        <v>80822</v>
      </c>
      <c r="E12097" s="204">
        <v>5</v>
      </c>
    </row>
    <row r="12098" spans="1:5" x14ac:dyDescent="0.25">
      <c r="A12098" s="203">
        <v>44477</v>
      </c>
      <c r="B12098" s="204">
        <v>44477</v>
      </c>
      <c r="C12098" s="204" t="s">
        <v>1191</v>
      </c>
      <c r="D12098" s="205">
        <f>VLOOKUP(Pag_Inicio_Corr_mas_casos[[#This Row],[Corregimiento]],Hoja3!$A$2:$D$676,4,0)</f>
        <v>130106</v>
      </c>
      <c r="E12098" s="204">
        <v>5</v>
      </c>
    </row>
    <row r="12099" spans="1:5" x14ac:dyDescent="0.25">
      <c r="A12099" s="203">
        <v>44477</v>
      </c>
      <c r="B12099" s="204">
        <v>44477</v>
      </c>
      <c r="C12099" s="204" t="s">
        <v>867</v>
      </c>
      <c r="D12099" s="205">
        <f>VLOOKUP(Pag_Inicio_Corr_mas_casos[[#This Row],[Corregimiento]],Hoja3!$A$2:$D$676,4,0)</f>
        <v>80821</v>
      </c>
      <c r="E12099" s="204">
        <v>5</v>
      </c>
    </row>
    <row r="12100" spans="1:5" x14ac:dyDescent="0.25">
      <c r="A12100" s="203">
        <v>44477</v>
      </c>
      <c r="B12100" s="204">
        <v>44477</v>
      </c>
      <c r="C12100" s="204" t="s">
        <v>1116</v>
      </c>
      <c r="D12100" s="205">
        <f>VLOOKUP(Pag_Inicio_Corr_mas_casos[[#This Row],[Corregimiento]],Hoja3!$A$2:$D$676,4,0)</f>
        <v>81003</v>
      </c>
      <c r="E12100" s="204">
        <v>4</v>
      </c>
    </row>
    <row r="12101" spans="1:5" x14ac:dyDescent="0.25">
      <c r="A12101" s="203">
        <v>44477</v>
      </c>
      <c r="B12101" s="204">
        <v>44477</v>
      </c>
      <c r="C12101" s="204" t="s">
        <v>1113</v>
      </c>
      <c r="D12101" s="205">
        <f>VLOOKUP(Pag_Inicio_Corr_mas_casos[[#This Row],[Corregimiento]],Hoja3!$A$2:$D$676,4,0)</f>
        <v>81008</v>
      </c>
      <c r="E12101" s="204">
        <v>4</v>
      </c>
    </row>
    <row r="12102" spans="1:5" x14ac:dyDescent="0.25">
      <c r="A12102" s="203">
        <v>44477</v>
      </c>
      <c r="B12102" s="204">
        <v>44477</v>
      </c>
      <c r="C12102" s="204" t="s">
        <v>1040</v>
      </c>
      <c r="D12102" s="205">
        <f>VLOOKUP(Pag_Inicio_Corr_mas_casos[[#This Row],[Corregimiento]],Hoja3!$A$2:$D$676,4,0)</f>
        <v>81007</v>
      </c>
      <c r="E12102" s="204">
        <v>4</v>
      </c>
    </row>
    <row r="12103" spans="1:5" x14ac:dyDescent="0.25">
      <c r="A12103" s="203">
        <v>44477</v>
      </c>
      <c r="B12103" s="204">
        <v>44477</v>
      </c>
      <c r="C12103" s="204" t="s">
        <v>804</v>
      </c>
      <c r="D12103" s="205">
        <f>VLOOKUP(Pag_Inicio_Corr_mas_casos[[#This Row],[Corregimiento]],Hoja3!$A$2:$D$676,4,0)</f>
        <v>80815</v>
      </c>
      <c r="E12103" s="204">
        <v>3</v>
      </c>
    </row>
    <row r="12104" spans="1:5" x14ac:dyDescent="0.25">
      <c r="A12104" s="203">
        <v>44477</v>
      </c>
      <c r="B12104" s="204">
        <v>44477</v>
      </c>
      <c r="C12104" s="204" t="s">
        <v>1032</v>
      </c>
      <c r="D12104" s="205">
        <f>VLOOKUP(Pag_Inicio_Corr_mas_casos[[#This Row],[Corregimiento]],Hoja3!$A$2:$D$676,4,0)</f>
        <v>80810</v>
      </c>
      <c r="E12104" s="204">
        <v>3</v>
      </c>
    </row>
    <row r="12105" spans="1:5" x14ac:dyDescent="0.25">
      <c r="A12105" s="203">
        <v>44477</v>
      </c>
      <c r="B12105" s="204">
        <v>44477</v>
      </c>
      <c r="C12105" s="204" t="s">
        <v>1048</v>
      </c>
      <c r="D12105" s="205">
        <f>VLOOKUP(Pag_Inicio_Corr_mas_casos[[#This Row],[Corregimiento]],Hoja3!$A$2:$D$676,4,0)</f>
        <v>80817</v>
      </c>
      <c r="E12105" s="204">
        <v>3</v>
      </c>
    </row>
    <row r="12106" spans="1:5" x14ac:dyDescent="0.25">
      <c r="A12106" s="203">
        <v>44477</v>
      </c>
      <c r="B12106" s="204">
        <v>44477</v>
      </c>
      <c r="C12106" s="204" t="s">
        <v>1041</v>
      </c>
      <c r="D12106" s="205">
        <f>VLOOKUP(Pag_Inicio_Corr_mas_casos[[#This Row],[Corregimiento]],Hoja3!$A$2:$D$676,4,0)</f>
        <v>80814</v>
      </c>
      <c r="E12106" s="204">
        <v>3</v>
      </c>
    </row>
    <row r="12107" spans="1:5" x14ac:dyDescent="0.25">
      <c r="A12107" s="203">
        <v>44477</v>
      </c>
      <c r="B12107" s="204">
        <v>44477</v>
      </c>
      <c r="C12107" s="204" t="s">
        <v>1447</v>
      </c>
      <c r="D12107" s="205">
        <f>VLOOKUP(Pag_Inicio_Corr_mas_casos[[#This Row],[Corregimiento]],Hoja3!$A$2:$D$676,4,0)</f>
        <v>130717</v>
      </c>
      <c r="E12107" s="204">
        <v>3</v>
      </c>
    </row>
    <row r="12108" spans="1:5" x14ac:dyDescent="0.25">
      <c r="A12108" s="213">
        <v>44479</v>
      </c>
      <c r="B12108" s="214">
        <v>44479</v>
      </c>
      <c r="C12108" s="214" t="s">
        <v>1141</v>
      </c>
      <c r="D12108" s="215">
        <f>VLOOKUP(Pag_Inicio_Corr_mas_casos[[#This Row],[Corregimiento]],Hoja3!$A$2:$D$676,4,0)</f>
        <v>80812</v>
      </c>
      <c r="E12108" s="214">
        <v>6</v>
      </c>
    </row>
    <row r="12109" spans="1:5" x14ac:dyDescent="0.25">
      <c r="A12109" s="213">
        <v>44479</v>
      </c>
      <c r="B12109" s="214">
        <v>44479</v>
      </c>
      <c r="C12109" s="214" t="s">
        <v>1106</v>
      </c>
      <c r="D12109" s="215">
        <f>VLOOKUP(Pag_Inicio_Corr_mas_casos[[#This Row],[Corregimiento]],Hoja3!$A$2:$D$676,4,0)</f>
        <v>80809</v>
      </c>
      <c r="E12109" s="214">
        <v>5</v>
      </c>
    </row>
    <row r="12110" spans="1:5" x14ac:dyDescent="0.25">
      <c r="A12110" s="213">
        <v>44479</v>
      </c>
      <c r="B12110" s="214">
        <v>44479</v>
      </c>
      <c r="C12110" s="214" t="s">
        <v>1312</v>
      </c>
      <c r="D12110" s="215">
        <f>VLOOKUP(Pag_Inicio_Corr_mas_casos[[#This Row],[Corregimiento]],Hoja3!$A$2:$D$676,4,0)</f>
        <v>40701</v>
      </c>
      <c r="E12110" s="214">
        <v>5</v>
      </c>
    </row>
    <row r="12111" spans="1:5" x14ac:dyDescent="0.25">
      <c r="A12111" s="213">
        <v>44479</v>
      </c>
      <c r="B12111" s="214">
        <v>44479</v>
      </c>
      <c r="C12111" s="214" t="s">
        <v>1037</v>
      </c>
      <c r="D12111" s="215">
        <f>VLOOKUP(Pag_Inicio_Corr_mas_casos[[#This Row],[Corregimiento]],Hoja3!$A$2:$D$676,4,0)</f>
        <v>80807</v>
      </c>
      <c r="E12111" s="214">
        <v>5</v>
      </c>
    </row>
    <row r="12112" spans="1:5" x14ac:dyDescent="0.25">
      <c r="A12112" s="213">
        <v>44479</v>
      </c>
      <c r="B12112" s="214">
        <v>44479</v>
      </c>
      <c r="C12112" s="214" t="s">
        <v>868</v>
      </c>
      <c r="D12112" s="215">
        <f>VLOOKUP(Pag_Inicio_Corr_mas_casos[[#This Row],[Corregimiento]],Hoja3!$A$2:$D$676,4,0)</f>
        <v>81009</v>
      </c>
      <c r="E12112" s="214">
        <v>5</v>
      </c>
    </row>
    <row r="12113" spans="1:5" x14ac:dyDescent="0.25">
      <c r="A12113" s="213">
        <v>44479</v>
      </c>
      <c r="B12113" s="214">
        <v>44479</v>
      </c>
      <c r="C12113" s="214" t="s">
        <v>1127</v>
      </c>
      <c r="D12113" s="215">
        <f>VLOOKUP(Pag_Inicio_Corr_mas_casos[[#This Row],[Corregimiento]],Hoja3!$A$2:$D$676,4,0)</f>
        <v>30104</v>
      </c>
      <c r="E12113" s="214">
        <v>5</v>
      </c>
    </row>
    <row r="12114" spans="1:5" x14ac:dyDescent="0.25">
      <c r="A12114" s="213">
        <v>44479</v>
      </c>
      <c r="B12114" s="214">
        <v>44479</v>
      </c>
      <c r="C12114" s="214" t="s">
        <v>1107</v>
      </c>
      <c r="D12114" s="215">
        <f>VLOOKUP(Pag_Inicio_Corr_mas_casos[[#This Row],[Corregimiento]],Hoja3!$A$2:$D$676,4,0)</f>
        <v>80819</v>
      </c>
      <c r="E12114" s="214">
        <v>5</v>
      </c>
    </row>
    <row r="12115" spans="1:5" x14ac:dyDescent="0.25">
      <c r="A12115" s="213">
        <v>44479</v>
      </c>
      <c r="B12115" s="214">
        <v>44479</v>
      </c>
      <c r="C12115" s="214" t="s">
        <v>1048</v>
      </c>
      <c r="D12115" s="215">
        <f>VLOOKUP(Pag_Inicio_Corr_mas_casos[[#This Row],[Corregimiento]],Hoja3!$A$2:$D$676,4,0)</f>
        <v>80817</v>
      </c>
      <c r="E12115" s="214">
        <v>4</v>
      </c>
    </row>
    <row r="12116" spans="1:5" x14ac:dyDescent="0.25">
      <c r="A12116" s="213">
        <v>44479</v>
      </c>
      <c r="B12116" s="214">
        <v>44479</v>
      </c>
      <c r="C12116" s="214" t="s">
        <v>1062</v>
      </c>
      <c r="D12116" s="215">
        <f>VLOOKUP(Pag_Inicio_Corr_mas_casos[[#This Row],[Corregimiento]],Hoja3!$A$2:$D$676,4,0)</f>
        <v>30107</v>
      </c>
      <c r="E12116" s="214">
        <v>4</v>
      </c>
    </row>
    <row r="12117" spans="1:5" x14ac:dyDescent="0.25">
      <c r="A12117" s="213">
        <v>44479</v>
      </c>
      <c r="B12117" s="214">
        <v>44479</v>
      </c>
      <c r="C12117" s="214" t="s">
        <v>1032</v>
      </c>
      <c r="D12117" s="215">
        <f>VLOOKUP(Pag_Inicio_Corr_mas_casos[[#This Row],[Corregimiento]],Hoja3!$A$2:$D$676,4,0)</f>
        <v>80810</v>
      </c>
      <c r="E12117" s="214">
        <v>4</v>
      </c>
    </row>
    <row r="12118" spans="1:5" x14ac:dyDescent="0.25">
      <c r="A12118" s="213">
        <v>44479</v>
      </c>
      <c r="B12118" s="214">
        <v>44479</v>
      </c>
      <c r="C12118" s="214" t="s">
        <v>1041</v>
      </c>
      <c r="D12118" s="215">
        <f>VLOOKUP(Pag_Inicio_Corr_mas_casos[[#This Row],[Corregimiento]],Hoja3!$A$2:$D$676,4,0)</f>
        <v>80814</v>
      </c>
      <c r="E12118" s="214">
        <v>4</v>
      </c>
    </row>
    <row r="12119" spans="1:5" x14ac:dyDescent="0.25">
      <c r="A12119" s="213">
        <v>44479</v>
      </c>
      <c r="B12119" s="214">
        <v>44479</v>
      </c>
      <c r="C12119" s="214" t="s">
        <v>1480</v>
      </c>
      <c r="D12119" s="215">
        <f>VLOOKUP(Pag_Inicio_Corr_mas_casos[[#This Row],[Corregimiento]],Hoja3!$A$2:$D$676,4,0)</f>
        <v>40404</v>
      </c>
      <c r="E12119" s="214">
        <v>4</v>
      </c>
    </row>
    <row r="12120" spans="1:5" x14ac:dyDescent="0.25">
      <c r="A12120" s="213">
        <v>44479</v>
      </c>
      <c r="B12120" s="214">
        <v>44479</v>
      </c>
      <c r="C12120" s="214" t="s">
        <v>1481</v>
      </c>
      <c r="D12120" s="215">
        <f>VLOOKUP(Pag_Inicio_Corr_mas_casos[[#This Row],[Corregimiento]],Hoja3!$A$2:$D$676,4,0)</f>
        <v>60405</v>
      </c>
      <c r="E12120" s="214">
        <v>3</v>
      </c>
    </row>
    <row r="12121" spans="1:5" x14ac:dyDescent="0.25">
      <c r="A12121" s="213">
        <v>44479</v>
      </c>
      <c r="B12121" s="214">
        <v>44479</v>
      </c>
      <c r="C12121" s="214" t="s">
        <v>1102</v>
      </c>
      <c r="D12121" s="215">
        <f>VLOOKUP(Pag_Inicio_Corr_mas_casos[[#This Row],[Corregimiento]],Hoja3!$A$2:$D$676,4,0)</f>
        <v>40612</v>
      </c>
      <c r="E12121" s="214">
        <v>3</v>
      </c>
    </row>
    <row r="12122" spans="1:5" x14ac:dyDescent="0.25">
      <c r="A12122" s="213">
        <v>44479</v>
      </c>
      <c r="B12122" s="214">
        <v>44479</v>
      </c>
      <c r="C12122" s="214" t="s">
        <v>1476</v>
      </c>
      <c r="D12122" s="215">
        <f>VLOOKUP(Pag_Inicio_Corr_mas_casos[[#This Row],[Corregimiento]],Hoja3!$A$2:$D$676,4,0)</f>
        <v>30105</v>
      </c>
      <c r="E12122" s="214">
        <v>3</v>
      </c>
    </row>
    <row r="12123" spans="1:5" x14ac:dyDescent="0.25">
      <c r="A12123" s="213">
        <v>44479</v>
      </c>
      <c r="B12123" s="214">
        <v>44479</v>
      </c>
      <c r="C12123" s="214" t="s">
        <v>1155</v>
      </c>
      <c r="D12123" s="215">
        <f>VLOOKUP(Pag_Inicio_Corr_mas_casos[[#This Row],[Corregimiento]],Hoja3!$A$2:$D$676,4,0)</f>
        <v>40601</v>
      </c>
      <c r="E12123" s="214">
        <v>3</v>
      </c>
    </row>
    <row r="12124" spans="1:5" x14ac:dyDescent="0.25">
      <c r="A12124" s="213">
        <v>44479</v>
      </c>
      <c r="B12124" s="214">
        <v>44479</v>
      </c>
      <c r="C12124" s="214" t="s">
        <v>1042</v>
      </c>
      <c r="D12124" s="215">
        <f>VLOOKUP(Pag_Inicio_Corr_mas_casos[[#This Row],[Corregimiento]],Hoja3!$A$2:$D$676,4,0)</f>
        <v>80826</v>
      </c>
      <c r="E12124" s="214">
        <v>3</v>
      </c>
    </row>
    <row r="12125" spans="1:5" x14ac:dyDescent="0.25">
      <c r="A12125" s="213">
        <v>44479</v>
      </c>
      <c r="B12125" s="214">
        <v>44479</v>
      </c>
      <c r="C12125" s="214" t="s">
        <v>1114</v>
      </c>
      <c r="D12125" s="215">
        <f>VLOOKUP(Pag_Inicio_Corr_mas_casos[[#This Row],[Corregimiento]],Hoja3!$A$2:$D$676,4,0)</f>
        <v>81001</v>
      </c>
      <c r="E12125" s="214">
        <v>2</v>
      </c>
    </row>
    <row r="12126" spans="1:5" x14ac:dyDescent="0.25">
      <c r="A12126" s="213">
        <v>44479</v>
      </c>
      <c r="B12126" s="214">
        <v>44479</v>
      </c>
      <c r="C12126" s="214" t="s">
        <v>1482</v>
      </c>
      <c r="D12126" s="215">
        <f>VLOOKUP(Pag_Inicio_Corr_mas_casos[[#This Row],[Corregimiento]],Hoja3!$A$2:$D$676,4,0)</f>
        <v>20201</v>
      </c>
      <c r="E12126" s="214">
        <v>2</v>
      </c>
    </row>
    <row r="12127" spans="1:5" x14ac:dyDescent="0.25">
      <c r="A12127" s="213">
        <v>44479</v>
      </c>
      <c r="B12127" s="214">
        <v>44479</v>
      </c>
      <c r="C12127" s="214" t="s">
        <v>1118</v>
      </c>
      <c r="D12127" s="215">
        <f>VLOOKUP(Pag_Inicio_Corr_mas_casos[[#This Row],[Corregimiento]],Hoja3!$A$2:$D$676,4,0)</f>
        <v>30111</v>
      </c>
      <c r="E12127" s="214">
        <v>2</v>
      </c>
    </row>
    <row r="12128" spans="1:5" x14ac:dyDescent="0.25">
      <c r="A12128" s="32">
        <v>44480</v>
      </c>
      <c r="B12128" s="33">
        <v>44480</v>
      </c>
      <c r="C12128" s="33" t="s">
        <v>1147</v>
      </c>
      <c r="D12128" s="34">
        <f>VLOOKUP(Pag_Inicio_Corr_mas_casos[[#This Row],[Corregimiento]],Hoja3!$A$2:$D$676,4,0)</f>
        <v>40201</v>
      </c>
      <c r="E12128" s="33">
        <v>7</v>
      </c>
    </row>
    <row r="12129" spans="1:5" x14ac:dyDescent="0.25">
      <c r="A12129" s="32">
        <v>44480</v>
      </c>
      <c r="B12129" s="33">
        <v>44480</v>
      </c>
      <c r="C12129" s="33" t="s">
        <v>1102</v>
      </c>
      <c r="D12129" s="34">
        <f>VLOOKUP(Pag_Inicio_Corr_mas_casos[[#This Row],[Corregimiento]],Hoja3!$A$2:$D$676,4,0)</f>
        <v>40612</v>
      </c>
      <c r="E12129" s="33">
        <v>6</v>
      </c>
    </row>
    <row r="12130" spans="1:5" x14ac:dyDescent="0.25">
      <c r="A12130" s="32">
        <v>44480</v>
      </c>
      <c r="B12130" s="33">
        <v>44480</v>
      </c>
      <c r="C12130" s="33" t="s">
        <v>1117</v>
      </c>
      <c r="D12130" s="34">
        <f>VLOOKUP(Pag_Inicio_Corr_mas_casos[[#This Row],[Corregimiento]],Hoja3!$A$2:$D$676,4,0)</f>
        <v>91001</v>
      </c>
      <c r="E12130" s="33">
        <v>5</v>
      </c>
    </row>
    <row r="12131" spans="1:5" x14ac:dyDescent="0.25">
      <c r="A12131" s="32">
        <v>44480</v>
      </c>
      <c r="B12131" s="33">
        <v>44480</v>
      </c>
      <c r="C12131" s="33" t="s">
        <v>1035</v>
      </c>
      <c r="D12131" s="34">
        <f>VLOOKUP(Pag_Inicio_Corr_mas_casos[[#This Row],[Corregimiento]],Hoja3!$A$2:$D$676,4,0)</f>
        <v>80806</v>
      </c>
      <c r="E12131" s="33">
        <v>5</v>
      </c>
    </row>
    <row r="12132" spans="1:5" x14ac:dyDescent="0.25">
      <c r="A12132" s="32">
        <v>44480</v>
      </c>
      <c r="B12132" s="33">
        <v>44480</v>
      </c>
      <c r="C12132" s="33" t="s">
        <v>1483</v>
      </c>
      <c r="D12132" s="34">
        <f>VLOOKUP(Pag_Inicio_Corr_mas_casos[[#This Row],[Corregimiento]],Hoja3!$A$2:$D$676,4,0)</f>
        <v>30105</v>
      </c>
      <c r="E12132" s="33">
        <v>5</v>
      </c>
    </row>
    <row r="12133" spans="1:5" x14ac:dyDescent="0.25">
      <c r="A12133" s="32">
        <v>44480</v>
      </c>
      <c r="B12133" s="33">
        <v>44480</v>
      </c>
      <c r="C12133" s="33" t="s">
        <v>1098</v>
      </c>
      <c r="D12133" s="34">
        <f>VLOOKUP(Pag_Inicio_Corr_mas_casos[[#This Row],[Corregimiento]],Hoja3!$A$2:$D$676,4,0)</f>
        <v>40611</v>
      </c>
      <c r="E12133" s="33">
        <v>4</v>
      </c>
    </row>
    <row r="12134" spans="1:5" x14ac:dyDescent="0.25">
      <c r="A12134" s="32">
        <v>44480</v>
      </c>
      <c r="B12134" s="33">
        <v>44480</v>
      </c>
      <c r="C12134" s="33" t="s">
        <v>1163</v>
      </c>
      <c r="D12134" s="34">
        <f>VLOOKUP(Pag_Inicio_Corr_mas_casos[[#This Row],[Corregimiento]],Hoja3!$A$2:$D$676,4,0)</f>
        <v>130101</v>
      </c>
      <c r="E12134" s="33">
        <v>4</v>
      </c>
    </row>
    <row r="12135" spans="1:5" x14ac:dyDescent="0.25">
      <c r="A12135" s="32">
        <v>44480</v>
      </c>
      <c r="B12135" s="33">
        <v>44480</v>
      </c>
      <c r="C12135" s="33" t="s">
        <v>1106</v>
      </c>
      <c r="D12135" s="34">
        <f>VLOOKUP(Pag_Inicio_Corr_mas_casos[[#This Row],[Corregimiento]],Hoja3!$A$2:$D$676,4,0)</f>
        <v>80809</v>
      </c>
      <c r="E12135" s="33">
        <v>4</v>
      </c>
    </row>
    <row r="12136" spans="1:5" x14ac:dyDescent="0.25">
      <c r="A12136" s="32">
        <v>44480</v>
      </c>
      <c r="B12136" s="33">
        <v>44480</v>
      </c>
      <c r="C12136" s="33" t="s">
        <v>1467</v>
      </c>
      <c r="D12136" s="34">
        <f>VLOOKUP(Pag_Inicio_Corr_mas_casos[[#This Row],[Corregimiento]],Hoja3!$A$2:$D$676,4,0)</f>
        <v>30102</v>
      </c>
      <c r="E12136" s="33">
        <v>3</v>
      </c>
    </row>
    <row r="12137" spans="1:5" x14ac:dyDescent="0.25">
      <c r="A12137" s="32">
        <v>44480</v>
      </c>
      <c r="B12137" s="33">
        <v>44480</v>
      </c>
      <c r="C12137" s="33" t="s">
        <v>1115</v>
      </c>
      <c r="D12137" s="34">
        <f>VLOOKUP(Pag_Inicio_Corr_mas_casos[[#This Row],[Corregimiento]],Hoja3!$A$2:$D$676,4,0)</f>
        <v>81002</v>
      </c>
      <c r="E12137" s="33">
        <v>3</v>
      </c>
    </row>
    <row r="12138" spans="1:5" x14ac:dyDescent="0.25">
      <c r="A12138" s="32">
        <v>44480</v>
      </c>
      <c r="B12138" s="33">
        <v>44480</v>
      </c>
      <c r="C12138" s="33" t="s">
        <v>1062</v>
      </c>
      <c r="D12138" s="34">
        <f>VLOOKUP(Pag_Inicio_Corr_mas_casos[[#This Row],[Corregimiento]],Hoja3!$A$2:$D$676,4,0)</f>
        <v>30107</v>
      </c>
      <c r="E12138" s="33">
        <v>3</v>
      </c>
    </row>
    <row r="12139" spans="1:5" x14ac:dyDescent="0.25">
      <c r="A12139" s="32">
        <v>44480</v>
      </c>
      <c r="B12139" s="33">
        <v>44480</v>
      </c>
      <c r="C12139" s="33" t="s">
        <v>1042</v>
      </c>
      <c r="D12139" s="34">
        <f>VLOOKUP(Pag_Inicio_Corr_mas_casos[[#This Row],[Corregimiento]],Hoja3!$A$2:$D$676,4,0)</f>
        <v>80826</v>
      </c>
      <c r="E12139" s="33">
        <v>3</v>
      </c>
    </row>
    <row r="12140" spans="1:5" x14ac:dyDescent="0.25">
      <c r="A12140" s="32">
        <v>44480</v>
      </c>
      <c r="B12140" s="33">
        <v>44480</v>
      </c>
      <c r="C12140" s="33" t="s">
        <v>1168</v>
      </c>
      <c r="D12140" s="34">
        <f>VLOOKUP(Pag_Inicio_Corr_mas_casos[[#This Row],[Corregimiento]],Hoja3!$A$2:$D$676,4,0)</f>
        <v>30101</v>
      </c>
      <c r="E12140" s="33">
        <v>3</v>
      </c>
    </row>
    <row r="12141" spans="1:5" x14ac:dyDescent="0.25">
      <c r="A12141" s="32">
        <v>44480</v>
      </c>
      <c r="B12141" s="33">
        <v>44480</v>
      </c>
      <c r="C12141" s="33" t="s">
        <v>1113</v>
      </c>
      <c r="D12141" s="34">
        <f>VLOOKUP(Pag_Inicio_Corr_mas_casos[[#This Row],[Corregimiento]],Hoja3!$A$2:$D$676,4,0)</f>
        <v>81008</v>
      </c>
      <c r="E12141" s="33">
        <v>2</v>
      </c>
    </row>
    <row r="12142" spans="1:5" x14ac:dyDescent="0.25">
      <c r="A12142" s="32">
        <v>44480</v>
      </c>
      <c r="B12142" s="33">
        <v>44480</v>
      </c>
      <c r="C12142" s="33" t="s">
        <v>1110</v>
      </c>
      <c r="D12142" s="34">
        <f>VLOOKUP(Pag_Inicio_Corr_mas_casos[[#This Row],[Corregimiento]],Hoja3!$A$2:$D$676,4,0)</f>
        <v>130702</v>
      </c>
      <c r="E12142" s="33">
        <v>2</v>
      </c>
    </row>
    <row r="12143" spans="1:5" x14ac:dyDescent="0.25">
      <c r="A12143" s="32">
        <v>44480</v>
      </c>
      <c r="B12143" s="33">
        <v>44480</v>
      </c>
      <c r="C12143" s="33" t="s">
        <v>1048</v>
      </c>
      <c r="D12143" s="34">
        <f>VLOOKUP(Pag_Inicio_Corr_mas_casos[[#This Row],[Corregimiento]],Hoja3!$A$2:$D$676,4,0)</f>
        <v>80817</v>
      </c>
      <c r="E12143" s="33">
        <v>2</v>
      </c>
    </row>
    <row r="12144" spans="1:5" x14ac:dyDescent="0.25">
      <c r="A12144" s="32">
        <v>44480</v>
      </c>
      <c r="B12144" s="33">
        <v>44480</v>
      </c>
      <c r="C12144" s="33" t="s">
        <v>1127</v>
      </c>
      <c r="D12144" s="34">
        <f>VLOOKUP(Pag_Inicio_Corr_mas_casos[[#This Row],[Corregimiento]],Hoja3!$A$2:$D$676,4,0)</f>
        <v>30104</v>
      </c>
      <c r="E12144" s="33">
        <v>2</v>
      </c>
    </row>
    <row r="12145" spans="1:5" x14ac:dyDescent="0.25">
      <c r="A12145" s="32">
        <v>44480</v>
      </c>
      <c r="B12145" s="33">
        <v>44480</v>
      </c>
      <c r="C12145" s="33" t="s">
        <v>1468</v>
      </c>
      <c r="D12145" s="34">
        <f>VLOOKUP(Pag_Inicio_Corr_mas_casos[[#This Row],[Corregimiento]],Hoja3!$A$2:$D$676,4,0)</f>
        <v>30108</v>
      </c>
      <c r="E12145" s="33">
        <v>2</v>
      </c>
    </row>
    <row r="12146" spans="1:5" x14ac:dyDescent="0.25">
      <c r="A12146" s="32">
        <v>44480</v>
      </c>
      <c r="B12146" s="33">
        <v>44480</v>
      </c>
      <c r="C12146" s="33" t="s">
        <v>1155</v>
      </c>
      <c r="D12146" s="34">
        <f>VLOOKUP(Pag_Inicio_Corr_mas_casos[[#This Row],[Corregimiento]],Hoja3!$A$2:$D$676,4,0)</f>
        <v>40601</v>
      </c>
      <c r="E12146" s="33">
        <v>2</v>
      </c>
    </row>
    <row r="12147" spans="1:5" x14ac:dyDescent="0.25">
      <c r="A12147" s="32">
        <v>44480</v>
      </c>
      <c r="B12147" s="33">
        <v>44480</v>
      </c>
      <c r="C12147" s="33" t="s">
        <v>1141</v>
      </c>
      <c r="D12147" s="34">
        <f>VLOOKUP(Pag_Inicio_Corr_mas_casos[[#This Row],[Corregimiento]],Hoja3!$A$2:$D$676,4,0)</f>
        <v>80812</v>
      </c>
      <c r="E12147" s="33">
        <v>2</v>
      </c>
    </row>
    <row r="12148" spans="1:5" x14ac:dyDescent="0.25">
      <c r="A12148" s="43">
        <v>44481</v>
      </c>
      <c r="B12148" s="41">
        <v>44481</v>
      </c>
      <c r="C12148" s="41" t="s">
        <v>1106</v>
      </c>
      <c r="D12148" s="42">
        <f>VLOOKUP(Pag_Inicio_Corr_mas_casos[[#This Row],[Corregimiento]],Hoja3!$A$2:$D$676,4,0)</f>
        <v>80809</v>
      </c>
      <c r="E12148" s="41">
        <v>18</v>
      </c>
    </row>
    <row r="12149" spans="1:5" x14ac:dyDescent="0.25">
      <c r="A12149" s="43">
        <v>44481</v>
      </c>
      <c r="B12149" s="41">
        <v>44481</v>
      </c>
      <c r="C12149" s="41" t="s">
        <v>1155</v>
      </c>
      <c r="D12149" s="42">
        <f>VLOOKUP(Pag_Inicio_Corr_mas_casos[[#This Row],[Corregimiento]],Hoja3!$A$2:$D$676,4,0)</f>
        <v>40601</v>
      </c>
      <c r="E12149" s="41">
        <v>7</v>
      </c>
    </row>
    <row r="12150" spans="1:5" x14ac:dyDescent="0.25">
      <c r="A12150" s="43">
        <v>44481</v>
      </c>
      <c r="B12150" s="41">
        <v>44481</v>
      </c>
      <c r="C12150" s="41" t="s">
        <v>1122</v>
      </c>
      <c r="D12150" s="42">
        <f>VLOOKUP(Pag_Inicio_Corr_mas_casos[[#This Row],[Corregimiento]],Hoja3!$A$2:$D$676,4,0)</f>
        <v>30103</v>
      </c>
      <c r="E12150" s="41">
        <v>6</v>
      </c>
    </row>
    <row r="12151" spans="1:5" x14ac:dyDescent="0.25">
      <c r="A12151" s="43">
        <v>44481</v>
      </c>
      <c r="B12151" s="41">
        <v>44481</v>
      </c>
      <c r="C12151" s="41" t="s">
        <v>1127</v>
      </c>
      <c r="D12151" s="42">
        <f>VLOOKUP(Pag_Inicio_Corr_mas_casos[[#This Row],[Corregimiento]],Hoja3!$A$2:$D$676,4,0)</f>
        <v>30104</v>
      </c>
      <c r="E12151" s="41">
        <v>6</v>
      </c>
    </row>
    <row r="12152" spans="1:5" x14ac:dyDescent="0.25">
      <c r="A12152" s="43">
        <v>44481</v>
      </c>
      <c r="B12152" s="41">
        <v>44481</v>
      </c>
      <c r="C12152" s="41" t="s">
        <v>1037</v>
      </c>
      <c r="D12152" s="42">
        <f>VLOOKUP(Pag_Inicio_Corr_mas_casos[[#This Row],[Corregimiento]],Hoja3!$A$2:$D$676,4,0)</f>
        <v>80807</v>
      </c>
      <c r="E12152" s="41">
        <v>5</v>
      </c>
    </row>
    <row r="12153" spans="1:5" x14ac:dyDescent="0.25">
      <c r="A12153" s="43">
        <v>44481</v>
      </c>
      <c r="B12153" s="41">
        <v>44481</v>
      </c>
      <c r="C12153" s="41" t="s">
        <v>1160</v>
      </c>
      <c r="D12153" s="42">
        <f>VLOOKUP(Pag_Inicio_Corr_mas_casos[[#This Row],[Corregimiento]],Hoja3!$A$2:$D$676,4,0)</f>
        <v>30110</v>
      </c>
      <c r="E12153" s="41">
        <v>5</v>
      </c>
    </row>
    <row r="12154" spans="1:5" x14ac:dyDescent="0.25">
      <c r="A12154" s="43">
        <v>44481</v>
      </c>
      <c r="B12154" s="41">
        <v>44481</v>
      </c>
      <c r="C12154" s="41" t="s">
        <v>1043</v>
      </c>
      <c r="D12154" s="42">
        <f>VLOOKUP(Pag_Inicio_Corr_mas_casos[[#This Row],[Corregimiento]],Hoja3!$A$2:$D$676,4,0)</f>
        <v>80811</v>
      </c>
      <c r="E12154" s="41">
        <v>5</v>
      </c>
    </row>
    <row r="12155" spans="1:5" x14ac:dyDescent="0.25">
      <c r="A12155" s="43">
        <v>44481</v>
      </c>
      <c r="B12155" s="41">
        <v>44481</v>
      </c>
      <c r="C12155" s="41" t="s">
        <v>1051</v>
      </c>
      <c r="D12155" s="42">
        <f>VLOOKUP(Pag_Inicio_Corr_mas_casos[[#This Row],[Corregimiento]],Hoja3!$A$2:$D$676,4,0)</f>
        <v>80815</v>
      </c>
      <c r="E12155" s="41">
        <v>5</v>
      </c>
    </row>
    <row r="12156" spans="1:5" x14ac:dyDescent="0.25">
      <c r="A12156" s="43">
        <v>44481</v>
      </c>
      <c r="B12156" s="41">
        <v>44481</v>
      </c>
      <c r="C12156" s="41" t="s">
        <v>1040</v>
      </c>
      <c r="D12156" s="42">
        <f>VLOOKUP(Pag_Inicio_Corr_mas_casos[[#This Row],[Corregimiento]],Hoja3!$A$2:$D$676,4,0)</f>
        <v>81007</v>
      </c>
      <c r="E12156" s="41">
        <v>4</v>
      </c>
    </row>
    <row r="12157" spans="1:5" x14ac:dyDescent="0.25">
      <c r="A12157" s="43">
        <v>44481</v>
      </c>
      <c r="B12157" s="41">
        <v>44481</v>
      </c>
      <c r="C12157" s="41" t="s">
        <v>1115</v>
      </c>
      <c r="D12157" s="42">
        <f>VLOOKUP(Pag_Inicio_Corr_mas_casos[[#This Row],[Corregimiento]],Hoja3!$A$2:$D$676,4,0)</f>
        <v>81002</v>
      </c>
      <c r="E12157" s="41">
        <v>4</v>
      </c>
    </row>
    <row r="12158" spans="1:5" x14ac:dyDescent="0.25">
      <c r="A12158" s="43">
        <v>44481</v>
      </c>
      <c r="B12158" s="41">
        <v>44481</v>
      </c>
      <c r="C12158" s="41" t="s">
        <v>1065</v>
      </c>
      <c r="D12158" s="42">
        <f>VLOOKUP(Pag_Inicio_Corr_mas_casos[[#This Row],[Corregimiento]],Hoja3!$A$2:$D$676,4,0)</f>
        <v>40606</v>
      </c>
      <c r="E12158" s="41">
        <v>4</v>
      </c>
    </row>
    <row r="12159" spans="1:5" x14ac:dyDescent="0.25">
      <c r="A12159" s="43">
        <v>44481</v>
      </c>
      <c r="B12159" s="41">
        <v>44481</v>
      </c>
      <c r="C12159" s="41" t="s">
        <v>1102</v>
      </c>
      <c r="D12159" s="42">
        <f>VLOOKUP(Pag_Inicio_Corr_mas_casos[[#This Row],[Corregimiento]],Hoja3!$A$2:$D$676,4,0)</f>
        <v>40612</v>
      </c>
      <c r="E12159" s="41">
        <v>4</v>
      </c>
    </row>
    <row r="12160" spans="1:5" x14ac:dyDescent="0.25">
      <c r="A12160" s="43">
        <v>44481</v>
      </c>
      <c r="B12160" s="41">
        <v>44481</v>
      </c>
      <c r="C12160" s="41" t="s">
        <v>1041</v>
      </c>
      <c r="D12160" s="42">
        <f>VLOOKUP(Pag_Inicio_Corr_mas_casos[[#This Row],[Corregimiento]],Hoja3!$A$2:$D$676,4,0)</f>
        <v>80814</v>
      </c>
      <c r="E12160" s="41">
        <v>4</v>
      </c>
    </row>
    <row r="12161" spans="1:5" x14ac:dyDescent="0.25">
      <c r="A12161" s="43">
        <v>44481</v>
      </c>
      <c r="B12161" s="41">
        <v>44481</v>
      </c>
      <c r="C12161" s="41" t="s">
        <v>1039</v>
      </c>
      <c r="D12161" s="42">
        <f>VLOOKUP(Pag_Inicio_Corr_mas_casos[[#This Row],[Corregimiento]],Hoja3!$A$2:$D$676,4,0)</f>
        <v>130708</v>
      </c>
      <c r="E12161" s="41">
        <v>4</v>
      </c>
    </row>
    <row r="12162" spans="1:5" x14ac:dyDescent="0.25">
      <c r="A12162" s="43">
        <v>44481</v>
      </c>
      <c r="B12162" s="41">
        <v>44481</v>
      </c>
      <c r="C12162" s="41" t="s">
        <v>1207</v>
      </c>
      <c r="D12162" s="42">
        <f>VLOOKUP(Pag_Inicio_Corr_mas_casos[[#This Row],[Corregimiento]],Hoja3!$A$2:$D$676,4,0)</f>
        <v>40801</v>
      </c>
      <c r="E12162" s="41">
        <v>4</v>
      </c>
    </row>
    <row r="12163" spans="1:5" x14ac:dyDescent="0.25">
      <c r="A12163" s="43">
        <v>44481</v>
      </c>
      <c r="B12163" s="41">
        <v>44481</v>
      </c>
      <c r="C12163" s="41" t="s">
        <v>1107</v>
      </c>
      <c r="D12163" s="42">
        <f>VLOOKUP(Pag_Inicio_Corr_mas_casos[[#This Row],[Corregimiento]],Hoja3!$A$2:$D$676,4,0)</f>
        <v>80819</v>
      </c>
      <c r="E12163" s="41">
        <v>4</v>
      </c>
    </row>
    <row r="12164" spans="1:5" x14ac:dyDescent="0.25">
      <c r="A12164" s="43">
        <v>44481</v>
      </c>
      <c r="B12164" s="41">
        <v>44481</v>
      </c>
      <c r="C12164" s="41" t="s">
        <v>1054</v>
      </c>
      <c r="D12164" s="42">
        <f>VLOOKUP(Pag_Inicio_Corr_mas_casos[[#This Row],[Corregimiento]],Hoja3!$A$2:$D$676,4,0)</f>
        <v>130701</v>
      </c>
      <c r="E12164" s="41">
        <v>3</v>
      </c>
    </row>
    <row r="12165" spans="1:5" x14ac:dyDescent="0.25">
      <c r="A12165" s="43">
        <v>44481</v>
      </c>
      <c r="B12165" s="41">
        <v>44481</v>
      </c>
      <c r="C12165" s="41" t="s">
        <v>1118</v>
      </c>
      <c r="D12165" s="42">
        <f>VLOOKUP(Pag_Inicio_Corr_mas_casos[[#This Row],[Corregimiento]],Hoja3!$A$2:$D$676,4,0)</f>
        <v>30111</v>
      </c>
      <c r="E12165" s="41">
        <v>3</v>
      </c>
    </row>
    <row r="12166" spans="1:5" x14ac:dyDescent="0.25">
      <c r="A12166" s="43">
        <v>44481</v>
      </c>
      <c r="B12166" s="41">
        <v>44481</v>
      </c>
      <c r="C12166" s="41" t="s">
        <v>1097</v>
      </c>
      <c r="D12166" s="42">
        <f>VLOOKUP(Pag_Inicio_Corr_mas_casos[[#This Row],[Corregimiento]],Hoja3!$A$2:$D$676,4,0)</f>
        <v>30115</v>
      </c>
      <c r="E12166" s="41">
        <v>3</v>
      </c>
    </row>
    <row r="12167" spans="1:5" x14ac:dyDescent="0.25">
      <c r="A12167" s="43">
        <v>44481</v>
      </c>
      <c r="B12167" s="41">
        <v>44481</v>
      </c>
      <c r="C12167" s="41" t="s">
        <v>1042</v>
      </c>
      <c r="D12167" s="42">
        <f>VLOOKUP(Pag_Inicio_Corr_mas_casos[[#This Row],[Corregimiento]],Hoja3!$A$2:$D$676,4,0)</f>
        <v>80826</v>
      </c>
      <c r="E12167" s="41">
        <v>3</v>
      </c>
    </row>
    <row r="12168" spans="1:5" x14ac:dyDescent="0.25">
      <c r="A12168" s="38">
        <v>44482</v>
      </c>
      <c r="B12168" s="39">
        <v>44482</v>
      </c>
      <c r="C12168" s="39" t="s">
        <v>1065</v>
      </c>
      <c r="D12168" s="40">
        <f>VLOOKUP(Pag_Inicio_Corr_mas_casos[[#This Row],[Corregimiento]],Hoja3!$A$2:$D$676,4,0)</f>
        <v>40606</v>
      </c>
      <c r="E12168" s="39">
        <v>7</v>
      </c>
    </row>
    <row r="12169" spans="1:5" x14ac:dyDescent="0.25">
      <c r="A12169" s="38">
        <v>44482</v>
      </c>
      <c r="B12169" s="39">
        <v>44482</v>
      </c>
      <c r="C12169" s="39" t="s">
        <v>1141</v>
      </c>
      <c r="D12169" s="40">
        <f>VLOOKUP(Pag_Inicio_Corr_mas_casos[[#This Row],[Corregimiento]],Hoja3!$A$2:$D$676,4,0)</f>
        <v>80812</v>
      </c>
      <c r="E12169" s="39">
        <v>7</v>
      </c>
    </row>
    <row r="12170" spans="1:5" x14ac:dyDescent="0.25">
      <c r="A12170" s="38">
        <v>44482</v>
      </c>
      <c r="B12170" s="39">
        <v>44482</v>
      </c>
      <c r="C12170" s="39" t="s">
        <v>1155</v>
      </c>
      <c r="D12170" s="40">
        <f>VLOOKUP(Pag_Inicio_Corr_mas_casos[[#This Row],[Corregimiento]],Hoja3!$A$2:$D$676,4,0)</f>
        <v>40601</v>
      </c>
      <c r="E12170" s="39">
        <v>6</v>
      </c>
    </row>
    <row r="12171" spans="1:5" x14ac:dyDescent="0.25">
      <c r="A12171" s="38">
        <v>44482</v>
      </c>
      <c r="B12171" s="39">
        <v>44482</v>
      </c>
      <c r="C12171" s="39" t="s">
        <v>1062</v>
      </c>
      <c r="D12171" s="40">
        <f>VLOOKUP(Pag_Inicio_Corr_mas_casos[[#This Row],[Corregimiento]],Hoja3!$A$2:$D$676,4,0)</f>
        <v>30107</v>
      </c>
      <c r="E12171" s="39">
        <v>6</v>
      </c>
    </row>
    <row r="12172" spans="1:5" x14ac:dyDescent="0.25">
      <c r="A12172" s="38">
        <v>44482</v>
      </c>
      <c r="B12172" s="39">
        <v>44482</v>
      </c>
      <c r="C12172" s="39" t="s">
        <v>1118</v>
      </c>
      <c r="D12172" s="40">
        <f>VLOOKUP(Pag_Inicio_Corr_mas_casos[[#This Row],[Corregimiento]],Hoja3!$A$2:$D$676,4,0)</f>
        <v>30111</v>
      </c>
      <c r="E12172" s="39">
        <v>5</v>
      </c>
    </row>
    <row r="12173" spans="1:5" x14ac:dyDescent="0.25">
      <c r="A12173" s="38">
        <v>44482</v>
      </c>
      <c r="B12173" s="39">
        <v>44482</v>
      </c>
      <c r="C12173" s="39" t="s">
        <v>1037</v>
      </c>
      <c r="D12173" s="40">
        <f>VLOOKUP(Pag_Inicio_Corr_mas_casos[[#This Row],[Corregimiento]],Hoja3!$A$2:$D$676,4,0)</f>
        <v>80807</v>
      </c>
      <c r="E12173" s="39">
        <v>5</v>
      </c>
    </row>
    <row r="12174" spans="1:5" x14ac:dyDescent="0.25">
      <c r="A12174" s="38">
        <v>44482</v>
      </c>
      <c r="B12174" s="39">
        <v>44482</v>
      </c>
      <c r="C12174" s="39" t="s">
        <v>1106</v>
      </c>
      <c r="D12174" s="40">
        <f>VLOOKUP(Pag_Inicio_Corr_mas_casos[[#This Row],[Corregimiento]],Hoja3!$A$2:$D$676,4,0)</f>
        <v>80809</v>
      </c>
      <c r="E12174" s="39">
        <v>5</v>
      </c>
    </row>
    <row r="12175" spans="1:5" x14ac:dyDescent="0.25">
      <c r="A12175" s="38">
        <v>44482</v>
      </c>
      <c r="B12175" s="39">
        <v>44482</v>
      </c>
      <c r="C12175" s="39" t="s">
        <v>1035</v>
      </c>
      <c r="D12175" s="40">
        <f>VLOOKUP(Pag_Inicio_Corr_mas_casos[[#This Row],[Corregimiento]],Hoja3!$A$2:$D$676,4,0)</f>
        <v>80806</v>
      </c>
      <c r="E12175" s="39">
        <v>4</v>
      </c>
    </row>
    <row r="12176" spans="1:5" x14ac:dyDescent="0.25">
      <c r="A12176" s="38">
        <v>44482</v>
      </c>
      <c r="B12176" s="39">
        <v>44482</v>
      </c>
      <c r="C12176" s="39" t="s">
        <v>1098</v>
      </c>
      <c r="D12176" s="40">
        <f>VLOOKUP(Pag_Inicio_Corr_mas_casos[[#This Row],[Corregimiento]],Hoja3!$A$2:$D$676,4,0)</f>
        <v>40611</v>
      </c>
      <c r="E12176" s="39">
        <v>4</v>
      </c>
    </row>
    <row r="12177" spans="1:5" x14ac:dyDescent="0.25">
      <c r="A12177" s="38">
        <v>44482</v>
      </c>
      <c r="B12177" s="39">
        <v>44482</v>
      </c>
      <c r="C12177" s="39" t="s">
        <v>1173</v>
      </c>
      <c r="D12177" s="40">
        <f>VLOOKUP(Pag_Inicio_Corr_mas_casos[[#This Row],[Corregimiento]],Hoja3!$A$2:$D$676,4,0)</f>
        <v>40503</v>
      </c>
      <c r="E12177" s="39">
        <v>3</v>
      </c>
    </row>
    <row r="12178" spans="1:5" x14ac:dyDescent="0.25">
      <c r="A12178" s="38">
        <v>44482</v>
      </c>
      <c r="B12178" s="39">
        <v>44482</v>
      </c>
      <c r="C12178" s="39" t="s">
        <v>1042</v>
      </c>
      <c r="D12178" s="40">
        <f>VLOOKUP(Pag_Inicio_Corr_mas_casos[[#This Row],[Corregimiento]],Hoja3!$A$2:$D$676,4,0)</f>
        <v>80826</v>
      </c>
      <c r="E12178" s="39">
        <v>3</v>
      </c>
    </row>
    <row r="12179" spans="1:5" x14ac:dyDescent="0.25">
      <c r="A12179" s="38">
        <v>44482</v>
      </c>
      <c r="B12179" s="39">
        <v>44482</v>
      </c>
      <c r="C12179" s="39" t="s">
        <v>1204</v>
      </c>
      <c r="D12179" s="40">
        <f>VLOOKUP(Pag_Inicio_Corr_mas_casos[[#This Row],[Corregimiento]],Hoja3!$A$2:$D$676,4,0)</f>
        <v>40301</v>
      </c>
      <c r="E12179" s="39">
        <v>3</v>
      </c>
    </row>
    <row r="12180" spans="1:5" x14ac:dyDescent="0.25">
      <c r="A12180" s="38">
        <v>44482</v>
      </c>
      <c r="B12180" s="39">
        <v>44482</v>
      </c>
      <c r="C12180" s="39" t="s">
        <v>1116</v>
      </c>
      <c r="D12180" s="40">
        <f>VLOOKUP(Pag_Inicio_Corr_mas_casos[[#This Row],[Corregimiento]],Hoja3!$A$2:$D$676,4,0)</f>
        <v>81003</v>
      </c>
      <c r="E12180" s="39">
        <v>3</v>
      </c>
    </row>
    <row r="12181" spans="1:5" x14ac:dyDescent="0.25">
      <c r="A12181" s="38">
        <v>44482</v>
      </c>
      <c r="B12181" s="39">
        <v>44482</v>
      </c>
      <c r="C12181" s="39" t="s">
        <v>1213</v>
      </c>
      <c r="D12181" s="40">
        <f>VLOOKUP(Pag_Inicio_Corr_mas_casos[[#This Row],[Corregimiento]],Hoja3!$A$2:$D$676,4,0)</f>
        <v>30401</v>
      </c>
      <c r="E12181" s="39">
        <v>2</v>
      </c>
    </row>
    <row r="12182" spans="1:5" x14ac:dyDescent="0.25">
      <c r="A12182" s="38">
        <v>44482</v>
      </c>
      <c r="B12182" s="39">
        <v>44482</v>
      </c>
      <c r="C12182" s="39" t="s">
        <v>1094</v>
      </c>
      <c r="D12182" s="40">
        <f>VLOOKUP(Pag_Inicio_Corr_mas_casos[[#This Row],[Corregimiento]],Hoja3!$A$2:$D$676,4,0)</f>
        <v>60104</v>
      </c>
      <c r="E12182" s="39">
        <v>2</v>
      </c>
    </row>
    <row r="12183" spans="1:5" x14ac:dyDescent="0.25">
      <c r="A12183" s="38">
        <v>44482</v>
      </c>
      <c r="B12183" s="39">
        <v>44482</v>
      </c>
      <c r="C12183" s="39" t="s">
        <v>1138</v>
      </c>
      <c r="D12183" s="40">
        <f>VLOOKUP(Pag_Inicio_Corr_mas_casos[[#This Row],[Corregimiento]],Hoja3!$A$2:$D$676,4,0)</f>
        <v>20602</v>
      </c>
      <c r="E12183" s="39">
        <v>2</v>
      </c>
    </row>
    <row r="12184" spans="1:5" x14ac:dyDescent="0.25">
      <c r="A12184" s="38">
        <v>44482</v>
      </c>
      <c r="B12184" s="39">
        <v>44482</v>
      </c>
      <c r="C12184" s="39" t="s">
        <v>1423</v>
      </c>
      <c r="D12184" s="40">
        <f>VLOOKUP(Pag_Inicio_Corr_mas_casos[[#This Row],[Corregimiento]],Hoja3!$A$2:$D$676,4,0)</f>
        <v>80502</v>
      </c>
      <c r="E12184" s="39">
        <v>2</v>
      </c>
    </row>
    <row r="12185" spans="1:5" x14ac:dyDescent="0.25">
      <c r="A12185" s="38">
        <v>44482</v>
      </c>
      <c r="B12185" s="39">
        <v>44482</v>
      </c>
      <c r="C12185" s="39" t="s">
        <v>1159</v>
      </c>
      <c r="D12185" s="40">
        <f>VLOOKUP(Pag_Inicio_Corr_mas_casos[[#This Row],[Corregimiento]],Hoja3!$A$2:$D$676,4,0)</f>
        <v>30405</v>
      </c>
      <c r="E12185" s="39">
        <v>2</v>
      </c>
    </row>
    <row r="12186" spans="1:5" x14ac:dyDescent="0.25">
      <c r="A12186" s="38">
        <v>44482</v>
      </c>
      <c r="B12186" s="39">
        <v>44482</v>
      </c>
      <c r="C12186" s="39" t="s">
        <v>1127</v>
      </c>
      <c r="D12186" s="40">
        <f>VLOOKUP(Pag_Inicio_Corr_mas_casos[[#This Row],[Corregimiento]],Hoja3!$A$2:$D$676,4,0)</f>
        <v>30104</v>
      </c>
      <c r="E12186" s="39">
        <v>2</v>
      </c>
    </row>
    <row r="12187" spans="1:5" x14ac:dyDescent="0.25">
      <c r="A12187" s="38">
        <v>44482</v>
      </c>
      <c r="B12187" s="39">
        <v>44482</v>
      </c>
      <c r="C12187" s="39" t="s">
        <v>1034</v>
      </c>
      <c r="D12187" s="40">
        <f>VLOOKUP(Pag_Inicio_Corr_mas_casos[[#This Row],[Corregimiento]],Hoja3!$A$2:$D$676,4,0)</f>
        <v>81009</v>
      </c>
      <c r="E12187" s="39">
        <v>2</v>
      </c>
    </row>
    <row r="12188" spans="1:5" x14ac:dyDescent="0.25">
      <c r="A12188" s="35">
        <v>44483</v>
      </c>
      <c r="B12188" s="36">
        <v>44483</v>
      </c>
      <c r="C12188" s="36" t="s">
        <v>1062</v>
      </c>
      <c r="D12188" s="37">
        <f>VLOOKUP(Pag_Inicio_Corr_mas_casos[[#This Row],[Corregimiento]],Hoja3!$A$2:$D$676,4,0)</f>
        <v>30107</v>
      </c>
      <c r="E12188" s="36">
        <v>16</v>
      </c>
    </row>
    <row r="12189" spans="1:5" x14ac:dyDescent="0.25">
      <c r="A12189" s="35">
        <v>44483</v>
      </c>
      <c r="B12189" s="36">
        <v>44483</v>
      </c>
      <c r="C12189" s="36" t="s">
        <v>1106</v>
      </c>
      <c r="D12189" s="37">
        <f>VLOOKUP(Pag_Inicio_Corr_mas_casos[[#This Row],[Corregimiento]],Hoja3!$A$2:$D$676,4,0)</f>
        <v>80809</v>
      </c>
      <c r="E12189" s="36">
        <v>13</v>
      </c>
    </row>
    <row r="12190" spans="1:5" x14ac:dyDescent="0.25">
      <c r="A12190" s="35">
        <v>44483</v>
      </c>
      <c r="B12190" s="36">
        <v>44483</v>
      </c>
      <c r="C12190" s="36" t="s">
        <v>1107</v>
      </c>
      <c r="D12190" s="37">
        <f>VLOOKUP(Pag_Inicio_Corr_mas_casos[[#This Row],[Corregimiento]],Hoja3!$A$2:$D$676,4,0)</f>
        <v>80819</v>
      </c>
      <c r="E12190" s="36">
        <v>7</v>
      </c>
    </row>
    <row r="12191" spans="1:5" x14ac:dyDescent="0.25">
      <c r="A12191" s="35">
        <v>44483</v>
      </c>
      <c r="B12191" s="36">
        <v>44483</v>
      </c>
      <c r="C12191" s="36" t="s">
        <v>1051</v>
      </c>
      <c r="D12191" s="37">
        <f>VLOOKUP(Pag_Inicio_Corr_mas_casos[[#This Row],[Corregimiento]],Hoja3!$A$2:$D$676,4,0)</f>
        <v>80815</v>
      </c>
      <c r="E12191" s="36">
        <v>6</v>
      </c>
    </row>
    <row r="12192" spans="1:5" x14ac:dyDescent="0.25">
      <c r="A12192" s="35">
        <v>44483</v>
      </c>
      <c r="B12192" s="36">
        <v>44483</v>
      </c>
      <c r="C12192" s="36" t="s">
        <v>1048</v>
      </c>
      <c r="D12192" s="37">
        <f>VLOOKUP(Pag_Inicio_Corr_mas_casos[[#This Row],[Corregimiento]],Hoja3!$A$2:$D$676,4,0)</f>
        <v>80817</v>
      </c>
      <c r="E12192" s="36">
        <v>6</v>
      </c>
    </row>
    <row r="12193" spans="1:5" x14ac:dyDescent="0.25">
      <c r="A12193" s="35">
        <v>44483</v>
      </c>
      <c r="B12193" s="36">
        <v>44483</v>
      </c>
      <c r="C12193" s="36" t="s">
        <v>1127</v>
      </c>
      <c r="D12193" s="37">
        <f>VLOOKUP(Pag_Inicio_Corr_mas_casos[[#This Row],[Corregimiento]],Hoja3!$A$2:$D$676,4,0)</f>
        <v>30104</v>
      </c>
      <c r="E12193" s="36">
        <v>5</v>
      </c>
    </row>
    <row r="12194" spans="1:5" x14ac:dyDescent="0.25">
      <c r="A12194" s="35">
        <v>44483</v>
      </c>
      <c r="B12194" s="36">
        <v>44483</v>
      </c>
      <c r="C12194" s="36" t="s">
        <v>1118</v>
      </c>
      <c r="D12194" s="37">
        <f>VLOOKUP(Pag_Inicio_Corr_mas_casos[[#This Row],[Corregimiento]],Hoja3!$A$2:$D$676,4,0)</f>
        <v>30111</v>
      </c>
      <c r="E12194" s="36">
        <v>5</v>
      </c>
    </row>
    <row r="12195" spans="1:5" x14ac:dyDescent="0.25">
      <c r="A12195" s="35">
        <v>44483</v>
      </c>
      <c r="B12195" s="36">
        <v>44483</v>
      </c>
      <c r="C12195" s="36" t="s">
        <v>1100</v>
      </c>
      <c r="D12195" s="37">
        <f>VLOOKUP(Pag_Inicio_Corr_mas_casos[[#This Row],[Corregimiento]],Hoja3!$A$2:$D$676,4,0)</f>
        <v>60103</v>
      </c>
      <c r="E12195" s="36">
        <v>4</v>
      </c>
    </row>
    <row r="12196" spans="1:5" x14ac:dyDescent="0.25">
      <c r="A12196" s="35">
        <v>44483</v>
      </c>
      <c r="B12196" s="36">
        <v>44483</v>
      </c>
      <c r="C12196" s="36" t="s">
        <v>1329</v>
      </c>
      <c r="D12196" s="37">
        <f>VLOOKUP(Pag_Inicio_Corr_mas_casos[[#This Row],[Corregimiento]],Hoja3!$A$2:$D$676,4,0)</f>
        <v>60202</v>
      </c>
      <c r="E12196" s="36">
        <v>4</v>
      </c>
    </row>
    <row r="12197" spans="1:5" x14ac:dyDescent="0.25">
      <c r="A12197" s="35">
        <v>44483</v>
      </c>
      <c r="B12197" s="36">
        <v>44483</v>
      </c>
      <c r="C12197" s="36" t="s">
        <v>1052</v>
      </c>
      <c r="D12197" s="37">
        <f>VLOOKUP(Pag_Inicio_Corr_mas_casos[[#This Row],[Corregimiento]],Hoja3!$A$2:$D$676,4,0)</f>
        <v>130716</v>
      </c>
      <c r="E12197" s="36">
        <v>4</v>
      </c>
    </row>
    <row r="12198" spans="1:5" x14ac:dyDescent="0.25">
      <c r="A12198" s="35">
        <v>44483</v>
      </c>
      <c r="B12198" s="36">
        <v>44483</v>
      </c>
      <c r="C12198" s="36" t="s">
        <v>1041</v>
      </c>
      <c r="D12198" s="37">
        <f>VLOOKUP(Pag_Inicio_Corr_mas_casos[[#This Row],[Corregimiento]],Hoja3!$A$2:$D$676,4,0)</f>
        <v>80814</v>
      </c>
      <c r="E12198" s="36">
        <v>4</v>
      </c>
    </row>
    <row r="12199" spans="1:5" x14ac:dyDescent="0.25">
      <c r="A12199" s="35">
        <v>44483</v>
      </c>
      <c r="B12199" s="36">
        <v>44483</v>
      </c>
      <c r="C12199" s="36" t="s">
        <v>1047</v>
      </c>
      <c r="D12199" s="37">
        <f>VLOOKUP(Pag_Inicio_Corr_mas_casos[[#This Row],[Corregimiento]],Hoja3!$A$2:$D$676,4,0)</f>
        <v>80820</v>
      </c>
      <c r="E12199" s="36">
        <v>4</v>
      </c>
    </row>
    <row r="12200" spans="1:5" x14ac:dyDescent="0.25">
      <c r="A12200" s="35">
        <v>44483</v>
      </c>
      <c r="B12200" s="36">
        <v>44483</v>
      </c>
      <c r="C12200" s="36" t="s">
        <v>1098</v>
      </c>
      <c r="D12200" s="37">
        <f>VLOOKUP(Pag_Inicio_Corr_mas_casos[[#This Row],[Corregimiento]],Hoja3!$A$2:$D$676,4,0)</f>
        <v>40611</v>
      </c>
      <c r="E12200" s="36">
        <v>4</v>
      </c>
    </row>
    <row r="12201" spans="1:5" x14ac:dyDescent="0.25">
      <c r="A12201" s="35">
        <v>44483</v>
      </c>
      <c r="B12201" s="36">
        <v>44483</v>
      </c>
      <c r="C12201" s="36" t="s">
        <v>1046</v>
      </c>
      <c r="D12201" s="37">
        <f>VLOOKUP(Pag_Inicio_Corr_mas_casos[[#This Row],[Corregimiento]],Hoja3!$A$2:$D$676,4,0)</f>
        <v>80813</v>
      </c>
      <c r="E12201" s="36">
        <v>4</v>
      </c>
    </row>
    <row r="12202" spans="1:5" x14ac:dyDescent="0.25">
      <c r="A12202" s="35">
        <v>44483</v>
      </c>
      <c r="B12202" s="36">
        <v>44483</v>
      </c>
      <c r="C12202" s="36" t="s">
        <v>1042</v>
      </c>
      <c r="D12202" s="37">
        <f>VLOOKUP(Pag_Inicio_Corr_mas_casos[[#This Row],[Corregimiento]],Hoja3!$A$2:$D$676,4,0)</f>
        <v>80826</v>
      </c>
      <c r="E12202" s="36">
        <v>4</v>
      </c>
    </row>
    <row r="12203" spans="1:5" x14ac:dyDescent="0.25">
      <c r="A12203" s="35">
        <v>44483</v>
      </c>
      <c r="B12203" s="36">
        <v>44483</v>
      </c>
      <c r="C12203" s="36" t="s">
        <v>1043</v>
      </c>
      <c r="D12203" s="37">
        <f>VLOOKUP(Pag_Inicio_Corr_mas_casos[[#This Row],[Corregimiento]],Hoja3!$A$2:$D$676,4,0)</f>
        <v>80811</v>
      </c>
      <c r="E12203" s="36">
        <v>4</v>
      </c>
    </row>
    <row r="12204" spans="1:5" x14ac:dyDescent="0.25">
      <c r="A12204" s="35">
        <v>44483</v>
      </c>
      <c r="B12204" s="36">
        <v>44483</v>
      </c>
      <c r="C12204" s="36" t="s">
        <v>1116</v>
      </c>
      <c r="D12204" s="37">
        <f>VLOOKUP(Pag_Inicio_Corr_mas_casos[[#This Row],[Corregimiento]],Hoja3!$A$2:$D$676,4,0)</f>
        <v>81003</v>
      </c>
      <c r="E12204" s="36">
        <v>4</v>
      </c>
    </row>
    <row r="12205" spans="1:5" x14ac:dyDescent="0.25">
      <c r="A12205" s="35">
        <v>44483</v>
      </c>
      <c r="B12205" s="36">
        <v>44483</v>
      </c>
      <c r="C12205" s="36" t="s">
        <v>1032</v>
      </c>
      <c r="D12205" s="37">
        <f>VLOOKUP(Pag_Inicio_Corr_mas_casos[[#This Row],[Corregimiento]],Hoja3!$A$2:$D$676,4,0)</f>
        <v>80810</v>
      </c>
      <c r="E12205" s="36">
        <v>3</v>
      </c>
    </row>
    <row r="12206" spans="1:5" x14ac:dyDescent="0.25">
      <c r="A12206" s="35">
        <v>44483</v>
      </c>
      <c r="B12206" s="36">
        <v>44483</v>
      </c>
      <c r="C12206" s="36" t="s">
        <v>1156</v>
      </c>
      <c r="D12206" s="37">
        <f>VLOOKUP(Pag_Inicio_Corr_mas_casos[[#This Row],[Corregimiento]],Hoja3!$A$2:$D$676,4,0)</f>
        <v>60401</v>
      </c>
      <c r="E12206" s="36">
        <v>3</v>
      </c>
    </row>
    <row r="12207" spans="1:5" x14ac:dyDescent="0.25">
      <c r="A12207" s="35">
        <v>44483</v>
      </c>
      <c r="B12207" s="36">
        <v>44483</v>
      </c>
      <c r="C12207" s="36" t="s">
        <v>1037</v>
      </c>
      <c r="D12207" s="37">
        <f>VLOOKUP(Pag_Inicio_Corr_mas_casos[[#This Row],[Corregimiento]],Hoja3!$A$2:$D$676,4,0)</f>
        <v>80807</v>
      </c>
      <c r="E12207" s="36">
        <v>3</v>
      </c>
    </row>
    <row r="12208" spans="1:5" x14ac:dyDescent="0.25">
      <c r="A12208" s="32">
        <v>44484</v>
      </c>
      <c r="B12208" s="33">
        <v>44484</v>
      </c>
      <c r="C12208" s="33" t="s">
        <v>1062</v>
      </c>
      <c r="D12208" s="34">
        <f>VLOOKUP(Pag_Inicio_Corr_mas_casos[[#This Row],[Corregimiento]],Hoja3!$A$2:$D$676,4,0)</f>
        <v>30107</v>
      </c>
      <c r="E12208" s="33">
        <v>15</v>
      </c>
    </row>
    <row r="12209" spans="1:5" x14ac:dyDescent="0.25">
      <c r="A12209" s="32">
        <v>44484</v>
      </c>
      <c r="B12209" s="33">
        <v>44484</v>
      </c>
      <c r="C12209" s="33" t="s">
        <v>1141</v>
      </c>
      <c r="D12209" s="34">
        <f>VLOOKUP(Pag_Inicio_Corr_mas_casos[[#This Row],[Corregimiento]],Hoja3!$A$2:$D$676,4,0)</f>
        <v>80812</v>
      </c>
      <c r="E12209" s="33">
        <v>10</v>
      </c>
    </row>
    <row r="12210" spans="1:5" x14ac:dyDescent="0.25">
      <c r="A12210" s="32">
        <v>44484</v>
      </c>
      <c r="B12210" s="33">
        <v>44484</v>
      </c>
      <c r="C12210" s="33" t="s">
        <v>1155</v>
      </c>
      <c r="D12210" s="34">
        <f>VLOOKUP(Pag_Inicio_Corr_mas_casos[[#This Row],[Corregimiento]],Hoja3!$A$2:$D$676,4,0)</f>
        <v>40601</v>
      </c>
      <c r="E12210" s="33">
        <v>9</v>
      </c>
    </row>
    <row r="12211" spans="1:5" x14ac:dyDescent="0.25">
      <c r="A12211" s="32">
        <v>44484</v>
      </c>
      <c r="B12211" s="33">
        <v>44484</v>
      </c>
      <c r="C12211" s="33" t="s">
        <v>1035</v>
      </c>
      <c r="D12211" s="34">
        <f>VLOOKUP(Pag_Inicio_Corr_mas_casos[[#This Row],[Corregimiento]],Hoja3!$A$2:$D$676,4,0)</f>
        <v>80806</v>
      </c>
      <c r="E12211" s="33">
        <v>8</v>
      </c>
    </row>
    <row r="12212" spans="1:5" x14ac:dyDescent="0.25">
      <c r="A12212" s="32">
        <v>44484</v>
      </c>
      <c r="B12212" s="33">
        <v>44484</v>
      </c>
      <c r="C12212" s="33" t="s">
        <v>1037</v>
      </c>
      <c r="D12212" s="34">
        <f>VLOOKUP(Pag_Inicio_Corr_mas_casos[[#This Row],[Corregimiento]],Hoja3!$A$2:$D$676,4,0)</f>
        <v>80807</v>
      </c>
      <c r="E12212" s="33">
        <v>7</v>
      </c>
    </row>
    <row r="12213" spans="1:5" x14ac:dyDescent="0.25">
      <c r="A12213" s="32">
        <v>44484</v>
      </c>
      <c r="B12213" s="33">
        <v>44484</v>
      </c>
      <c r="C12213" s="33" t="s">
        <v>1036</v>
      </c>
      <c r="D12213" s="34">
        <f>VLOOKUP(Pag_Inicio_Corr_mas_casos[[#This Row],[Corregimiento]],Hoja3!$A$2:$D$676,4,0)</f>
        <v>80823</v>
      </c>
      <c r="E12213" s="33">
        <v>6</v>
      </c>
    </row>
    <row r="12214" spans="1:5" x14ac:dyDescent="0.25">
      <c r="A12214" s="32">
        <v>44484</v>
      </c>
      <c r="B12214" s="33">
        <v>44484</v>
      </c>
      <c r="C12214" s="33" t="s">
        <v>1106</v>
      </c>
      <c r="D12214" s="34">
        <f>VLOOKUP(Pag_Inicio_Corr_mas_casos[[#This Row],[Corregimiento]],Hoja3!$A$2:$D$676,4,0)</f>
        <v>80809</v>
      </c>
      <c r="E12214" s="33">
        <v>6</v>
      </c>
    </row>
    <row r="12215" spans="1:5" x14ac:dyDescent="0.25">
      <c r="A12215" s="32">
        <v>44484</v>
      </c>
      <c r="B12215" s="33">
        <v>44484</v>
      </c>
      <c r="C12215" s="33" t="s">
        <v>1065</v>
      </c>
      <c r="D12215" s="34">
        <f>VLOOKUP(Pag_Inicio_Corr_mas_casos[[#This Row],[Corregimiento]],Hoja3!$A$2:$D$676,4,0)</f>
        <v>40606</v>
      </c>
      <c r="E12215" s="33">
        <v>5</v>
      </c>
    </row>
    <row r="12216" spans="1:5" x14ac:dyDescent="0.25">
      <c r="A12216" s="32">
        <v>44484</v>
      </c>
      <c r="B12216" s="33">
        <v>44484</v>
      </c>
      <c r="C12216" s="33" t="s">
        <v>1049</v>
      </c>
      <c r="D12216" s="34">
        <f>VLOOKUP(Pag_Inicio_Corr_mas_casos[[#This Row],[Corregimiento]],Hoja3!$A$2:$D$676,4,0)</f>
        <v>80822</v>
      </c>
      <c r="E12216" s="33">
        <v>5</v>
      </c>
    </row>
    <row r="12217" spans="1:5" x14ac:dyDescent="0.25">
      <c r="A12217" s="32">
        <v>44484</v>
      </c>
      <c r="B12217" s="33">
        <v>44484</v>
      </c>
      <c r="C12217" s="33" t="s">
        <v>1052</v>
      </c>
      <c r="D12217" s="34">
        <f>VLOOKUP(Pag_Inicio_Corr_mas_casos[[#This Row],[Corregimiento]],Hoja3!$A$2:$D$676,4,0)</f>
        <v>130716</v>
      </c>
      <c r="E12217" s="33">
        <v>4</v>
      </c>
    </row>
    <row r="12218" spans="1:5" x14ac:dyDescent="0.25">
      <c r="A12218" s="32">
        <v>44484</v>
      </c>
      <c r="B12218" s="33">
        <v>44484</v>
      </c>
      <c r="C12218" s="33" t="s">
        <v>1051</v>
      </c>
      <c r="D12218" s="34">
        <f>VLOOKUP(Pag_Inicio_Corr_mas_casos[[#This Row],[Corregimiento]],Hoja3!$A$2:$D$676,4,0)</f>
        <v>80815</v>
      </c>
      <c r="E12218" s="33">
        <v>4</v>
      </c>
    </row>
    <row r="12219" spans="1:5" x14ac:dyDescent="0.25">
      <c r="A12219" s="32">
        <v>44484</v>
      </c>
      <c r="B12219" s="33">
        <v>44484</v>
      </c>
      <c r="C12219" s="33" t="s">
        <v>1107</v>
      </c>
      <c r="D12219" s="34">
        <f>VLOOKUP(Pag_Inicio_Corr_mas_casos[[#This Row],[Corregimiento]],Hoja3!$A$2:$D$676,4,0)</f>
        <v>80819</v>
      </c>
      <c r="E12219" s="33">
        <v>4</v>
      </c>
    </row>
    <row r="12220" spans="1:5" x14ac:dyDescent="0.25">
      <c r="A12220" s="32">
        <v>44484</v>
      </c>
      <c r="B12220" s="33">
        <v>44484</v>
      </c>
      <c r="C12220" s="33" t="s">
        <v>1098</v>
      </c>
      <c r="D12220" s="34">
        <f>VLOOKUP(Pag_Inicio_Corr_mas_casos[[#This Row],[Corregimiento]],Hoja3!$A$2:$D$676,4,0)</f>
        <v>40611</v>
      </c>
      <c r="E12220" s="33">
        <v>4</v>
      </c>
    </row>
    <row r="12221" spans="1:5" x14ac:dyDescent="0.25">
      <c r="A12221" s="32">
        <v>44484</v>
      </c>
      <c r="B12221" s="33">
        <v>44484</v>
      </c>
      <c r="C12221" s="33" t="s">
        <v>1484</v>
      </c>
      <c r="D12221" s="34">
        <f>VLOOKUP(Pag_Inicio_Corr_mas_casos[[#This Row],[Corregimiento]],Hoja3!$A$2:$D$676,4,0)</f>
        <v>91002</v>
      </c>
      <c r="E12221" s="33">
        <v>4</v>
      </c>
    </row>
    <row r="12222" spans="1:5" x14ac:dyDescent="0.25">
      <c r="A12222" s="32">
        <v>44484</v>
      </c>
      <c r="B12222" s="33">
        <v>44484</v>
      </c>
      <c r="C12222" s="33" t="s">
        <v>1048</v>
      </c>
      <c r="D12222" s="34">
        <f>VLOOKUP(Pag_Inicio_Corr_mas_casos[[#This Row],[Corregimiento]],Hoja3!$A$2:$D$676,4,0)</f>
        <v>80817</v>
      </c>
      <c r="E12222" s="33">
        <v>3</v>
      </c>
    </row>
    <row r="12223" spans="1:5" x14ac:dyDescent="0.25">
      <c r="A12223" s="32">
        <v>44484</v>
      </c>
      <c r="B12223" s="33">
        <v>44484</v>
      </c>
      <c r="C12223" s="33" t="s">
        <v>1202</v>
      </c>
      <c r="D12223" s="34">
        <f>VLOOKUP(Pag_Inicio_Corr_mas_casos[[#This Row],[Corregimiento]],Hoja3!$A$2:$D$676,4,0)</f>
        <v>50207</v>
      </c>
      <c r="E12223" s="33">
        <v>3</v>
      </c>
    </row>
    <row r="12224" spans="1:5" x14ac:dyDescent="0.25">
      <c r="A12224" s="32">
        <v>44484</v>
      </c>
      <c r="B12224" s="33">
        <v>44484</v>
      </c>
      <c r="C12224" s="33" t="s">
        <v>1160</v>
      </c>
      <c r="D12224" s="34">
        <f>VLOOKUP(Pag_Inicio_Corr_mas_casos[[#This Row],[Corregimiento]],Hoja3!$A$2:$D$676,4,0)</f>
        <v>30110</v>
      </c>
      <c r="E12224" s="33">
        <v>3</v>
      </c>
    </row>
    <row r="12225" spans="1:5" x14ac:dyDescent="0.25">
      <c r="A12225" s="32">
        <v>44484</v>
      </c>
      <c r="B12225" s="33">
        <v>44484</v>
      </c>
      <c r="C12225" s="33" t="s">
        <v>1122</v>
      </c>
      <c r="D12225" s="34">
        <f>VLOOKUP(Pag_Inicio_Corr_mas_casos[[#This Row],[Corregimiento]],Hoja3!$A$2:$D$676,4,0)</f>
        <v>30103</v>
      </c>
      <c r="E12225" s="33">
        <v>3</v>
      </c>
    </row>
    <row r="12226" spans="1:5" x14ac:dyDescent="0.25">
      <c r="A12226" s="32">
        <v>44484</v>
      </c>
      <c r="B12226" s="33">
        <v>44484</v>
      </c>
      <c r="C12226" s="33" t="s">
        <v>1168</v>
      </c>
      <c r="D12226" s="34">
        <f>VLOOKUP(Pag_Inicio_Corr_mas_casos[[#This Row],[Corregimiento]],Hoja3!$A$2:$D$676,4,0)</f>
        <v>30101</v>
      </c>
      <c r="E12226" s="33">
        <v>3</v>
      </c>
    </row>
    <row r="12227" spans="1:5" x14ac:dyDescent="0.25">
      <c r="A12227" s="32">
        <v>44484</v>
      </c>
      <c r="B12227" s="33">
        <v>44484</v>
      </c>
      <c r="C12227" s="33" t="s">
        <v>1173</v>
      </c>
      <c r="D12227" s="34">
        <f>VLOOKUP(Pag_Inicio_Corr_mas_casos[[#This Row],[Corregimiento]],Hoja3!$A$2:$D$676,4,0)</f>
        <v>40503</v>
      </c>
      <c r="E12227" s="33">
        <v>3</v>
      </c>
    </row>
    <row r="12228" spans="1:5" x14ac:dyDescent="0.25">
      <c r="A12228" s="206">
        <v>44485</v>
      </c>
      <c r="B12228" s="207">
        <v>44485</v>
      </c>
      <c r="C12228" s="207" t="s">
        <v>1062</v>
      </c>
      <c r="D12228" s="208">
        <f>VLOOKUP(Pag_Inicio_Corr_mas_casos[[#This Row],[Corregimiento]],Hoja3!$A$2:$D$676,4,0)</f>
        <v>30107</v>
      </c>
      <c r="E12228" s="207">
        <v>8</v>
      </c>
    </row>
    <row r="12229" spans="1:5" x14ac:dyDescent="0.25">
      <c r="A12229" s="206">
        <v>44485</v>
      </c>
      <c r="B12229" s="207">
        <v>44485</v>
      </c>
      <c r="C12229" s="207" t="s">
        <v>1213</v>
      </c>
      <c r="D12229" s="208">
        <f>VLOOKUP(Pag_Inicio_Corr_mas_casos[[#This Row],[Corregimiento]],Hoja3!$A$2:$D$676,4,0)</f>
        <v>30401</v>
      </c>
      <c r="E12229" s="207">
        <v>7</v>
      </c>
    </row>
    <row r="12230" spans="1:5" x14ac:dyDescent="0.25">
      <c r="A12230" s="206">
        <v>44485</v>
      </c>
      <c r="B12230" s="207">
        <v>44485</v>
      </c>
      <c r="C12230" s="207" t="s">
        <v>1452</v>
      </c>
      <c r="D12230" s="208">
        <f>VLOOKUP(Pag_Inicio_Corr_mas_casos[[#This Row],[Corregimiento]],Hoja3!$A$2:$D$676,4,0)</f>
        <v>30109</v>
      </c>
      <c r="E12230" s="207">
        <v>7</v>
      </c>
    </row>
    <row r="12231" spans="1:5" x14ac:dyDescent="0.25">
      <c r="A12231" s="206">
        <v>44485</v>
      </c>
      <c r="B12231" s="207">
        <v>44485</v>
      </c>
      <c r="C12231" s="207" t="s">
        <v>1106</v>
      </c>
      <c r="D12231" s="208">
        <f>VLOOKUP(Pag_Inicio_Corr_mas_casos[[#This Row],[Corregimiento]],Hoja3!$A$2:$D$676,4,0)</f>
        <v>80809</v>
      </c>
      <c r="E12231" s="207">
        <v>7</v>
      </c>
    </row>
    <row r="12232" spans="1:5" x14ac:dyDescent="0.25">
      <c r="A12232" s="206">
        <v>44485</v>
      </c>
      <c r="B12232" s="207">
        <v>44485</v>
      </c>
      <c r="C12232" s="207" t="s">
        <v>1155</v>
      </c>
      <c r="D12232" s="208">
        <f>VLOOKUP(Pag_Inicio_Corr_mas_casos[[#This Row],[Corregimiento]],Hoja3!$A$2:$D$676,4,0)</f>
        <v>40601</v>
      </c>
      <c r="E12232" s="207">
        <v>6</v>
      </c>
    </row>
    <row r="12233" spans="1:5" x14ac:dyDescent="0.25">
      <c r="A12233" s="206">
        <v>44485</v>
      </c>
      <c r="B12233" s="207">
        <v>44485</v>
      </c>
      <c r="C12233" s="207" t="s">
        <v>1141</v>
      </c>
      <c r="D12233" s="208">
        <f>VLOOKUP(Pag_Inicio_Corr_mas_casos[[#This Row],[Corregimiento]],Hoja3!$A$2:$D$676,4,0)</f>
        <v>80812</v>
      </c>
      <c r="E12233" s="207">
        <v>6</v>
      </c>
    </row>
    <row r="12234" spans="1:5" x14ac:dyDescent="0.25">
      <c r="A12234" s="206">
        <v>44485</v>
      </c>
      <c r="B12234" s="207">
        <v>44485</v>
      </c>
      <c r="C12234" s="207" t="s">
        <v>1127</v>
      </c>
      <c r="D12234" s="208">
        <f>VLOOKUP(Pag_Inicio_Corr_mas_casos[[#This Row],[Corregimiento]],Hoja3!$A$2:$D$676,4,0)</f>
        <v>30104</v>
      </c>
      <c r="E12234" s="207">
        <v>5</v>
      </c>
    </row>
    <row r="12235" spans="1:5" x14ac:dyDescent="0.25">
      <c r="A12235" s="206">
        <v>44485</v>
      </c>
      <c r="B12235" s="207">
        <v>44485</v>
      </c>
      <c r="C12235" s="207" t="s">
        <v>1261</v>
      </c>
      <c r="D12235" s="208">
        <f>VLOOKUP(Pag_Inicio_Corr_mas_casos[[#This Row],[Corregimiento]],Hoja3!$A$2:$D$676,4,0)</f>
        <v>40205</v>
      </c>
      <c r="E12235" s="207">
        <v>5</v>
      </c>
    </row>
    <row r="12236" spans="1:5" x14ac:dyDescent="0.25">
      <c r="A12236" s="206">
        <v>44485</v>
      </c>
      <c r="B12236" s="207">
        <v>44485</v>
      </c>
      <c r="C12236" s="207" t="s">
        <v>1032</v>
      </c>
      <c r="D12236" s="208">
        <f>VLOOKUP(Pag_Inicio_Corr_mas_casos[[#This Row],[Corregimiento]],Hoja3!$A$2:$D$676,4,0)</f>
        <v>80810</v>
      </c>
      <c r="E12236" s="207">
        <v>4</v>
      </c>
    </row>
    <row r="12237" spans="1:5" x14ac:dyDescent="0.25">
      <c r="A12237" s="206">
        <v>44485</v>
      </c>
      <c r="B12237" s="207">
        <v>44485</v>
      </c>
      <c r="C12237" s="207" t="s">
        <v>1048</v>
      </c>
      <c r="D12237" s="208">
        <f>VLOOKUP(Pag_Inicio_Corr_mas_casos[[#This Row],[Corregimiento]],Hoja3!$A$2:$D$676,4,0)</f>
        <v>80817</v>
      </c>
      <c r="E12237" s="207">
        <v>4</v>
      </c>
    </row>
    <row r="12238" spans="1:5" x14ac:dyDescent="0.25">
      <c r="A12238" s="206">
        <v>44485</v>
      </c>
      <c r="B12238" s="207">
        <v>44485</v>
      </c>
      <c r="C12238" s="207" t="s">
        <v>1252</v>
      </c>
      <c r="D12238" s="208">
        <f>VLOOKUP(Pag_Inicio_Corr_mas_casos[[#This Row],[Corregimiento]],Hoja3!$A$2:$D$676,4,0)</f>
        <v>60101</v>
      </c>
      <c r="E12238" s="207">
        <v>4</v>
      </c>
    </row>
    <row r="12239" spans="1:5" x14ac:dyDescent="0.25">
      <c r="A12239" s="206">
        <v>44485</v>
      </c>
      <c r="B12239" s="207">
        <v>44485</v>
      </c>
      <c r="C12239" s="207" t="s">
        <v>1036</v>
      </c>
      <c r="D12239" s="208">
        <f>VLOOKUP(Pag_Inicio_Corr_mas_casos[[#This Row],[Corregimiento]],Hoja3!$A$2:$D$676,4,0)</f>
        <v>80823</v>
      </c>
      <c r="E12239" s="207">
        <v>3</v>
      </c>
    </row>
    <row r="12240" spans="1:5" x14ac:dyDescent="0.25">
      <c r="A12240" s="206">
        <v>44485</v>
      </c>
      <c r="B12240" s="207">
        <v>44485</v>
      </c>
      <c r="C12240" s="207" t="s">
        <v>1043</v>
      </c>
      <c r="D12240" s="208">
        <f>VLOOKUP(Pag_Inicio_Corr_mas_casos[[#This Row],[Corregimiento]],Hoja3!$A$2:$D$676,4,0)</f>
        <v>80811</v>
      </c>
      <c r="E12240" s="207">
        <v>3</v>
      </c>
    </row>
    <row r="12241" spans="1:5" x14ac:dyDescent="0.25">
      <c r="A12241" s="206">
        <v>44485</v>
      </c>
      <c r="B12241" s="207">
        <v>44485</v>
      </c>
      <c r="C12241" s="207" t="s">
        <v>1485</v>
      </c>
      <c r="D12241" s="208">
        <f>VLOOKUP(Pag_Inicio_Corr_mas_casos[[#This Row],[Corregimiento]],Hoja3!$A$2:$D$676,4,0)</f>
        <v>40201</v>
      </c>
      <c r="E12241" s="207">
        <v>3</v>
      </c>
    </row>
    <row r="12242" spans="1:5" x14ac:dyDescent="0.25">
      <c r="A12242" s="206">
        <v>44485</v>
      </c>
      <c r="B12242" s="207">
        <v>44485</v>
      </c>
      <c r="C12242" s="207" t="s">
        <v>1478</v>
      </c>
      <c r="D12242" s="208">
        <f>VLOOKUP(Pag_Inicio_Corr_mas_casos[[#This Row],[Corregimiento]],Hoja3!$A$2:$D$676,4,0)</f>
        <v>60105</v>
      </c>
      <c r="E12242" s="207">
        <v>3</v>
      </c>
    </row>
    <row r="12243" spans="1:5" x14ac:dyDescent="0.25">
      <c r="A12243" s="206">
        <v>44485</v>
      </c>
      <c r="B12243" s="207">
        <v>44485</v>
      </c>
      <c r="C12243" s="207" t="s">
        <v>1486</v>
      </c>
      <c r="D12243" s="208">
        <f>VLOOKUP(Pag_Inicio_Corr_mas_casos[[#This Row],[Corregimiento]],Hoja3!$A$2:$D$676,4,0)</f>
        <v>130706</v>
      </c>
      <c r="E12243" s="207">
        <v>3</v>
      </c>
    </row>
    <row r="12244" spans="1:5" x14ac:dyDescent="0.25">
      <c r="A12244" s="206">
        <v>44485</v>
      </c>
      <c r="B12244" s="207">
        <v>44485</v>
      </c>
      <c r="C12244" s="207" t="s">
        <v>1008</v>
      </c>
      <c r="D12244" s="208">
        <f>VLOOKUP(Pag_Inicio_Corr_mas_casos[[#This Row],[Corregimiento]],Hoja3!$A$2:$D$676,4,0)</f>
        <v>80816</v>
      </c>
      <c r="E12244" s="207">
        <v>3</v>
      </c>
    </row>
    <row r="12245" spans="1:5" x14ac:dyDescent="0.25">
      <c r="A12245" s="206">
        <v>44485</v>
      </c>
      <c r="B12245" s="207">
        <v>44485</v>
      </c>
      <c r="C12245" s="207" t="s">
        <v>1116</v>
      </c>
      <c r="D12245" s="208">
        <f>VLOOKUP(Pag_Inicio_Corr_mas_casos[[#This Row],[Corregimiento]],Hoja3!$A$2:$D$676,4,0)</f>
        <v>81003</v>
      </c>
      <c r="E12245" s="207">
        <v>3</v>
      </c>
    </row>
    <row r="12246" spans="1:5" x14ac:dyDescent="0.25">
      <c r="A12246" s="206">
        <v>44485</v>
      </c>
      <c r="B12246" s="207">
        <v>44485</v>
      </c>
      <c r="C12246" s="207" t="s">
        <v>1037</v>
      </c>
      <c r="D12246" s="208">
        <f>VLOOKUP(Pag_Inicio_Corr_mas_casos[[#This Row],[Corregimiento]],Hoja3!$A$2:$D$676,4,0)</f>
        <v>80807</v>
      </c>
      <c r="E12246" s="207">
        <v>3</v>
      </c>
    </row>
    <row r="12247" spans="1:5" x14ac:dyDescent="0.25">
      <c r="A12247" s="206">
        <v>44485</v>
      </c>
      <c r="B12247" s="207">
        <v>44485</v>
      </c>
      <c r="C12247" s="207" t="s">
        <v>1447</v>
      </c>
      <c r="D12247" s="208">
        <f>VLOOKUP(Pag_Inicio_Corr_mas_casos[[#This Row],[Corregimiento]],Hoja3!$A$2:$D$676,4,0)</f>
        <v>130717</v>
      </c>
      <c r="E12247" s="207">
        <v>3</v>
      </c>
    </row>
    <row r="12248" spans="1:5" x14ac:dyDescent="0.25">
      <c r="A12248" s="209">
        <v>44486</v>
      </c>
      <c r="B12248" s="210">
        <v>44486</v>
      </c>
      <c r="C12248" s="210" t="s">
        <v>1106</v>
      </c>
      <c r="D12248" s="211">
        <f>VLOOKUP(Pag_Inicio_Corr_mas_casos[[#This Row],[Corregimiento]],Hoja3!$A$2:$D$676,4,0)</f>
        <v>80809</v>
      </c>
      <c r="E12248" s="210">
        <v>10</v>
      </c>
    </row>
    <row r="12249" spans="1:5" x14ac:dyDescent="0.25">
      <c r="A12249" s="209">
        <v>44486</v>
      </c>
      <c r="B12249" s="210">
        <v>44486</v>
      </c>
      <c r="C12249" s="210" t="s">
        <v>1252</v>
      </c>
      <c r="D12249" s="211">
        <f>VLOOKUP(Pag_Inicio_Corr_mas_casos[[#This Row],[Corregimiento]],Hoja3!$A$2:$D$676,4,0)</f>
        <v>60101</v>
      </c>
      <c r="E12249" s="210">
        <v>5</v>
      </c>
    </row>
    <row r="12250" spans="1:5" x14ac:dyDescent="0.25">
      <c r="A12250" s="209">
        <v>44486</v>
      </c>
      <c r="B12250" s="210">
        <v>44486</v>
      </c>
      <c r="C12250" s="210" t="s">
        <v>1155</v>
      </c>
      <c r="D12250" s="211">
        <f>VLOOKUP(Pag_Inicio_Corr_mas_casos[[#This Row],[Corregimiento]],Hoja3!$A$2:$D$676,4,0)</f>
        <v>40601</v>
      </c>
      <c r="E12250" s="210">
        <v>5</v>
      </c>
    </row>
    <row r="12251" spans="1:5" x14ac:dyDescent="0.25">
      <c r="A12251" s="209">
        <v>44486</v>
      </c>
      <c r="B12251" s="210">
        <v>44486</v>
      </c>
      <c r="C12251" s="210" t="s">
        <v>1062</v>
      </c>
      <c r="D12251" s="211">
        <f>VLOOKUP(Pag_Inicio_Corr_mas_casos[[#This Row],[Corregimiento]],Hoja3!$A$2:$D$676,4,0)</f>
        <v>30107</v>
      </c>
      <c r="E12251" s="210">
        <v>4</v>
      </c>
    </row>
    <row r="12252" spans="1:5" x14ac:dyDescent="0.25">
      <c r="A12252" s="209">
        <v>44486</v>
      </c>
      <c r="B12252" s="210">
        <v>44486</v>
      </c>
      <c r="C12252" s="210" t="s">
        <v>1035</v>
      </c>
      <c r="D12252" s="211">
        <f>VLOOKUP(Pag_Inicio_Corr_mas_casos[[#This Row],[Corregimiento]],Hoja3!$A$2:$D$676,4,0)</f>
        <v>80806</v>
      </c>
      <c r="E12252" s="210">
        <v>4</v>
      </c>
    </row>
    <row r="12253" spans="1:5" x14ac:dyDescent="0.25">
      <c r="A12253" s="209">
        <v>44486</v>
      </c>
      <c r="B12253" s="210">
        <v>44486</v>
      </c>
      <c r="C12253" s="210" t="s">
        <v>1107</v>
      </c>
      <c r="D12253" s="211">
        <f>VLOOKUP(Pag_Inicio_Corr_mas_casos[[#This Row],[Corregimiento]],Hoja3!$A$2:$D$676,4,0)</f>
        <v>80819</v>
      </c>
      <c r="E12253" s="210">
        <v>4</v>
      </c>
    </row>
    <row r="12254" spans="1:5" x14ac:dyDescent="0.25">
      <c r="A12254" s="209">
        <v>44486</v>
      </c>
      <c r="B12254" s="210">
        <v>44486</v>
      </c>
      <c r="C12254" s="210" t="s">
        <v>1261</v>
      </c>
      <c r="D12254" s="211">
        <f>VLOOKUP(Pag_Inicio_Corr_mas_casos[[#This Row],[Corregimiento]],Hoja3!$A$2:$D$676,4,0)</f>
        <v>40205</v>
      </c>
      <c r="E12254" s="210">
        <v>3</v>
      </c>
    </row>
    <row r="12255" spans="1:5" x14ac:dyDescent="0.25">
      <c r="A12255" s="209">
        <v>44486</v>
      </c>
      <c r="B12255" s="210">
        <v>44486</v>
      </c>
      <c r="C12255" s="210" t="s">
        <v>1127</v>
      </c>
      <c r="D12255" s="211">
        <f>VLOOKUP(Pag_Inicio_Corr_mas_casos[[#This Row],[Corregimiento]],Hoja3!$A$2:$D$676,4,0)</f>
        <v>30104</v>
      </c>
      <c r="E12255" s="210">
        <v>3</v>
      </c>
    </row>
    <row r="12256" spans="1:5" x14ac:dyDescent="0.25">
      <c r="A12256" s="209">
        <v>44486</v>
      </c>
      <c r="B12256" s="210">
        <v>44486</v>
      </c>
      <c r="C12256" s="210" t="s">
        <v>1037</v>
      </c>
      <c r="D12256" s="211">
        <f>VLOOKUP(Pag_Inicio_Corr_mas_casos[[#This Row],[Corregimiento]],Hoja3!$A$2:$D$676,4,0)</f>
        <v>80807</v>
      </c>
      <c r="E12256" s="210">
        <v>3</v>
      </c>
    </row>
    <row r="12257" spans="1:5" x14ac:dyDescent="0.25">
      <c r="A12257" s="209">
        <v>44486</v>
      </c>
      <c r="B12257" s="210">
        <v>44486</v>
      </c>
      <c r="C12257" s="210" t="s">
        <v>1065</v>
      </c>
      <c r="D12257" s="211">
        <f>VLOOKUP(Pag_Inicio_Corr_mas_casos[[#This Row],[Corregimiento]],Hoja3!$A$2:$D$676,4,0)</f>
        <v>40606</v>
      </c>
      <c r="E12257" s="210">
        <v>3</v>
      </c>
    </row>
    <row r="12258" spans="1:5" x14ac:dyDescent="0.25">
      <c r="A12258" s="209">
        <v>44486</v>
      </c>
      <c r="B12258" s="210">
        <v>44486</v>
      </c>
      <c r="C12258" s="210" t="s">
        <v>1415</v>
      </c>
      <c r="D12258" s="211">
        <f>VLOOKUP(Pag_Inicio_Corr_mas_casos[[#This Row],[Corregimiento]],Hoja3!$A$2:$D$676,4,0)</f>
        <v>80808</v>
      </c>
      <c r="E12258" s="210">
        <v>2</v>
      </c>
    </row>
    <row r="12259" spans="1:5" x14ac:dyDescent="0.25">
      <c r="A12259" s="209">
        <v>44486</v>
      </c>
      <c r="B12259" s="210">
        <v>44486</v>
      </c>
      <c r="C12259" s="210" t="s">
        <v>1051</v>
      </c>
      <c r="D12259" s="211">
        <f>VLOOKUP(Pag_Inicio_Corr_mas_casos[[#This Row],[Corregimiento]],Hoja3!$A$2:$D$676,4,0)</f>
        <v>80815</v>
      </c>
      <c r="E12259" s="210">
        <v>2</v>
      </c>
    </row>
    <row r="12260" spans="1:5" x14ac:dyDescent="0.25">
      <c r="A12260" s="209">
        <v>44486</v>
      </c>
      <c r="B12260" s="210">
        <v>44486</v>
      </c>
      <c r="C12260" s="210" t="s">
        <v>1487</v>
      </c>
      <c r="D12260" s="211">
        <f>VLOOKUP(Pag_Inicio_Corr_mas_casos[[#This Row],[Corregimiento]],Hoja3!$A$2:$D$676,4,0)</f>
        <v>60608</v>
      </c>
      <c r="E12260" s="210">
        <v>2</v>
      </c>
    </row>
    <row r="12261" spans="1:5" x14ac:dyDescent="0.25">
      <c r="A12261" s="209">
        <v>44486</v>
      </c>
      <c r="B12261" s="210">
        <v>44486</v>
      </c>
      <c r="C12261" s="210" t="s">
        <v>1100</v>
      </c>
      <c r="D12261" s="211">
        <f>VLOOKUP(Pag_Inicio_Corr_mas_casos[[#This Row],[Corregimiento]],Hoja3!$A$2:$D$676,4,0)</f>
        <v>60103</v>
      </c>
      <c r="E12261" s="210">
        <v>2</v>
      </c>
    </row>
    <row r="12262" spans="1:5" x14ac:dyDescent="0.25">
      <c r="A12262" s="209">
        <v>44486</v>
      </c>
      <c r="B12262" s="210">
        <v>44486</v>
      </c>
      <c r="C12262" s="210" t="s">
        <v>1118</v>
      </c>
      <c r="D12262" s="211">
        <f>VLOOKUP(Pag_Inicio_Corr_mas_casos[[#This Row],[Corregimiento]],Hoja3!$A$2:$D$676,4,0)</f>
        <v>30111</v>
      </c>
      <c r="E12262" s="210">
        <v>2</v>
      </c>
    </row>
    <row r="12263" spans="1:5" x14ac:dyDescent="0.25">
      <c r="A12263" s="209">
        <v>44486</v>
      </c>
      <c r="B12263" s="210">
        <v>44486</v>
      </c>
      <c r="C12263" s="210" t="s">
        <v>1046</v>
      </c>
      <c r="D12263" s="211">
        <f>VLOOKUP(Pag_Inicio_Corr_mas_casos[[#This Row],[Corregimiento]],Hoja3!$A$2:$D$676,4,0)</f>
        <v>80813</v>
      </c>
      <c r="E12263" s="210">
        <v>2</v>
      </c>
    </row>
    <row r="12264" spans="1:5" x14ac:dyDescent="0.25">
      <c r="A12264" s="209">
        <v>44486</v>
      </c>
      <c r="B12264" s="210">
        <v>44486</v>
      </c>
      <c r="C12264" s="210" t="s">
        <v>1488</v>
      </c>
      <c r="D12264" s="211">
        <f>VLOOKUP(Pag_Inicio_Corr_mas_casos[[#This Row],[Corregimiento]],Hoja3!$A$2:$D$676,4,0)</f>
        <v>40610</v>
      </c>
      <c r="E12264" s="210">
        <v>2</v>
      </c>
    </row>
    <row r="12265" spans="1:5" x14ac:dyDescent="0.25">
      <c r="A12265" s="209">
        <v>44486</v>
      </c>
      <c r="B12265" s="210">
        <v>44486</v>
      </c>
      <c r="C12265" s="210" t="s">
        <v>1273</v>
      </c>
      <c r="D12265" s="211">
        <f>VLOOKUP(Pag_Inicio_Corr_mas_casos[[#This Row],[Corregimiento]],Hoja3!$A$2:$D$676,4,0)</f>
        <v>130102</v>
      </c>
      <c r="E12265" s="210">
        <v>2</v>
      </c>
    </row>
    <row r="12266" spans="1:5" x14ac:dyDescent="0.25">
      <c r="A12266" s="209">
        <v>44486</v>
      </c>
      <c r="B12266" s="210">
        <v>44486</v>
      </c>
      <c r="C12266" s="210" t="s">
        <v>1141</v>
      </c>
      <c r="D12266" s="211">
        <f>VLOOKUP(Pag_Inicio_Corr_mas_casos[[#This Row],[Corregimiento]],Hoja3!$A$2:$D$676,4,0)</f>
        <v>80812</v>
      </c>
      <c r="E12266" s="210">
        <v>2</v>
      </c>
    </row>
    <row r="12267" spans="1:5" x14ac:dyDescent="0.25">
      <c r="A12267" s="209">
        <v>44486</v>
      </c>
      <c r="B12267" s="210">
        <v>44486</v>
      </c>
      <c r="C12267" s="210" t="s">
        <v>867</v>
      </c>
      <c r="D12267" s="211">
        <f>VLOOKUP(Pag_Inicio_Corr_mas_casos[[#This Row],[Corregimiento]],Hoja3!$A$2:$D$676,4,0)</f>
        <v>80821</v>
      </c>
      <c r="E12267" s="210">
        <v>2</v>
      </c>
    </row>
    <row r="12268" spans="1:5" x14ac:dyDescent="0.25">
      <c r="A12268" s="43">
        <v>44487</v>
      </c>
      <c r="B12268" s="41">
        <v>44487</v>
      </c>
      <c r="C12268" s="41" t="s">
        <v>1227</v>
      </c>
      <c r="D12268" s="42">
        <f>VLOOKUP(Pag_Inicio_Corr_mas_casos[[#This Row],[Corregimiento]],Hoja3!$A$2:$D$676,4,0)</f>
        <v>40401</v>
      </c>
      <c r="E12268" s="41">
        <v>8</v>
      </c>
    </row>
    <row r="12269" spans="1:5" x14ac:dyDescent="0.25">
      <c r="A12269" s="43">
        <v>44487</v>
      </c>
      <c r="B12269" s="41">
        <v>44487</v>
      </c>
      <c r="C12269" s="41" t="s">
        <v>1149</v>
      </c>
      <c r="D12269" s="42">
        <f>VLOOKUP(Pag_Inicio_Corr_mas_casos[[#This Row],[Corregimiento]],Hoja3!$A$2:$D$676,4,0)</f>
        <v>130102</v>
      </c>
      <c r="E12269" s="41">
        <v>6</v>
      </c>
    </row>
    <row r="12270" spans="1:5" x14ac:dyDescent="0.25">
      <c r="A12270" s="43">
        <v>44487</v>
      </c>
      <c r="B12270" s="41">
        <v>44487</v>
      </c>
      <c r="C12270" s="41" t="s">
        <v>1107</v>
      </c>
      <c r="D12270" s="42">
        <f>VLOOKUP(Pag_Inicio_Corr_mas_casos[[#This Row],[Corregimiento]],Hoja3!$A$2:$D$676,4,0)</f>
        <v>80819</v>
      </c>
      <c r="E12270" s="41">
        <v>6</v>
      </c>
    </row>
    <row r="12271" spans="1:5" x14ac:dyDescent="0.25">
      <c r="A12271" s="43">
        <v>44487</v>
      </c>
      <c r="B12271" s="41">
        <v>44487</v>
      </c>
      <c r="C12271" s="41" t="s">
        <v>1160</v>
      </c>
      <c r="D12271" s="42">
        <f>VLOOKUP(Pag_Inicio_Corr_mas_casos[[#This Row],[Corregimiento]],Hoja3!$A$2:$D$676,4,0)</f>
        <v>30110</v>
      </c>
      <c r="E12271" s="41">
        <v>5</v>
      </c>
    </row>
    <row r="12272" spans="1:5" x14ac:dyDescent="0.25">
      <c r="A12272" s="43">
        <v>44487</v>
      </c>
      <c r="B12272" s="41">
        <v>44487</v>
      </c>
      <c r="C12272" s="41" t="s">
        <v>1289</v>
      </c>
      <c r="D12272" s="42">
        <f>VLOOKUP(Pag_Inicio_Corr_mas_casos[[#This Row],[Corregimiento]],Hoja3!$A$2:$D$676,4,0)</f>
        <v>40706</v>
      </c>
      <c r="E12272" s="41">
        <v>5</v>
      </c>
    </row>
    <row r="12273" spans="1:5" x14ac:dyDescent="0.25">
      <c r="A12273" s="43">
        <v>44487</v>
      </c>
      <c r="B12273" s="41">
        <v>44487</v>
      </c>
      <c r="C12273" s="41" t="s">
        <v>1114</v>
      </c>
      <c r="D12273" s="42">
        <f>VLOOKUP(Pag_Inicio_Corr_mas_casos[[#This Row],[Corregimiento]],Hoja3!$A$2:$D$676,4,0)</f>
        <v>81001</v>
      </c>
      <c r="E12273" s="41">
        <v>4</v>
      </c>
    </row>
    <row r="12274" spans="1:5" x14ac:dyDescent="0.25">
      <c r="A12274" s="43">
        <v>44487</v>
      </c>
      <c r="B12274" s="41">
        <v>44487</v>
      </c>
      <c r="C12274" s="41" t="s">
        <v>1062</v>
      </c>
      <c r="D12274" s="42">
        <f>VLOOKUP(Pag_Inicio_Corr_mas_casos[[#This Row],[Corregimiento]],Hoja3!$A$2:$D$676,4,0)</f>
        <v>30107</v>
      </c>
      <c r="E12274" s="41">
        <v>4</v>
      </c>
    </row>
    <row r="12275" spans="1:5" x14ac:dyDescent="0.25">
      <c r="A12275" s="43">
        <v>44487</v>
      </c>
      <c r="B12275" s="41">
        <v>44487</v>
      </c>
      <c r="C12275" s="41" t="s">
        <v>1155</v>
      </c>
      <c r="D12275" s="42">
        <f>VLOOKUP(Pag_Inicio_Corr_mas_casos[[#This Row],[Corregimiento]],Hoja3!$A$2:$D$676,4,0)</f>
        <v>40601</v>
      </c>
      <c r="E12275" s="41">
        <v>4</v>
      </c>
    </row>
    <row r="12276" spans="1:5" x14ac:dyDescent="0.25">
      <c r="A12276" s="43">
        <v>44487</v>
      </c>
      <c r="B12276" s="41">
        <v>44487</v>
      </c>
      <c r="C12276" s="41" t="s">
        <v>1106</v>
      </c>
      <c r="D12276" s="42">
        <f>VLOOKUP(Pag_Inicio_Corr_mas_casos[[#This Row],[Corregimiento]],Hoja3!$A$2:$D$676,4,0)</f>
        <v>80809</v>
      </c>
      <c r="E12276" s="41">
        <v>3</v>
      </c>
    </row>
    <row r="12277" spans="1:5" x14ac:dyDescent="0.25">
      <c r="A12277" s="43">
        <v>44487</v>
      </c>
      <c r="B12277" s="41">
        <v>44487</v>
      </c>
      <c r="C12277" s="41" t="s">
        <v>1041</v>
      </c>
      <c r="D12277" s="42">
        <f>VLOOKUP(Pag_Inicio_Corr_mas_casos[[#This Row],[Corregimiento]],Hoja3!$A$2:$D$676,4,0)</f>
        <v>80814</v>
      </c>
      <c r="E12277" s="41">
        <v>3</v>
      </c>
    </row>
    <row r="12278" spans="1:5" x14ac:dyDescent="0.25">
      <c r="A12278" s="43">
        <v>44487</v>
      </c>
      <c r="B12278" s="41">
        <v>44487</v>
      </c>
      <c r="C12278" s="41" t="s">
        <v>1151</v>
      </c>
      <c r="D12278" s="42">
        <f>VLOOKUP(Pag_Inicio_Corr_mas_casos[[#This Row],[Corregimiento]],Hoja3!$A$2:$D$676,4,0)</f>
        <v>90605</v>
      </c>
      <c r="E12278" s="41">
        <v>3</v>
      </c>
    </row>
    <row r="12279" spans="1:5" x14ac:dyDescent="0.25">
      <c r="A12279" s="43">
        <v>44487</v>
      </c>
      <c r="B12279" s="41">
        <v>44487</v>
      </c>
      <c r="C12279" s="41" t="s">
        <v>1127</v>
      </c>
      <c r="D12279" s="42">
        <f>VLOOKUP(Pag_Inicio_Corr_mas_casos[[#This Row],[Corregimiento]],Hoja3!$A$2:$D$676,4,0)</f>
        <v>30104</v>
      </c>
      <c r="E12279" s="41">
        <v>3</v>
      </c>
    </row>
    <row r="12280" spans="1:5" x14ac:dyDescent="0.25">
      <c r="A12280" s="43">
        <v>44487</v>
      </c>
      <c r="B12280" s="41">
        <v>44487</v>
      </c>
      <c r="C12280" s="41" t="s">
        <v>1168</v>
      </c>
      <c r="D12280" s="42">
        <f>VLOOKUP(Pag_Inicio_Corr_mas_casos[[#This Row],[Corregimiento]],Hoja3!$A$2:$D$676,4,0)</f>
        <v>30101</v>
      </c>
      <c r="E12280" s="41">
        <v>3</v>
      </c>
    </row>
    <row r="12281" spans="1:5" x14ac:dyDescent="0.25">
      <c r="A12281" s="43">
        <v>44487</v>
      </c>
      <c r="B12281" s="41">
        <v>44487</v>
      </c>
      <c r="C12281" s="41" t="s">
        <v>1042</v>
      </c>
      <c r="D12281" s="42">
        <f>VLOOKUP(Pag_Inicio_Corr_mas_casos[[#This Row],[Corregimiento]],Hoja3!$A$2:$D$676,4,0)</f>
        <v>80826</v>
      </c>
      <c r="E12281" s="41">
        <v>3</v>
      </c>
    </row>
    <row r="12282" spans="1:5" x14ac:dyDescent="0.25">
      <c r="A12282" s="43">
        <v>44487</v>
      </c>
      <c r="B12282" s="41">
        <v>44487</v>
      </c>
      <c r="C12282" s="41" t="s">
        <v>1100</v>
      </c>
      <c r="D12282" s="42">
        <f>VLOOKUP(Pag_Inicio_Corr_mas_casos[[#This Row],[Corregimiento]],Hoja3!$A$2:$D$676,4,0)</f>
        <v>60103</v>
      </c>
      <c r="E12282" s="41">
        <v>3</v>
      </c>
    </row>
    <row r="12283" spans="1:5" x14ac:dyDescent="0.25">
      <c r="A12283" s="43">
        <v>44487</v>
      </c>
      <c r="B12283" s="41">
        <v>44487</v>
      </c>
      <c r="C12283" s="41" t="s">
        <v>867</v>
      </c>
      <c r="D12283" s="42">
        <f>VLOOKUP(Pag_Inicio_Corr_mas_casos[[#This Row],[Corregimiento]],Hoja3!$A$2:$D$676,4,0)</f>
        <v>80821</v>
      </c>
      <c r="E12283" s="41">
        <v>3</v>
      </c>
    </row>
    <row r="12284" spans="1:5" x14ac:dyDescent="0.25">
      <c r="A12284" s="43">
        <v>44487</v>
      </c>
      <c r="B12284" s="41">
        <v>44487</v>
      </c>
      <c r="C12284" s="41" t="s">
        <v>1094</v>
      </c>
      <c r="D12284" s="42">
        <f>VLOOKUP(Pag_Inicio_Corr_mas_casos[[#This Row],[Corregimiento]],Hoja3!$A$2:$D$676,4,0)</f>
        <v>60104</v>
      </c>
      <c r="E12284" s="41">
        <v>3</v>
      </c>
    </row>
    <row r="12285" spans="1:5" x14ac:dyDescent="0.25">
      <c r="A12285" s="43">
        <v>44487</v>
      </c>
      <c r="B12285" s="41">
        <v>44487</v>
      </c>
      <c r="C12285" s="41" t="s">
        <v>1087</v>
      </c>
      <c r="D12285" s="42">
        <f>VLOOKUP(Pag_Inicio_Corr_mas_casos[[#This Row],[Corregimiento]],Hoja3!$A$2:$D$676,4,0)</f>
        <v>80808</v>
      </c>
      <c r="E12285" s="41">
        <v>2</v>
      </c>
    </row>
    <row r="12286" spans="1:5" x14ac:dyDescent="0.25">
      <c r="A12286" s="43">
        <v>44487</v>
      </c>
      <c r="B12286" s="41">
        <v>44487</v>
      </c>
      <c r="C12286" s="41" t="s">
        <v>1035</v>
      </c>
      <c r="D12286" s="42">
        <f>VLOOKUP(Pag_Inicio_Corr_mas_casos[[#This Row],[Corregimiento]],Hoja3!$A$2:$D$676,4,0)</f>
        <v>80806</v>
      </c>
      <c r="E12286" s="41">
        <v>2</v>
      </c>
    </row>
    <row r="12287" spans="1:5" x14ac:dyDescent="0.25">
      <c r="A12287" s="43">
        <v>44487</v>
      </c>
      <c r="B12287" s="41">
        <v>44487</v>
      </c>
      <c r="C12287" s="41" t="s">
        <v>1229</v>
      </c>
      <c r="D12287" s="42">
        <f>VLOOKUP(Pag_Inicio_Corr_mas_casos[[#This Row],[Corregimiento]],Hoja3!$A$2:$D$676,4,0)</f>
        <v>40603</v>
      </c>
      <c r="E12287" s="41">
        <v>2</v>
      </c>
    </row>
    <row r="12288" spans="1:5" x14ac:dyDescent="0.25">
      <c r="A12288" s="35">
        <v>44488</v>
      </c>
      <c r="B12288" s="36">
        <v>44488</v>
      </c>
      <c r="C12288" s="36" t="s">
        <v>1106</v>
      </c>
      <c r="D12288" s="37">
        <f>VLOOKUP(Pag_Inicio_Corr_mas_casos[[#This Row],[Corregimiento]],Hoja3!$A$2:$D$676,4,0)</f>
        <v>80809</v>
      </c>
      <c r="E12288" s="36">
        <v>22</v>
      </c>
    </row>
    <row r="12289" spans="1:5" x14ac:dyDescent="0.25">
      <c r="A12289" s="35">
        <v>44488</v>
      </c>
      <c r="B12289" s="36">
        <v>44488</v>
      </c>
      <c r="C12289" s="36" t="s">
        <v>1116</v>
      </c>
      <c r="D12289" s="37">
        <f>VLOOKUP(Pag_Inicio_Corr_mas_casos[[#This Row],[Corregimiento]],Hoja3!$A$2:$D$676,4,0)</f>
        <v>81003</v>
      </c>
      <c r="E12289" s="36">
        <v>6</v>
      </c>
    </row>
    <row r="12290" spans="1:5" x14ac:dyDescent="0.25">
      <c r="A12290" s="35">
        <v>44488</v>
      </c>
      <c r="B12290" s="36">
        <v>44488</v>
      </c>
      <c r="C12290" s="36" t="s">
        <v>1155</v>
      </c>
      <c r="D12290" s="37">
        <f>VLOOKUP(Pag_Inicio_Corr_mas_casos[[#This Row],[Corregimiento]],Hoja3!$A$2:$D$676,4,0)</f>
        <v>40601</v>
      </c>
      <c r="E12290" s="36">
        <v>6</v>
      </c>
    </row>
    <row r="12291" spans="1:5" x14ac:dyDescent="0.25">
      <c r="A12291" s="35">
        <v>44488</v>
      </c>
      <c r="B12291" s="36">
        <v>44488</v>
      </c>
      <c r="C12291" s="36" t="s">
        <v>1141</v>
      </c>
      <c r="D12291" s="37">
        <f>VLOOKUP(Pag_Inicio_Corr_mas_casos[[#This Row],[Corregimiento]],Hoja3!$A$2:$D$676,4,0)</f>
        <v>80812</v>
      </c>
      <c r="E12291" s="36">
        <v>5</v>
      </c>
    </row>
    <row r="12292" spans="1:5" x14ac:dyDescent="0.25">
      <c r="A12292" s="35">
        <v>44488</v>
      </c>
      <c r="B12292" s="36">
        <v>44488</v>
      </c>
      <c r="C12292" s="36" t="s">
        <v>1149</v>
      </c>
      <c r="D12292" s="37">
        <f>VLOOKUP(Pag_Inicio_Corr_mas_casos[[#This Row],[Corregimiento]],Hoja3!$A$2:$D$676,4,0)</f>
        <v>130102</v>
      </c>
      <c r="E12292" s="36">
        <v>5</v>
      </c>
    </row>
    <row r="12293" spans="1:5" x14ac:dyDescent="0.25">
      <c r="A12293" s="35">
        <v>44488</v>
      </c>
      <c r="B12293" s="36">
        <v>44488</v>
      </c>
      <c r="C12293" s="36" t="s">
        <v>1173</v>
      </c>
      <c r="D12293" s="37">
        <f>VLOOKUP(Pag_Inicio_Corr_mas_casos[[#This Row],[Corregimiento]],Hoja3!$A$2:$D$676,4,0)</f>
        <v>40503</v>
      </c>
      <c r="E12293" s="36">
        <v>5</v>
      </c>
    </row>
    <row r="12294" spans="1:5" x14ac:dyDescent="0.25">
      <c r="A12294" s="35">
        <v>44488</v>
      </c>
      <c r="B12294" s="36">
        <v>44488</v>
      </c>
      <c r="C12294" s="36" t="s">
        <v>1062</v>
      </c>
      <c r="D12294" s="37">
        <f>VLOOKUP(Pag_Inicio_Corr_mas_casos[[#This Row],[Corregimiento]],Hoja3!$A$2:$D$676,4,0)</f>
        <v>30107</v>
      </c>
      <c r="E12294" s="36">
        <v>5</v>
      </c>
    </row>
    <row r="12295" spans="1:5" x14ac:dyDescent="0.25">
      <c r="A12295" s="35">
        <v>44488</v>
      </c>
      <c r="B12295" s="36">
        <v>44488</v>
      </c>
      <c r="C12295" s="36" t="s">
        <v>1102</v>
      </c>
      <c r="D12295" s="37">
        <f>VLOOKUP(Pag_Inicio_Corr_mas_casos[[#This Row],[Corregimiento]],Hoja3!$A$2:$D$676,4,0)</f>
        <v>40612</v>
      </c>
      <c r="E12295" s="36">
        <v>5</v>
      </c>
    </row>
    <row r="12296" spans="1:5" x14ac:dyDescent="0.25">
      <c r="A12296" s="35">
        <v>44488</v>
      </c>
      <c r="B12296" s="36">
        <v>44488</v>
      </c>
      <c r="C12296" s="36" t="s">
        <v>1127</v>
      </c>
      <c r="D12296" s="37">
        <f>VLOOKUP(Pag_Inicio_Corr_mas_casos[[#This Row],[Corregimiento]],Hoja3!$A$2:$D$676,4,0)</f>
        <v>30104</v>
      </c>
      <c r="E12296" s="36">
        <v>4</v>
      </c>
    </row>
    <row r="12297" spans="1:5" x14ac:dyDescent="0.25">
      <c r="A12297" s="35">
        <v>44488</v>
      </c>
      <c r="B12297" s="36">
        <v>44488</v>
      </c>
      <c r="C12297" s="36" t="s">
        <v>1240</v>
      </c>
      <c r="D12297" s="37">
        <f>VLOOKUP(Pag_Inicio_Corr_mas_casos[[#This Row],[Corregimiento]],Hoja3!$A$2:$D$676,4,0)</f>
        <v>40506</v>
      </c>
      <c r="E12297" s="36">
        <v>4</v>
      </c>
    </row>
    <row r="12298" spans="1:5" x14ac:dyDescent="0.25">
      <c r="A12298" s="35">
        <v>44488</v>
      </c>
      <c r="B12298" s="36">
        <v>44488</v>
      </c>
      <c r="C12298" s="36" t="s">
        <v>1032</v>
      </c>
      <c r="D12298" s="37">
        <f>VLOOKUP(Pag_Inicio_Corr_mas_casos[[#This Row],[Corregimiento]],Hoja3!$A$2:$D$676,4,0)</f>
        <v>80810</v>
      </c>
      <c r="E12298" s="36">
        <v>4</v>
      </c>
    </row>
    <row r="12299" spans="1:5" x14ac:dyDescent="0.25">
      <c r="A12299" s="35">
        <v>44488</v>
      </c>
      <c r="B12299" s="36">
        <v>44488</v>
      </c>
      <c r="C12299" s="36" t="s">
        <v>1049</v>
      </c>
      <c r="D12299" s="37">
        <f>VLOOKUP(Pag_Inicio_Corr_mas_casos[[#This Row],[Corregimiento]],Hoja3!$A$2:$D$676,4,0)</f>
        <v>80822</v>
      </c>
      <c r="E12299" s="36">
        <v>4</v>
      </c>
    </row>
    <row r="12300" spans="1:5" x14ac:dyDescent="0.25">
      <c r="A12300" s="35">
        <v>44488</v>
      </c>
      <c r="B12300" s="36">
        <v>44488</v>
      </c>
      <c r="C12300" s="36" t="s">
        <v>1045</v>
      </c>
      <c r="D12300" s="37">
        <f>VLOOKUP(Pag_Inicio_Corr_mas_casos[[#This Row],[Corregimiento]],Hoja3!$A$2:$D$676,4,0)</f>
        <v>130107</v>
      </c>
      <c r="E12300" s="36">
        <v>4</v>
      </c>
    </row>
    <row r="12301" spans="1:5" x14ac:dyDescent="0.25">
      <c r="A12301" s="35">
        <v>44488</v>
      </c>
      <c r="B12301" s="36">
        <v>44488</v>
      </c>
      <c r="C12301" s="36" t="s">
        <v>1101</v>
      </c>
      <c r="D12301" s="37">
        <f>VLOOKUP(Pag_Inicio_Corr_mas_casos[[#This Row],[Corregimiento]],Hoja3!$A$2:$D$676,4,0)</f>
        <v>60101</v>
      </c>
      <c r="E12301" s="36">
        <v>4</v>
      </c>
    </row>
    <row r="12302" spans="1:5" x14ac:dyDescent="0.25">
      <c r="A12302" s="35">
        <v>44488</v>
      </c>
      <c r="B12302" s="36">
        <v>44488</v>
      </c>
      <c r="C12302" s="36" t="s">
        <v>1100</v>
      </c>
      <c r="D12302" s="37">
        <f>VLOOKUP(Pag_Inicio_Corr_mas_casos[[#This Row],[Corregimiento]],Hoja3!$A$2:$D$676,4,0)</f>
        <v>60103</v>
      </c>
      <c r="E12302" s="36">
        <v>3</v>
      </c>
    </row>
    <row r="12303" spans="1:5" x14ac:dyDescent="0.25">
      <c r="A12303" s="35">
        <v>44488</v>
      </c>
      <c r="B12303" s="36">
        <v>44488</v>
      </c>
      <c r="C12303" s="36" t="s">
        <v>1180</v>
      </c>
      <c r="D12303" s="37">
        <f>VLOOKUP(Pag_Inicio_Corr_mas_casos[[#This Row],[Corregimiento]],Hoja3!$A$2:$D$676,4,0)</f>
        <v>130407</v>
      </c>
      <c r="E12303" s="36">
        <v>3</v>
      </c>
    </row>
    <row r="12304" spans="1:5" x14ac:dyDescent="0.25">
      <c r="A12304" s="35">
        <v>44488</v>
      </c>
      <c r="B12304" s="36">
        <v>44488</v>
      </c>
      <c r="C12304" s="36" t="s">
        <v>867</v>
      </c>
      <c r="D12304" s="37">
        <f>VLOOKUP(Pag_Inicio_Corr_mas_casos[[#This Row],[Corregimiento]],Hoja3!$A$2:$D$676,4,0)</f>
        <v>80821</v>
      </c>
      <c r="E12304" s="36">
        <v>3</v>
      </c>
    </row>
    <row r="12305" spans="1:5" x14ac:dyDescent="0.25">
      <c r="A12305" s="35">
        <v>44488</v>
      </c>
      <c r="B12305" s="36">
        <v>44488</v>
      </c>
      <c r="C12305" s="36" t="s">
        <v>1034</v>
      </c>
      <c r="D12305" s="37">
        <f>VLOOKUP(Pag_Inicio_Corr_mas_casos[[#This Row],[Corregimiento]],Hoja3!$A$2:$D$676,4,0)</f>
        <v>81009</v>
      </c>
      <c r="E12305" s="36">
        <v>3</v>
      </c>
    </row>
    <row r="12306" spans="1:5" x14ac:dyDescent="0.25">
      <c r="A12306" s="35">
        <v>44488</v>
      </c>
      <c r="B12306" s="36">
        <v>44488</v>
      </c>
      <c r="C12306" s="36" t="s">
        <v>1094</v>
      </c>
      <c r="D12306" s="37">
        <f>VLOOKUP(Pag_Inicio_Corr_mas_casos[[#This Row],[Corregimiento]],Hoja3!$A$2:$D$676,4,0)</f>
        <v>60104</v>
      </c>
      <c r="E12306" s="36">
        <v>3</v>
      </c>
    </row>
    <row r="12307" spans="1:5" x14ac:dyDescent="0.25">
      <c r="A12307" s="35">
        <v>44488</v>
      </c>
      <c r="B12307" s="36">
        <v>44488</v>
      </c>
      <c r="C12307" s="36" t="s">
        <v>1153</v>
      </c>
      <c r="D12307" s="37">
        <f>VLOOKUP(Pag_Inicio_Corr_mas_casos[[#This Row],[Corregimiento]],Hoja3!$A$2:$D$676,4,0)</f>
        <v>40501</v>
      </c>
      <c r="E12307" s="36">
        <v>3</v>
      </c>
    </row>
    <row r="12308" spans="1:5" x14ac:dyDescent="0.25">
      <c r="A12308" s="47">
        <v>44489</v>
      </c>
      <c r="B12308" s="48">
        <v>44489</v>
      </c>
      <c r="C12308" s="48" t="s">
        <v>1106</v>
      </c>
      <c r="D12308" s="49">
        <f>VLOOKUP(Pag_Inicio_Corr_mas_casos[[#This Row],[Corregimiento]],Hoja3!$A$2:$D$676,4,0)</f>
        <v>80809</v>
      </c>
      <c r="E12308" s="48">
        <v>17</v>
      </c>
    </row>
    <row r="12309" spans="1:5" x14ac:dyDescent="0.25">
      <c r="A12309" s="47">
        <v>44489</v>
      </c>
      <c r="B12309" s="48">
        <v>44489</v>
      </c>
      <c r="C12309" s="48" t="s">
        <v>1155</v>
      </c>
      <c r="D12309" s="49">
        <f>VLOOKUP(Pag_Inicio_Corr_mas_casos[[#This Row],[Corregimiento]],Hoja3!$A$2:$D$676,4,0)</f>
        <v>40601</v>
      </c>
      <c r="E12309" s="48">
        <v>10</v>
      </c>
    </row>
    <row r="12310" spans="1:5" x14ac:dyDescent="0.25">
      <c r="A12310" s="47">
        <v>44489</v>
      </c>
      <c r="B12310" s="48">
        <v>44489</v>
      </c>
      <c r="C12310" s="48" t="s">
        <v>1127</v>
      </c>
      <c r="D12310" s="49">
        <f>VLOOKUP(Pag_Inicio_Corr_mas_casos[[#This Row],[Corregimiento]],Hoja3!$A$2:$D$676,4,0)</f>
        <v>30104</v>
      </c>
      <c r="E12310" s="48">
        <v>10</v>
      </c>
    </row>
    <row r="12311" spans="1:5" x14ac:dyDescent="0.25">
      <c r="A12311" s="47">
        <v>44489</v>
      </c>
      <c r="B12311" s="48">
        <v>44489</v>
      </c>
      <c r="C12311" s="48" t="s">
        <v>1147</v>
      </c>
      <c r="D12311" s="49">
        <f>VLOOKUP(Pag_Inicio_Corr_mas_casos[[#This Row],[Corregimiento]],Hoja3!$A$2:$D$676,4,0)</f>
        <v>40201</v>
      </c>
      <c r="E12311" s="48">
        <v>9</v>
      </c>
    </row>
    <row r="12312" spans="1:5" x14ac:dyDescent="0.25">
      <c r="A12312" s="47">
        <v>44489</v>
      </c>
      <c r="B12312" s="48">
        <v>44489</v>
      </c>
      <c r="C12312" s="48" t="s">
        <v>1141</v>
      </c>
      <c r="D12312" s="49">
        <f>VLOOKUP(Pag_Inicio_Corr_mas_casos[[#This Row],[Corregimiento]],Hoja3!$A$2:$D$676,4,0)</f>
        <v>80812</v>
      </c>
      <c r="E12312" s="48">
        <v>9</v>
      </c>
    </row>
    <row r="12313" spans="1:5" x14ac:dyDescent="0.25">
      <c r="A12313" s="47">
        <v>44489</v>
      </c>
      <c r="B12313" s="48">
        <v>44489</v>
      </c>
      <c r="C12313" s="48" t="s">
        <v>1062</v>
      </c>
      <c r="D12313" s="49">
        <f>VLOOKUP(Pag_Inicio_Corr_mas_casos[[#This Row],[Corregimiento]],Hoja3!$A$2:$D$676,4,0)</f>
        <v>30107</v>
      </c>
      <c r="E12313" s="48">
        <v>7</v>
      </c>
    </row>
    <row r="12314" spans="1:5" x14ac:dyDescent="0.25">
      <c r="A12314" s="47">
        <v>44489</v>
      </c>
      <c r="B12314" s="48">
        <v>44489</v>
      </c>
      <c r="C12314" s="48" t="s">
        <v>1117</v>
      </c>
      <c r="D12314" s="49">
        <f>VLOOKUP(Pag_Inicio_Corr_mas_casos[[#This Row],[Corregimiento]],Hoja3!$A$2:$D$676,4,0)</f>
        <v>91001</v>
      </c>
      <c r="E12314" s="48">
        <v>6</v>
      </c>
    </row>
    <row r="12315" spans="1:5" x14ac:dyDescent="0.25">
      <c r="A12315" s="47">
        <v>44489</v>
      </c>
      <c r="B12315" s="48">
        <v>44489</v>
      </c>
      <c r="C12315" s="48" t="s">
        <v>1107</v>
      </c>
      <c r="D12315" s="49">
        <f>VLOOKUP(Pag_Inicio_Corr_mas_casos[[#This Row],[Corregimiento]],Hoja3!$A$2:$D$676,4,0)</f>
        <v>80819</v>
      </c>
      <c r="E12315" s="48">
        <v>6</v>
      </c>
    </row>
    <row r="12316" spans="1:5" x14ac:dyDescent="0.25">
      <c r="A12316" s="47">
        <v>44489</v>
      </c>
      <c r="B12316" s="48">
        <v>44489</v>
      </c>
      <c r="C12316" s="48" t="s">
        <v>1101</v>
      </c>
      <c r="D12316" s="49">
        <f>VLOOKUP(Pag_Inicio_Corr_mas_casos[[#This Row],[Corregimiento]],Hoja3!$A$2:$D$676,4,0)</f>
        <v>60101</v>
      </c>
      <c r="E12316" s="48">
        <v>6</v>
      </c>
    </row>
    <row r="12317" spans="1:5" x14ac:dyDescent="0.25">
      <c r="A12317" s="47">
        <v>44489</v>
      </c>
      <c r="B12317" s="48">
        <v>44489</v>
      </c>
      <c r="C12317" s="48" t="s">
        <v>1118</v>
      </c>
      <c r="D12317" s="49">
        <f>VLOOKUP(Pag_Inicio_Corr_mas_casos[[#This Row],[Corregimiento]],Hoja3!$A$2:$D$676,4,0)</f>
        <v>30111</v>
      </c>
      <c r="E12317" s="48">
        <v>6</v>
      </c>
    </row>
    <row r="12318" spans="1:5" x14ac:dyDescent="0.25">
      <c r="A12318" s="47">
        <v>44489</v>
      </c>
      <c r="B12318" s="48">
        <v>44489</v>
      </c>
      <c r="C12318" s="48" t="s">
        <v>1115</v>
      </c>
      <c r="D12318" s="49">
        <f>VLOOKUP(Pag_Inicio_Corr_mas_casos[[#This Row],[Corregimiento]],Hoja3!$A$2:$D$676,4,0)</f>
        <v>81002</v>
      </c>
      <c r="E12318" s="48">
        <v>5</v>
      </c>
    </row>
    <row r="12319" spans="1:5" x14ac:dyDescent="0.25">
      <c r="A12319" s="47">
        <v>44489</v>
      </c>
      <c r="B12319" s="48">
        <v>44489</v>
      </c>
      <c r="C12319" s="48" t="s">
        <v>1041</v>
      </c>
      <c r="D12319" s="49">
        <f>VLOOKUP(Pag_Inicio_Corr_mas_casos[[#This Row],[Corregimiento]],Hoja3!$A$2:$D$676,4,0)</f>
        <v>80814</v>
      </c>
      <c r="E12319" s="48">
        <v>5</v>
      </c>
    </row>
    <row r="12320" spans="1:5" x14ac:dyDescent="0.25">
      <c r="A12320" s="47">
        <v>44489</v>
      </c>
      <c r="B12320" s="48">
        <v>44489</v>
      </c>
      <c r="C12320" s="48" t="s">
        <v>1128</v>
      </c>
      <c r="D12320" s="49">
        <f>VLOOKUP(Pag_Inicio_Corr_mas_casos[[#This Row],[Corregimiento]],Hoja3!$A$2:$D$676,4,0)</f>
        <v>91008</v>
      </c>
      <c r="E12320" s="48">
        <v>5</v>
      </c>
    </row>
    <row r="12321" spans="1:5" x14ac:dyDescent="0.25">
      <c r="A12321" s="47">
        <v>44489</v>
      </c>
      <c r="B12321" s="48">
        <v>44489</v>
      </c>
      <c r="C12321" s="48" t="s">
        <v>1046</v>
      </c>
      <c r="D12321" s="49">
        <f>VLOOKUP(Pag_Inicio_Corr_mas_casos[[#This Row],[Corregimiento]],Hoja3!$A$2:$D$676,4,0)</f>
        <v>80813</v>
      </c>
      <c r="E12321" s="48">
        <v>5</v>
      </c>
    </row>
    <row r="12322" spans="1:5" x14ac:dyDescent="0.25">
      <c r="A12322" s="47">
        <v>44489</v>
      </c>
      <c r="B12322" s="48">
        <v>44489</v>
      </c>
      <c r="C12322" s="48" t="s">
        <v>1400</v>
      </c>
      <c r="D12322" s="49">
        <f>VLOOKUP(Pag_Inicio_Corr_mas_casos[[#This Row],[Corregimiento]],Hoja3!$A$2:$D$676,4,0)</f>
        <v>110102</v>
      </c>
      <c r="E12322" s="48">
        <v>5</v>
      </c>
    </row>
    <row r="12323" spans="1:5" x14ac:dyDescent="0.25">
      <c r="A12323" s="47">
        <v>44489</v>
      </c>
      <c r="B12323" s="48">
        <v>44489</v>
      </c>
      <c r="C12323" s="48" t="s">
        <v>1153</v>
      </c>
      <c r="D12323" s="49">
        <f>VLOOKUP(Pag_Inicio_Corr_mas_casos[[#This Row],[Corregimiento]],Hoja3!$A$2:$D$676,4,0)</f>
        <v>40501</v>
      </c>
      <c r="E12323" s="48">
        <v>5</v>
      </c>
    </row>
    <row r="12324" spans="1:5" x14ac:dyDescent="0.25">
      <c r="A12324" s="47">
        <v>44489</v>
      </c>
      <c r="B12324" s="48">
        <v>44489</v>
      </c>
      <c r="C12324" s="48" t="s">
        <v>1032</v>
      </c>
      <c r="D12324" s="49">
        <f>VLOOKUP(Pag_Inicio_Corr_mas_casos[[#This Row],[Corregimiento]],Hoja3!$A$2:$D$676,4,0)</f>
        <v>80810</v>
      </c>
      <c r="E12324" s="48">
        <v>5</v>
      </c>
    </row>
    <row r="12325" spans="1:5" x14ac:dyDescent="0.25">
      <c r="A12325" s="47">
        <v>44489</v>
      </c>
      <c r="B12325" s="48">
        <v>44489</v>
      </c>
      <c r="C12325" s="48" t="s">
        <v>1097</v>
      </c>
      <c r="D12325" s="49">
        <f>VLOOKUP(Pag_Inicio_Corr_mas_casos[[#This Row],[Corregimiento]],Hoja3!$A$2:$D$676,4,0)</f>
        <v>30115</v>
      </c>
      <c r="E12325" s="48">
        <v>4</v>
      </c>
    </row>
    <row r="12326" spans="1:5" x14ac:dyDescent="0.25">
      <c r="A12326" s="47">
        <v>44489</v>
      </c>
      <c r="B12326" s="48">
        <v>44489</v>
      </c>
      <c r="C12326" s="48" t="s">
        <v>1114</v>
      </c>
      <c r="D12326" s="49">
        <f>VLOOKUP(Pag_Inicio_Corr_mas_casos[[#This Row],[Corregimiento]],Hoja3!$A$2:$D$676,4,0)</f>
        <v>81001</v>
      </c>
      <c r="E12326" s="48">
        <v>4</v>
      </c>
    </row>
    <row r="12327" spans="1:5" x14ac:dyDescent="0.25">
      <c r="A12327" s="47">
        <v>44489</v>
      </c>
      <c r="B12327" s="48">
        <v>44489</v>
      </c>
      <c r="C12327" s="48" t="s">
        <v>1049</v>
      </c>
      <c r="D12327" s="49">
        <f>VLOOKUP(Pag_Inicio_Corr_mas_casos[[#This Row],[Corregimiento]],Hoja3!$A$2:$D$676,4,0)</f>
        <v>80822</v>
      </c>
      <c r="E12327" s="48">
        <v>4</v>
      </c>
    </row>
    <row r="12328" spans="1:5" x14ac:dyDescent="0.25">
      <c r="A12328" s="32">
        <v>44490</v>
      </c>
      <c r="B12328" s="33">
        <v>44490</v>
      </c>
      <c r="C12328" s="33" t="s">
        <v>1106</v>
      </c>
      <c r="D12328" s="34">
        <f>VLOOKUP(Pag_Inicio_Corr_mas_casos[[#This Row],[Corregimiento]],Hoja3!$A$2:$D$676,4,0)</f>
        <v>80809</v>
      </c>
      <c r="E12328" s="33">
        <v>12</v>
      </c>
    </row>
    <row r="12329" spans="1:5" x14ac:dyDescent="0.25">
      <c r="A12329" s="32">
        <v>44490</v>
      </c>
      <c r="B12329" s="33">
        <v>44490</v>
      </c>
      <c r="C12329" s="33" t="s">
        <v>1032</v>
      </c>
      <c r="D12329" s="34">
        <f>VLOOKUP(Pag_Inicio_Corr_mas_casos[[#This Row],[Corregimiento]],Hoja3!$A$2:$D$676,4,0)</f>
        <v>80810</v>
      </c>
      <c r="E12329" s="33">
        <v>7</v>
      </c>
    </row>
    <row r="12330" spans="1:5" x14ac:dyDescent="0.25">
      <c r="A12330" s="32">
        <v>44490</v>
      </c>
      <c r="B12330" s="33">
        <v>44490</v>
      </c>
      <c r="C12330" s="33" t="s">
        <v>1200</v>
      </c>
      <c r="D12330" s="34">
        <f>VLOOKUP(Pag_Inicio_Corr_mas_casos[[#This Row],[Corregimiento]],Hoja3!$A$2:$D$676,4,0)</f>
        <v>40404</v>
      </c>
      <c r="E12330" s="33">
        <v>7</v>
      </c>
    </row>
    <row r="12331" spans="1:5" x14ac:dyDescent="0.25">
      <c r="A12331" s="32">
        <v>44490</v>
      </c>
      <c r="B12331" s="33">
        <v>44490</v>
      </c>
      <c r="C12331" s="33" t="s">
        <v>1102</v>
      </c>
      <c r="D12331" s="34">
        <f>VLOOKUP(Pag_Inicio_Corr_mas_casos[[#This Row],[Corregimiento]],Hoja3!$A$2:$D$676,4,0)</f>
        <v>40612</v>
      </c>
      <c r="E12331" s="33">
        <v>6</v>
      </c>
    </row>
    <row r="12332" spans="1:5" x14ac:dyDescent="0.25">
      <c r="A12332" s="32">
        <v>44490</v>
      </c>
      <c r="B12332" s="33">
        <v>44490</v>
      </c>
      <c r="C12332" s="33" t="s">
        <v>1173</v>
      </c>
      <c r="D12332" s="34">
        <f>VLOOKUP(Pag_Inicio_Corr_mas_casos[[#This Row],[Corregimiento]],Hoja3!$A$2:$D$676,4,0)</f>
        <v>40503</v>
      </c>
      <c r="E12332" s="33">
        <v>6</v>
      </c>
    </row>
    <row r="12333" spans="1:5" x14ac:dyDescent="0.25">
      <c r="A12333" s="32">
        <v>44490</v>
      </c>
      <c r="B12333" s="33">
        <v>44490</v>
      </c>
      <c r="C12333" s="33" t="s">
        <v>1034</v>
      </c>
      <c r="D12333" s="34">
        <f>VLOOKUP(Pag_Inicio_Corr_mas_casos[[#This Row],[Corregimiento]],Hoja3!$A$2:$D$676,4,0)</f>
        <v>81009</v>
      </c>
      <c r="E12333" s="33">
        <v>5</v>
      </c>
    </row>
    <row r="12334" spans="1:5" x14ac:dyDescent="0.25">
      <c r="A12334" s="32">
        <v>44490</v>
      </c>
      <c r="B12334" s="33">
        <v>44490</v>
      </c>
      <c r="C12334" s="33" t="s">
        <v>1141</v>
      </c>
      <c r="D12334" s="34">
        <f>VLOOKUP(Pag_Inicio_Corr_mas_casos[[#This Row],[Corregimiento]],Hoja3!$A$2:$D$676,4,0)</f>
        <v>80812</v>
      </c>
      <c r="E12334" s="33">
        <v>5</v>
      </c>
    </row>
    <row r="12335" spans="1:5" x14ac:dyDescent="0.25">
      <c r="A12335" s="32">
        <v>44490</v>
      </c>
      <c r="B12335" s="33">
        <v>44490</v>
      </c>
      <c r="C12335" s="33" t="s">
        <v>1110</v>
      </c>
      <c r="D12335" s="34">
        <f>VLOOKUP(Pag_Inicio_Corr_mas_casos[[#This Row],[Corregimiento]],Hoja3!$A$2:$D$676,4,0)</f>
        <v>130702</v>
      </c>
      <c r="E12335" s="33">
        <v>5</v>
      </c>
    </row>
    <row r="12336" spans="1:5" x14ac:dyDescent="0.25">
      <c r="A12336" s="32">
        <v>44490</v>
      </c>
      <c r="B12336" s="33">
        <v>44490</v>
      </c>
      <c r="C12336" s="33" t="s">
        <v>1035</v>
      </c>
      <c r="D12336" s="34">
        <f>VLOOKUP(Pag_Inicio_Corr_mas_casos[[#This Row],[Corregimiento]],Hoja3!$A$2:$D$676,4,0)</f>
        <v>80806</v>
      </c>
      <c r="E12336" s="33">
        <v>5</v>
      </c>
    </row>
    <row r="12337" spans="1:5" x14ac:dyDescent="0.25">
      <c r="A12337" s="32">
        <v>44490</v>
      </c>
      <c r="B12337" s="33">
        <v>44490</v>
      </c>
      <c r="C12337" s="33" t="s">
        <v>1062</v>
      </c>
      <c r="D12337" s="34">
        <f>VLOOKUP(Pag_Inicio_Corr_mas_casos[[#This Row],[Corregimiento]],Hoja3!$A$2:$D$676,4,0)</f>
        <v>30107</v>
      </c>
      <c r="E12337" s="33">
        <v>5</v>
      </c>
    </row>
    <row r="12338" spans="1:5" x14ac:dyDescent="0.25">
      <c r="A12338" s="32">
        <v>44490</v>
      </c>
      <c r="B12338" s="33">
        <v>44490</v>
      </c>
      <c r="C12338" s="33" t="s">
        <v>1033</v>
      </c>
      <c r="D12338" s="34">
        <f>VLOOKUP(Pag_Inicio_Corr_mas_casos[[#This Row],[Corregimiento]],Hoja3!$A$2:$D$676,4,0)</f>
        <v>130717</v>
      </c>
      <c r="E12338" s="33">
        <v>4</v>
      </c>
    </row>
    <row r="12339" spans="1:5" x14ac:dyDescent="0.25">
      <c r="A12339" s="32">
        <v>44490</v>
      </c>
      <c r="B12339" s="33">
        <v>44490</v>
      </c>
      <c r="C12339" s="33" t="s">
        <v>1240</v>
      </c>
      <c r="D12339" s="34">
        <f>VLOOKUP(Pag_Inicio_Corr_mas_casos[[#This Row],[Corregimiento]],Hoja3!$A$2:$D$676,4,0)</f>
        <v>40506</v>
      </c>
      <c r="E12339" s="33">
        <v>4</v>
      </c>
    </row>
    <row r="12340" spans="1:5" x14ac:dyDescent="0.25">
      <c r="A12340" s="32">
        <v>44490</v>
      </c>
      <c r="B12340" s="33">
        <v>44490</v>
      </c>
      <c r="C12340" s="33" t="s">
        <v>1118</v>
      </c>
      <c r="D12340" s="34">
        <f>VLOOKUP(Pag_Inicio_Corr_mas_casos[[#This Row],[Corregimiento]],Hoja3!$A$2:$D$676,4,0)</f>
        <v>30111</v>
      </c>
      <c r="E12340" s="33">
        <v>4</v>
      </c>
    </row>
    <row r="12341" spans="1:5" x14ac:dyDescent="0.25">
      <c r="A12341" s="32">
        <v>44490</v>
      </c>
      <c r="B12341" s="33">
        <v>44490</v>
      </c>
      <c r="C12341" s="33" t="s">
        <v>1041</v>
      </c>
      <c r="D12341" s="34">
        <f>VLOOKUP(Pag_Inicio_Corr_mas_casos[[#This Row],[Corregimiento]],Hoja3!$A$2:$D$676,4,0)</f>
        <v>80814</v>
      </c>
      <c r="E12341" s="33">
        <v>4</v>
      </c>
    </row>
    <row r="12342" spans="1:5" x14ac:dyDescent="0.25">
      <c r="A12342" s="32">
        <v>44490</v>
      </c>
      <c r="B12342" s="33">
        <v>44490</v>
      </c>
      <c r="C12342" s="33" t="s">
        <v>1127</v>
      </c>
      <c r="D12342" s="34">
        <f>VLOOKUP(Pag_Inicio_Corr_mas_casos[[#This Row],[Corregimiento]],Hoja3!$A$2:$D$676,4,0)</f>
        <v>30104</v>
      </c>
      <c r="E12342" s="33">
        <v>4</v>
      </c>
    </row>
    <row r="12343" spans="1:5" x14ac:dyDescent="0.25">
      <c r="A12343" s="32">
        <v>44490</v>
      </c>
      <c r="B12343" s="33">
        <v>44490</v>
      </c>
      <c r="C12343" s="33" t="s">
        <v>1039</v>
      </c>
      <c r="D12343" s="34">
        <f>VLOOKUP(Pag_Inicio_Corr_mas_casos[[#This Row],[Corregimiento]],Hoja3!$A$2:$D$676,4,0)</f>
        <v>130708</v>
      </c>
      <c r="E12343" s="33">
        <v>4</v>
      </c>
    </row>
    <row r="12344" spans="1:5" x14ac:dyDescent="0.25">
      <c r="A12344" s="32">
        <v>44490</v>
      </c>
      <c r="B12344" s="33">
        <v>44490</v>
      </c>
      <c r="C12344" s="33" t="s">
        <v>1037</v>
      </c>
      <c r="D12344" s="34">
        <f>VLOOKUP(Pag_Inicio_Corr_mas_casos[[#This Row],[Corregimiento]],Hoja3!$A$2:$D$676,4,0)</f>
        <v>80807</v>
      </c>
      <c r="E12344" s="33">
        <v>4</v>
      </c>
    </row>
    <row r="12345" spans="1:5" x14ac:dyDescent="0.25">
      <c r="A12345" s="32">
        <v>44490</v>
      </c>
      <c r="B12345" s="33">
        <v>44490</v>
      </c>
      <c r="C12345" s="33" t="s">
        <v>1149</v>
      </c>
      <c r="D12345" s="34">
        <f>VLOOKUP(Pag_Inicio_Corr_mas_casos[[#This Row],[Corregimiento]],Hoja3!$A$2:$D$676,4,0)</f>
        <v>130102</v>
      </c>
      <c r="E12345" s="33">
        <v>4</v>
      </c>
    </row>
    <row r="12346" spans="1:5" x14ac:dyDescent="0.25">
      <c r="A12346" s="32">
        <v>44490</v>
      </c>
      <c r="B12346" s="33">
        <v>44490</v>
      </c>
      <c r="C12346" s="33" t="s">
        <v>1107</v>
      </c>
      <c r="D12346" s="34">
        <f>VLOOKUP(Pag_Inicio_Corr_mas_casos[[#This Row],[Corregimiento]],Hoja3!$A$2:$D$676,4,0)</f>
        <v>80819</v>
      </c>
      <c r="E12346" s="33">
        <v>4</v>
      </c>
    </row>
    <row r="12347" spans="1:5" x14ac:dyDescent="0.25">
      <c r="A12347" s="32">
        <v>44490</v>
      </c>
      <c r="B12347" s="33">
        <v>44490</v>
      </c>
      <c r="C12347" s="33" t="s">
        <v>1209</v>
      </c>
      <c r="D12347" s="34">
        <f>VLOOKUP(Pag_Inicio_Corr_mas_casos[[#This Row],[Corregimiento]],Hoja3!$A$2:$D$676,4,0)</f>
        <v>130402</v>
      </c>
      <c r="E12347" s="33">
        <v>4</v>
      </c>
    </row>
    <row r="12348" spans="1:5" x14ac:dyDescent="0.25">
      <c r="A12348" s="43">
        <v>44491</v>
      </c>
      <c r="B12348" s="41">
        <v>44491</v>
      </c>
      <c r="C12348" s="41" t="s">
        <v>1106</v>
      </c>
      <c r="D12348" s="42">
        <f>VLOOKUP(Pag_Inicio_Corr_mas_casos[[#This Row],[Corregimiento]],Hoja3!$A$2:$D$676,4,0)</f>
        <v>80809</v>
      </c>
      <c r="E12348" s="41">
        <v>12</v>
      </c>
    </row>
    <row r="12349" spans="1:5" x14ac:dyDescent="0.25">
      <c r="A12349" s="43">
        <v>44491</v>
      </c>
      <c r="B12349" s="41">
        <v>44491</v>
      </c>
      <c r="C12349" s="41" t="s">
        <v>1118</v>
      </c>
      <c r="D12349" s="42">
        <f>VLOOKUP(Pag_Inicio_Corr_mas_casos[[#This Row],[Corregimiento]],Hoja3!$A$2:$D$676,4,0)</f>
        <v>30111</v>
      </c>
      <c r="E12349" s="41">
        <v>9</v>
      </c>
    </row>
    <row r="12350" spans="1:5" x14ac:dyDescent="0.25">
      <c r="A12350" s="43">
        <v>44491</v>
      </c>
      <c r="B12350" s="41">
        <v>44491</v>
      </c>
      <c r="C12350" s="41" t="s">
        <v>1062</v>
      </c>
      <c r="D12350" s="42">
        <f>VLOOKUP(Pag_Inicio_Corr_mas_casos[[#This Row],[Corregimiento]],Hoja3!$A$2:$D$676,4,0)</f>
        <v>30107</v>
      </c>
      <c r="E12350" s="41">
        <v>8</v>
      </c>
    </row>
    <row r="12351" spans="1:5" x14ac:dyDescent="0.25">
      <c r="A12351" s="43">
        <v>44491</v>
      </c>
      <c r="B12351" s="41">
        <v>44491</v>
      </c>
      <c r="C12351" s="41" t="s">
        <v>1037</v>
      </c>
      <c r="D12351" s="42">
        <f>VLOOKUP(Pag_Inicio_Corr_mas_casos[[#This Row],[Corregimiento]],Hoja3!$A$2:$D$676,4,0)</f>
        <v>80807</v>
      </c>
      <c r="E12351" s="41">
        <v>7</v>
      </c>
    </row>
    <row r="12352" spans="1:5" x14ac:dyDescent="0.25">
      <c r="A12352" s="43">
        <v>44491</v>
      </c>
      <c r="B12352" s="41">
        <v>44491</v>
      </c>
      <c r="C12352" s="41" t="s">
        <v>1107</v>
      </c>
      <c r="D12352" s="42">
        <f>VLOOKUP(Pag_Inicio_Corr_mas_casos[[#This Row],[Corregimiento]],Hoja3!$A$2:$D$676,4,0)</f>
        <v>80819</v>
      </c>
      <c r="E12352" s="41">
        <v>6</v>
      </c>
    </row>
    <row r="12353" spans="1:5" x14ac:dyDescent="0.25">
      <c r="A12353" s="43">
        <v>44491</v>
      </c>
      <c r="B12353" s="41">
        <v>44491</v>
      </c>
      <c r="C12353" s="41" t="s">
        <v>1100</v>
      </c>
      <c r="D12353" s="42">
        <f>VLOOKUP(Pag_Inicio_Corr_mas_casos[[#This Row],[Corregimiento]],Hoja3!$A$2:$D$676,4,0)</f>
        <v>60103</v>
      </c>
      <c r="E12353" s="41">
        <v>5</v>
      </c>
    </row>
    <row r="12354" spans="1:5" x14ac:dyDescent="0.25">
      <c r="A12354" s="43">
        <v>44491</v>
      </c>
      <c r="B12354" s="41">
        <v>44491</v>
      </c>
      <c r="C12354" s="41" t="s">
        <v>1101</v>
      </c>
      <c r="D12354" s="42">
        <f>VLOOKUP(Pag_Inicio_Corr_mas_casos[[#This Row],[Corregimiento]],Hoja3!$A$2:$D$676,4,0)</f>
        <v>60101</v>
      </c>
      <c r="E12354" s="41">
        <v>5</v>
      </c>
    </row>
    <row r="12355" spans="1:5" x14ac:dyDescent="0.25">
      <c r="A12355" s="43">
        <v>44491</v>
      </c>
      <c r="B12355" s="41">
        <v>44491</v>
      </c>
      <c r="C12355" s="41" t="s">
        <v>1034</v>
      </c>
      <c r="D12355" s="42">
        <f>VLOOKUP(Pag_Inicio_Corr_mas_casos[[#This Row],[Corregimiento]],Hoja3!$A$2:$D$676,4,0)</f>
        <v>81009</v>
      </c>
      <c r="E12355" s="41">
        <v>5</v>
      </c>
    </row>
    <row r="12356" spans="1:5" x14ac:dyDescent="0.25">
      <c r="A12356" s="43">
        <v>44491</v>
      </c>
      <c r="B12356" s="41">
        <v>44491</v>
      </c>
      <c r="C12356" s="41" t="s">
        <v>1127</v>
      </c>
      <c r="D12356" s="42">
        <f>VLOOKUP(Pag_Inicio_Corr_mas_casos[[#This Row],[Corregimiento]],Hoja3!$A$2:$D$676,4,0)</f>
        <v>30104</v>
      </c>
      <c r="E12356" s="41">
        <v>5</v>
      </c>
    </row>
    <row r="12357" spans="1:5" x14ac:dyDescent="0.25">
      <c r="A12357" s="43">
        <v>44491</v>
      </c>
      <c r="B12357" s="41">
        <v>44491</v>
      </c>
      <c r="C12357" s="41" t="s">
        <v>1204</v>
      </c>
      <c r="D12357" s="42">
        <f>VLOOKUP(Pag_Inicio_Corr_mas_casos[[#This Row],[Corregimiento]],Hoja3!$A$2:$D$676,4,0)</f>
        <v>40301</v>
      </c>
      <c r="E12357" s="41">
        <v>5</v>
      </c>
    </row>
    <row r="12358" spans="1:5" x14ac:dyDescent="0.25">
      <c r="A12358" s="43">
        <v>44491</v>
      </c>
      <c r="B12358" s="41">
        <v>44491</v>
      </c>
      <c r="C12358" s="41" t="s">
        <v>1087</v>
      </c>
      <c r="D12358" s="42">
        <f>VLOOKUP(Pag_Inicio_Corr_mas_casos[[#This Row],[Corregimiento]],Hoja3!$A$2:$D$676,4,0)</f>
        <v>80808</v>
      </c>
      <c r="E12358" s="41">
        <v>4</v>
      </c>
    </row>
    <row r="12359" spans="1:5" x14ac:dyDescent="0.25">
      <c r="A12359" s="43">
        <v>44491</v>
      </c>
      <c r="B12359" s="41">
        <v>44491</v>
      </c>
      <c r="C12359" s="41" t="s">
        <v>1041</v>
      </c>
      <c r="D12359" s="42">
        <f>VLOOKUP(Pag_Inicio_Corr_mas_casos[[#This Row],[Corregimiento]],Hoja3!$A$2:$D$676,4,0)</f>
        <v>80814</v>
      </c>
      <c r="E12359" s="41">
        <v>4</v>
      </c>
    </row>
    <row r="12360" spans="1:5" x14ac:dyDescent="0.25">
      <c r="A12360" s="43">
        <v>44491</v>
      </c>
      <c r="B12360" s="41">
        <v>44491</v>
      </c>
      <c r="C12360" s="41" t="s">
        <v>1168</v>
      </c>
      <c r="D12360" s="42">
        <f>VLOOKUP(Pag_Inicio_Corr_mas_casos[[#This Row],[Corregimiento]],Hoja3!$A$2:$D$676,4,0)</f>
        <v>30101</v>
      </c>
      <c r="E12360" s="41">
        <v>4</v>
      </c>
    </row>
    <row r="12361" spans="1:5" x14ac:dyDescent="0.25">
      <c r="A12361" s="43">
        <v>44491</v>
      </c>
      <c r="B12361" s="41">
        <v>44491</v>
      </c>
      <c r="C12361" s="41" t="s">
        <v>1065</v>
      </c>
      <c r="D12361" s="42">
        <f>VLOOKUP(Pag_Inicio_Corr_mas_casos[[#This Row],[Corregimiento]],Hoja3!$A$2:$D$676,4,0)</f>
        <v>40606</v>
      </c>
      <c r="E12361" s="41">
        <v>4</v>
      </c>
    </row>
    <row r="12362" spans="1:5" x14ac:dyDescent="0.25">
      <c r="A12362" s="43">
        <v>44491</v>
      </c>
      <c r="B12362" s="41">
        <v>44491</v>
      </c>
      <c r="C12362" s="41" t="s">
        <v>1122</v>
      </c>
      <c r="D12362" s="42">
        <f>VLOOKUP(Pag_Inicio_Corr_mas_casos[[#This Row],[Corregimiento]],Hoja3!$A$2:$D$676,4,0)</f>
        <v>30103</v>
      </c>
      <c r="E12362" s="41">
        <v>4</v>
      </c>
    </row>
    <row r="12363" spans="1:5" x14ac:dyDescent="0.25">
      <c r="A12363" s="43">
        <v>44491</v>
      </c>
      <c r="B12363" s="41">
        <v>44491</v>
      </c>
      <c r="C12363" s="41" t="s">
        <v>1102</v>
      </c>
      <c r="D12363" s="42">
        <f>VLOOKUP(Pag_Inicio_Corr_mas_casos[[#This Row],[Corregimiento]],Hoja3!$A$2:$D$676,4,0)</f>
        <v>40612</v>
      </c>
      <c r="E12363" s="41">
        <v>4</v>
      </c>
    </row>
    <row r="12364" spans="1:5" x14ac:dyDescent="0.25">
      <c r="A12364" s="43">
        <v>44491</v>
      </c>
      <c r="B12364" s="41">
        <v>44491</v>
      </c>
      <c r="C12364" s="41" t="s">
        <v>867</v>
      </c>
      <c r="D12364" s="42">
        <f>VLOOKUP(Pag_Inicio_Corr_mas_casos[[#This Row],[Corregimiento]],Hoja3!$A$2:$D$676,4,0)</f>
        <v>80821</v>
      </c>
      <c r="E12364" s="41">
        <v>4</v>
      </c>
    </row>
    <row r="12365" spans="1:5" x14ac:dyDescent="0.25">
      <c r="A12365" s="43">
        <v>44491</v>
      </c>
      <c r="B12365" s="41">
        <v>44491</v>
      </c>
      <c r="C12365" s="41" t="s">
        <v>1153</v>
      </c>
      <c r="D12365" s="42">
        <f>VLOOKUP(Pag_Inicio_Corr_mas_casos[[#This Row],[Corregimiento]],Hoja3!$A$2:$D$676,4,0)</f>
        <v>40501</v>
      </c>
      <c r="E12365" s="41">
        <v>4</v>
      </c>
    </row>
    <row r="12366" spans="1:5" x14ac:dyDescent="0.25">
      <c r="A12366" s="43">
        <v>44491</v>
      </c>
      <c r="B12366" s="41">
        <v>44491</v>
      </c>
      <c r="C12366" s="41" t="s">
        <v>1042</v>
      </c>
      <c r="D12366" s="42">
        <f>VLOOKUP(Pag_Inicio_Corr_mas_casos[[#This Row],[Corregimiento]],Hoja3!$A$2:$D$676,4,0)</f>
        <v>80826</v>
      </c>
      <c r="E12366" s="41">
        <v>3</v>
      </c>
    </row>
    <row r="12367" spans="1:5" x14ac:dyDescent="0.25">
      <c r="A12367" s="203">
        <v>44492</v>
      </c>
      <c r="B12367" s="204">
        <v>44492</v>
      </c>
      <c r="C12367" s="204" t="s">
        <v>1106</v>
      </c>
      <c r="D12367" s="205">
        <f>VLOOKUP(Pag_Inicio_Corr_mas_casos[[#This Row],[Corregimiento]],Hoja3!$A$2:$D$676,4,0)</f>
        <v>80809</v>
      </c>
      <c r="E12367" s="204">
        <v>12</v>
      </c>
    </row>
    <row r="12368" spans="1:5" x14ac:dyDescent="0.25">
      <c r="A12368" s="203">
        <v>44492</v>
      </c>
      <c r="B12368" s="204">
        <v>44492</v>
      </c>
      <c r="C12368" s="204" t="s">
        <v>1118</v>
      </c>
      <c r="D12368" s="205">
        <f>VLOOKUP(Pag_Inicio_Corr_mas_casos[[#This Row],[Corregimiento]],Hoja3!$A$2:$D$676,4,0)</f>
        <v>30111</v>
      </c>
      <c r="E12368" s="204">
        <v>9</v>
      </c>
    </row>
    <row r="12369" spans="1:5" x14ac:dyDescent="0.25">
      <c r="A12369" s="203">
        <v>44492</v>
      </c>
      <c r="B12369" s="204">
        <v>44492</v>
      </c>
      <c r="C12369" s="204" t="s">
        <v>1062</v>
      </c>
      <c r="D12369" s="205">
        <f>VLOOKUP(Pag_Inicio_Corr_mas_casos[[#This Row],[Corregimiento]],Hoja3!$A$2:$D$676,4,0)</f>
        <v>30107</v>
      </c>
      <c r="E12369" s="204">
        <v>8</v>
      </c>
    </row>
    <row r="12370" spans="1:5" x14ac:dyDescent="0.25">
      <c r="A12370" s="203">
        <v>44492</v>
      </c>
      <c r="B12370" s="204">
        <v>44492</v>
      </c>
      <c r="C12370" s="204" t="s">
        <v>1037</v>
      </c>
      <c r="D12370" s="205">
        <f>VLOOKUP(Pag_Inicio_Corr_mas_casos[[#This Row],[Corregimiento]],Hoja3!$A$2:$D$676,4,0)</f>
        <v>80807</v>
      </c>
      <c r="E12370" s="204">
        <v>7</v>
      </c>
    </row>
    <row r="12371" spans="1:5" x14ac:dyDescent="0.25">
      <c r="A12371" s="203">
        <v>44492</v>
      </c>
      <c r="B12371" s="204">
        <v>44492</v>
      </c>
      <c r="C12371" s="204" t="s">
        <v>1107</v>
      </c>
      <c r="D12371" s="205">
        <f>VLOOKUP(Pag_Inicio_Corr_mas_casos[[#This Row],[Corregimiento]],Hoja3!$A$2:$D$676,4,0)</f>
        <v>80819</v>
      </c>
      <c r="E12371" s="204">
        <v>6</v>
      </c>
    </row>
    <row r="12372" spans="1:5" x14ac:dyDescent="0.25">
      <c r="A12372" s="203">
        <v>44492</v>
      </c>
      <c r="B12372" s="204">
        <v>44492</v>
      </c>
      <c r="C12372" s="204" t="s">
        <v>1100</v>
      </c>
      <c r="D12372" s="205">
        <f>VLOOKUP(Pag_Inicio_Corr_mas_casos[[#This Row],[Corregimiento]],Hoja3!$A$2:$D$676,4,0)</f>
        <v>60103</v>
      </c>
      <c r="E12372" s="204">
        <v>5</v>
      </c>
    </row>
    <row r="12373" spans="1:5" x14ac:dyDescent="0.25">
      <c r="A12373" s="203">
        <v>44492</v>
      </c>
      <c r="B12373" s="204">
        <v>44492</v>
      </c>
      <c r="C12373" s="204" t="s">
        <v>1101</v>
      </c>
      <c r="D12373" s="205">
        <f>VLOOKUP(Pag_Inicio_Corr_mas_casos[[#This Row],[Corregimiento]],Hoja3!$A$2:$D$676,4,0)</f>
        <v>60101</v>
      </c>
      <c r="E12373" s="204">
        <v>5</v>
      </c>
    </row>
    <row r="12374" spans="1:5" x14ac:dyDescent="0.25">
      <c r="A12374" s="203">
        <v>44492</v>
      </c>
      <c r="B12374" s="204">
        <v>44492</v>
      </c>
      <c r="C12374" s="204" t="s">
        <v>1034</v>
      </c>
      <c r="D12374" s="205">
        <f>VLOOKUP(Pag_Inicio_Corr_mas_casos[[#This Row],[Corregimiento]],Hoja3!$A$2:$D$676,4,0)</f>
        <v>81009</v>
      </c>
      <c r="E12374" s="204">
        <v>5</v>
      </c>
    </row>
    <row r="12375" spans="1:5" x14ac:dyDescent="0.25">
      <c r="A12375" s="203">
        <v>44492</v>
      </c>
      <c r="B12375" s="204">
        <v>44492</v>
      </c>
      <c r="C12375" s="204" t="s">
        <v>1127</v>
      </c>
      <c r="D12375" s="205">
        <f>VLOOKUP(Pag_Inicio_Corr_mas_casos[[#This Row],[Corregimiento]],Hoja3!$A$2:$D$676,4,0)</f>
        <v>30104</v>
      </c>
      <c r="E12375" s="204">
        <v>5</v>
      </c>
    </row>
    <row r="12376" spans="1:5" x14ac:dyDescent="0.25">
      <c r="A12376" s="203">
        <v>44492</v>
      </c>
      <c r="B12376" s="204">
        <v>44492</v>
      </c>
      <c r="C12376" s="204" t="s">
        <v>1204</v>
      </c>
      <c r="D12376" s="205">
        <f>VLOOKUP(Pag_Inicio_Corr_mas_casos[[#This Row],[Corregimiento]],Hoja3!$A$2:$D$676,4,0)</f>
        <v>40301</v>
      </c>
      <c r="E12376" s="204">
        <v>5</v>
      </c>
    </row>
    <row r="12377" spans="1:5" x14ac:dyDescent="0.25">
      <c r="A12377" s="203">
        <v>44492</v>
      </c>
      <c r="B12377" s="204">
        <v>44492</v>
      </c>
      <c r="C12377" s="204" t="s">
        <v>1087</v>
      </c>
      <c r="D12377" s="205">
        <f>VLOOKUP(Pag_Inicio_Corr_mas_casos[[#This Row],[Corregimiento]],Hoja3!$A$2:$D$676,4,0)</f>
        <v>80808</v>
      </c>
      <c r="E12377" s="204">
        <v>4</v>
      </c>
    </row>
    <row r="12378" spans="1:5" x14ac:dyDescent="0.25">
      <c r="A12378" s="203">
        <v>44492</v>
      </c>
      <c r="B12378" s="204">
        <v>44492</v>
      </c>
      <c r="C12378" s="204" t="s">
        <v>1041</v>
      </c>
      <c r="D12378" s="205">
        <f>VLOOKUP(Pag_Inicio_Corr_mas_casos[[#This Row],[Corregimiento]],Hoja3!$A$2:$D$676,4,0)</f>
        <v>80814</v>
      </c>
      <c r="E12378" s="204">
        <v>4</v>
      </c>
    </row>
    <row r="12379" spans="1:5" x14ac:dyDescent="0.25">
      <c r="A12379" s="203">
        <v>44492</v>
      </c>
      <c r="B12379" s="204">
        <v>44492</v>
      </c>
      <c r="C12379" s="204" t="s">
        <v>1168</v>
      </c>
      <c r="D12379" s="205">
        <f>VLOOKUP(Pag_Inicio_Corr_mas_casos[[#This Row],[Corregimiento]],Hoja3!$A$2:$D$676,4,0)</f>
        <v>30101</v>
      </c>
      <c r="E12379" s="204">
        <v>4</v>
      </c>
    </row>
    <row r="12380" spans="1:5" x14ac:dyDescent="0.25">
      <c r="A12380" s="203">
        <v>44492</v>
      </c>
      <c r="B12380" s="204">
        <v>44492</v>
      </c>
      <c r="C12380" s="204" t="s">
        <v>1065</v>
      </c>
      <c r="D12380" s="205">
        <f>VLOOKUP(Pag_Inicio_Corr_mas_casos[[#This Row],[Corregimiento]],Hoja3!$A$2:$D$676,4,0)</f>
        <v>40606</v>
      </c>
      <c r="E12380" s="204">
        <v>4</v>
      </c>
    </row>
    <row r="12381" spans="1:5" x14ac:dyDescent="0.25">
      <c r="A12381" s="203">
        <v>44492</v>
      </c>
      <c r="B12381" s="204">
        <v>44492</v>
      </c>
      <c r="C12381" s="204" t="s">
        <v>1122</v>
      </c>
      <c r="D12381" s="205">
        <f>VLOOKUP(Pag_Inicio_Corr_mas_casos[[#This Row],[Corregimiento]],Hoja3!$A$2:$D$676,4,0)</f>
        <v>30103</v>
      </c>
      <c r="E12381" s="204">
        <v>4</v>
      </c>
    </row>
    <row r="12382" spans="1:5" x14ac:dyDescent="0.25">
      <c r="A12382" s="203">
        <v>44492</v>
      </c>
      <c r="B12382" s="204">
        <v>44492</v>
      </c>
      <c r="C12382" s="204" t="s">
        <v>1102</v>
      </c>
      <c r="D12382" s="205">
        <f>VLOOKUP(Pag_Inicio_Corr_mas_casos[[#This Row],[Corregimiento]],Hoja3!$A$2:$D$676,4,0)</f>
        <v>40612</v>
      </c>
      <c r="E12382" s="204">
        <v>4</v>
      </c>
    </row>
    <row r="12383" spans="1:5" x14ac:dyDescent="0.25">
      <c r="A12383" s="203">
        <v>44492</v>
      </c>
      <c r="B12383" s="204">
        <v>44492</v>
      </c>
      <c r="C12383" s="204" t="s">
        <v>867</v>
      </c>
      <c r="D12383" s="205">
        <f>VLOOKUP(Pag_Inicio_Corr_mas_casos[[#This Row],[Corregimiento]],Hoja3!$A$2:$D$676,4,0)</f>
        <v>80821</v>
      </c>
      <c r="E12383" s="204">
        <v>4</v>
      </c>
    </row>
    <row r="12384" spans="1:5" x14ac:dyDescent="0.25">
      <c r="A12384" s="203">
        <v>44492</v>
      </c>
      <c r="B12384" s="204">
        <v>44492</v>
      </c>
      <c r="C12384" s="204" t="s">
        <v>1153</v>
      </c>
      <c r="D12384" s="205">
        <f>VLOOKUP(Pag_Inicio_Corr_mas_casos[[#This Row],[Corregimiento]],Hoja3!$A$2:$D$676,4,0)</f>
        <v>40501</v>
      </c>
      <c r="E12384" s="204">
        <v>4</v>
      </c>
    </row>
    <row r="12385" spans="1:5" x14ac:dyDescent="0.25">
      <c r="A12385" s="203">
        <v>44492</v>
      </c>
      <c r="B12385" s="204">
        <v>44492</v>
      </c>
      <c r="C12385" s="204" t="s">
        <v>1042</v>
      </c>
      <c r="D12385" s="205">
        <f>VLOOKUP(Pag_Inicio_Corr_mas_casos[[#This Row],[Corregimiento]],Hoja3!$A$2:$D$676,4,0)</f>
        <v>80826</v>
      </c>
      <c r="E12385" s="204">
        <v>3</v>
      </c>
    </row>
    <row r="12386" spans="1:5" x14ac:dyDescent="0.25">
      <c r="A12386" s="47">
        <v>44493</v>
      </c>
      <c r="B12386" s="48">
        <v>44493</v>
      </c>
      <c r="C12386" s="48" t="s">
        <v>1106</v>
      </c>
      <c r="D12386" s="49">
        <f>VLOOKUP(Pag_Inicio_Corr_mas_casos[[#This Row],[Corregimiento]],Hoja3!$A$2:$D$676,4,0)</f>
        <v>80809</v>
      </c>
      <c r="E12386" s="48">
        <v>10</v>
      </c>
    </row>
    <row r="12387" spans="1:5" x14ac:dyDescent="0.25">
      <c r="A12387" s="47">
        <v>44493</v>
      </c>
      <c r="B12387" s="48">
        <v>44493</v>
      </c>
      <c r="C12387" s="48" t="s">
        <v>1094</v>
      </c>
      <c r="D12387" s="49">
        <f>VLOOKUP(Pag_Inicio_Corr_mas_casos[[#This Row],[Corregimiento]],Hoja3!$A$2:$D$676,4,0)</f>
        <v>60104</v>
      </c>
      <c r="E12387" s="48">
        <v>7</v>
      </c>
    </row>
    <row r="12388" spans="1:5" x14ac:dyDescent="0.25">
      <c r="A12388" s="47">
        <v>44493</v>
      </c>
      <c r="B12388" s="48">
        <v>44493</v>
      </c>
      <c r="C12388" s="48" t="s">
        <v>1062</v>
      </c>
      <c r="D12388" s="49">
        <f>VLOOKUP(Pag_Inicio_Corr_mas_casos[[#This Row],[Corregimiento]],Hoja3!$A$2:$D$676,4,0)</f>
        <v>30107</v>
      </c>
      <c r="E12388" s="48">
        <v>7</v>
      </c>
    </row>
    <row r="12389" spans="1:5" x14ac:dyDescent="0.25">
      <c r="A12389" s="47">
        <v>44493</v>
      </c>
      <c r="B12389" s="48">
        <v>44493</v>
      </c>
      <c r="C12389" s="48" t="s">
        <v>1128</v>
      </c>
      <c r="D12389" s="49">
        <f>VLOOKUP(Pag_Inicio_Corr_mas_casos[[#This Row],[Corregimiento]],Hoja3!$A$2:$D$676,4,0)</f>
        <v>91008</v>
      </c>
      <c r="E12389" s="48">
        <v>5</v>
      </c>
    </row>
    <row r="12390" spans="1:5" x14ac:dyDescent="0.25">
      <c r="A12390" s="47">
        <v>44493</v>
      </c>
      <c r="B12390" s="48">
        <v>44493</v>
      </c>
      <c r="C12390" s="48" t="s">
        <v>1147</v>
      </c>
      <c r="D12390" s="49">
        <f>VLOOKUP(Pag_Inicio_Corr_mas_casos[[#This Row],[Corregimiento]],Hoja3!$A$2:$D$676,4,0)</f>
        <v>40201</v>
      </c>
      <c r="E12390" s="48">
        <v>5</v>
      </c>
    </row>
    <row r="12391" spans="1:5" x14ac:dyDescent="0.25">
      <c r="A12391" s="47">
        <v>44493</v>
      </c>
      <c r="B12391" s="48">
        <v>44493</v>
      </c>
      <c r="C12391" s="48" t="s">
        <v>1141</v>
      </c>
      <c r="D12391" s="49">
        <f>VLOOKUP(Pag_Inicio_Corr_mas_casos[[#This Row],[Corregimiento]],Hoja3!$A$2:$D$676,4,0)</f>
        <v>80812</v>
      </c>
      <c r="E12391" s="48">
        <v>5</v>
      </c>
    </row>
    <row r="12392" spans="1:5" x14ac:dyDescent="0.25">
      <c r="A12392" s="47">
        <v>44493</v>
      </c>
      <c r="B12392" s="48">
        <v>44493</v>
      </c>
      <c r="C12392" s="48" t="s">
        <v>1155</v>
      </c>
      <c r="D12392" s="49">
        <f>VLOOKUP(Pag_Inicio_Corr_mas_casos[[#This Row],[Corregimiento]],Hoja3!$A$2:$D$676,4,0)</f>
        <v>40601</v>
      </c>
      <c r="E12392" s="48">
        <v>4</v>
      </c>
    </row>
    <row r="12393" spans="1:5" x14ac:dyDescent="0.25">
      <c r="A12393" s="47">
        <v>44493</v>
      </c>
      <c r="B12393" s="48">
        <v>44493</v>
      </c>
      <c r="C12393" s="48" t="s">
        <v>1116</v>
      </c>
      <c r="D12393" s="49">
        <f>VLOOKUP(Pag_Inicio_Corr_mas_casos[[#This Row],[Corregimiento]],Hoja3!$A$2:$D$676,4,0)</f>
        <v>81003</v>
      </c>
      <c r="E12393" s="48">
        <v>3</v>
      </c>
    </row>
    <row r="12394" spans="1:5" x14ac:dyDescent="0.25">
      <c r="A12394" s="47">
        <v>44493</v>
      </c>
      <c r="B12394" s="48">
        <v>44493</v>
      </c>
      <c r="C12394" s="48" t="s">
        <v>1037</v>
      </c>
      <c r="D12394" s="49">
        <f>VLOOKUP(Pag_Inicio_Corr_mas_casos[[#This Row],[Corregimiento]],Hoja3!$A$2:$D$676,4,0)</f>
        <v>80807</v>
      </c>
      <c r="E12394" s="48">
        <v>3</v>
      </c>
    </row>
    <row r="12395" spans="1:5" x14ac:dyDescent="0.25">
      <c r="A12395" s="47">
        <v>44493</v>
      </c>
      <c r="B12395" s="48">
        <v>44493</v>
      </c>
      <c r="C12395" s="48" t="s">
        <v>1489</v>
      </c>
      <c r="D12395" s="49">
        <f>VLOOKUP(Pag_Inicio_Corr_mas_casos[[#This Row],[Corregimiento]],Hoja3!$A$2:$D$676,4,0)</f>
        <v>130305</v>
      </c>
      <c r="E12395" s="48">
        <v>3</v>
      </c>
    </row>
    <row r="12396" spans="1:5" x14ac:dyDescent="0.25">
      <c r="A12396" s="47">
        <v>44493</v>
      </c>
      <c r="B12396" s="48">
        <v>44493</v>
      </c>
      <c r="C12396" s="48" t="s">
        <v>1262</v>
      </c>
      <c r="D12396" s="49">
        <f>VLOOKUP(Pag_Inicio_Corr_mas_casos[[#This Row],[Corregimiento]],Hoja3!$A$2:$D$676,4,0)</f>
        <v>10201</v>
      </c>
      <c r="E12396" s="48">
        <v>3</v>
      </c>
    </row>
    <row r="12397" spans="1:5" x14ac:dyDescent="0.25">
      <c r="A12397" s="47">
        <v>44493</v>
      </c>
      <c r="B12397" s="48">
        <v>44493</v>
      </c>
      <c r="C12397" s="48" t="s">
        <v>1127</v>
      </c>
      <c r="D12397" s="49">
        <f>VLOOKUP(Pag_Inicio_Corr_mas_casos[[#This Row],[Corregimiento]],Hoja3!$A$2:$D$676,4,0)</f>
        <v>30104</v>
      </c>
      <c r="E12397" s="48">
        <v>3</v>
      </c>
    </row>
    <row r="12398" spans="1:5" x14ac:dyDescent="0.25">
      <c r="A12398" s="47">
        <v>44493</v>
      </c>
      <c r="B12398" s="48">
        <v>44493</v>
      </c>
      <c r="C12398" s="48" t="s">
        <v>1065</v>
      </c>
      <c r="D12398" s="49">
        <f>VLOOKUP(Pag_Inicio_Corr_mas_casos[[#This Row],[Corregimiento]],Hoja3!$A$2:$D$676,4,0)</f>
        <v>40606</v>
      </c>
      <c r="E12398" s="48">
        <v>3</v>
      </c>
    </row>
    <row r="12399" spans="1:5" x14ac:dyDescent="0.25">
      <c r="A12399" s="47">
        <v>44493</v>
      </c>
      <c r="B12399" s="48">
        <v>44493</v>
      </c>
      <c r="C12399" s="48" t="s">
        <v>1225</v>
      </c>
      <c r="D12399" s="49">
        <f>VLOOKUP(Pag_Inicio_Corr_mas_casos[[#This Row],[Corregimiento]],Hoja3!$A$2:$D$676,4,0)</f>
        <v>130309</v>
      </c>
      <c r="E12399" s="48">
        <v>3</v>
      </c>
    </row>
    <row r="12400" spans="1:5" x14ac:dyDescent="0.25">
      <c r="A12400" s="47">
        <v>44493</v>
      </c>
      <c r="B12400" s="48">
        <v>44493</v>
      </c>
      <c r="C12400" s="48" t="s">
        <v>1049</v>
      </c>
      <c r="D12400" s="49">
        <f>VLOOKUP(Pag_Inicio_Corr_mas_casos[[#This Row],[Corregimiento]],Hoja3!$A$2:$D$676,4,0)</f>
        <v>80822</v>
      </c>
      <c r="E12400" s="48">
        <v>3</v>
      </c>
    </row>
    <row r="12401" spans="1:5" x14ac:dyDescent="0.25">
      <c r="A12401" s="47">
        <v>44493</v>
      </c>
      <c r="B12401" s="48">
        <v>44493</v>
      </c>
      <c r="C12401" s="48" t="s">
        <v>1048</v>
      </c>
      <c r="D12401" s="49">
        <f>VLOOKUP(Pag_Inicio_Corr_mas_casos[[#This Row],[Corregimiento]],Hoja3!$A$2:$D$676,4,0)</f>
        <v>80817</v>
      </c>
      <c r="E12401" s="48">
        <v>2</v>
      </c>
    </row>
    <row r="12402" spans="1:5" x14ac:dyDescent="0.25">
      <c r="A12402" s="47">
        <v>44493</v>
      </c>
      <c r="B12402" s="48">
        <v>44493</v>
      </c>
      <c r="C12402" s="48" t="s">
        <v>1118</v>
      </c>
      <c r="D12402" s="49">
        <f>VLOOKUP(Pag_Inicio_Corr_mas_casos[[#This Row],[Corregimiento]],Hoja3!$A$2:$D$676,4,0)</f>
        <v>30111</v>
      </c>
      <c r="E12402" s="48">
        <v>2</v>
      </c>
    </row>
    <row r="12403" spans="1:5" x14ac:dyDescent="0.25">
      <c r="A12403" s="47">
        <v>44493</v>
      </c>
      <c r="B12403" s="48">
        <v>44493</v>
      </c>
      <c r="C12403" s="48" t="s">
        <v>1069</v>
      </c>
      <c r="D12403" s="49">
        <f>VLOOKUP(Pag_Inicio_Corr_mas_casos[[#This Row],[Corregimiento]],Hoja3!$A$2:$D$676,4,0)</f>
        <v>40203</v>
      </c>
      <c r="E12403" s="48">
        <v>2</v>
      </c>
    </row>
    <row r="12404" spans="1:5" x14ac:dyDescent="0.25">
      <c r="A12404" s="47">
        <v>44493</v>
      </c>
      <c r="B12404" s="48">
        <v>44493</v>
      </c>
      <c r="C12404" s="48" t="s">
        <v>1101</v>
      </c>
      <c r="D12404" s="49">
        <f>VLOOKUP(Pag_Inicio_Corr_mas_casos[[#This Row],[Corregimiento]],Hoja3!$A$2:$D$676,4,0)</f>
        <v>60101</v>
      </c>
      <c r="E12404" s="48">
        <v>2</v>
      </c>
    </row>
    <row r="12405" spans="1:5" x14ac:dyDescent="0.25">
      <c r="A12405" s="47">
        <v>44493</v>
      </c>
      <c r="B12405" s="48">
        <v>44493</v>
      </c>
      <c r="C12405" s="48" t="s">
        <v>1113</v>
      </c>
      <c r="D12405" s="49">
        <f>VLOOKUP(Pag_Inicio_Corr_mas_casos[[#This Row],[Corregimiento]],Hoja3!$A$2:$D$676,4,0)</f>
        <v>81008</v>
      </c>
      <c r="E12405" s="48">
        <v>2</v>
      </c>
    </row>
    <row r="12406" spans="1:5" x14ac:dyDescent="0.25">
      <c r="A12406" s="32">
        <v>44494</v>
      </c>
      <c r="B12406" s="33">
        <v>44494</v>
      </c>
      <c r="C12406" s="33" t="s">
        <v>1127</v>
      </c>
      <c r="D12406" s="34">
        <f>VLOOKUP(Pag_Inicio_Corr_mas_casos[[#This Row],[Corregimiento]],Hoja3!$A$2:$D$676,4,0)</f>
        <v>30104</v>
      </c>
      <c r="E12406" s="33">
        <v>13</v>
      </c>
    </row>
    <row r="12407" spans="1:5" x14ac:dyDescent="0.25">
      <c r="A12407" s="32">
        <v>44494</v>
      </c>
      <c r="B12407" s="33">
        <v>44494</v>
      </c>
      <c r="C12407" s="33" t="s">
        <v>1065</v>
      </c>
      <c r="D12407" s="34">
        <f>VLOOKUP(Pag_Inicio_Corr_mas_casos[[#This Row],[Corregimiento]],Hoja3!$A$2:$D$676,4,0)</f>
        <v>40606</v>
      </c>
      <c r="E12407" s="33">
        <v>8</v>
      </c>
    </row>
    <row r="12408" spans="1:5" x14ac:dyDescent="0.25">
      <c r="A12408" s="32">
        <v>44494</v>
      </c>
      <c r="B12408" s="33">
        <v>44494</v>
      </c>
      <c r="C12408" s="33" t="s">
        <v>1118</v>
      </c>
      <c r="D12408" s="34">
        <f>VLOOKUP(Pag_Inicio_Corr_mas_casos[[#This Row],[Corregimiento]],Hoja3!$A$2:$D$676,4,0)</f>
        <v>30111</v>
      </c>
      <c r="E12408" s="33">
        <v>7</v>
      </c>
    </row>
    <row r="12409" spans="1:5" x14ac:dyDescent="0.25">
      <c r="A12409" s="32">
        <v>44494</v>
      </c>
      <c r="B12409" s="33">
        <v>44494</v>
      </c>
      <c r="C12409" s="33" t="s">
        <v>1062</v>
      </c>
      <c r="D12409" s="34">
        <f>VLOOKUP(Pag_Inicio_Corr_mas_casos[[#This Row],[Corregimiento]],Hoja3!$A$2:$D$676,4,0)</f>
        <v>30107</v>
      </c>
      <c r="E12409" s="33">
        <v>7</v>
      </c>
    </row>
    <row r="12410" spans="1:5" x14ac:dyDescent="0.25">
      <c r="A12410" s="32">
        <v>44494</v>
      </c>
      <c r="B12410" s="33">
        <v>44494</v>
      </c>
      <c r="C12410" s="33" t="s">
        <v>1106</v>
      </c>
      <c r="D12410" s="34">
        <f>VLOOKUP(Pag_Inicio_Corr_mas_casos[[#This Row],[Corregimiento]],Hoja3!$A$2:$D$676,4,0)</f>
        <v>80809</v>
      </c>
      <c r="E12410" s="33">
        <v>6</v>
      </c>
    </row>
    <row r="12411" spans="1:5" x14ac:dyDescent="0.25">
      <c r="A12411" s="32">
        <v>44494</v>
      </c>
      <c r="B12411" s="33">
        <v>44494</v>
      </c>
      <c r="C12411" s="33" t="s">
        <v>1141</v>
      </c>
      <c r="D12411" s="34">
        <f>VLOOKUP(Pag_Inicio_Corr_mas_casos[[#This Row],[Corregimiento]],Hoja3!$A$2:$D$676,4,0)</f>
        <v>80812</v>
      </c>
      <c r="E12411" s="33">
        <v>6</v>
      </c>
    </row>
    <row r="12412" spans="1:5" x14ac:dyDescent="0.25">
      <c r="A12412" s="32">
        <v>44494</v>
      </c>
      <c r="B12412" s="33">
        <v>44494</v>
      </c>
      <c r="C12412" s="33" t="s">
        <v>1032</v>
      </c>
      <c r="D12412" s="34">
        <f>VLOOKUP(Pag_Inicio_Corr_mas_casos[[#This Row],[Corregimiento]],Hoja3!$A$2:$D$676,4,0)</f>
        <v>80810</v>
      </c>
      <c r="E12412" s="33">
        <v>5</v>
      </c>
    </row>
    <row r="12413" spans="1:5" x14ac:dyDescent="0.25">
      <c r="A12413" s="32">
        <v>44494</v>
      </c>
      <c r="B12413" s="33">
        <v>44494</v>
      </c>
      <c r="C12413" s="33" t="s">
        <v>1419</v>
      </c>
      <c r="D12413" s="34">
        <f>VLOOKUP(Pag_Inicio_Corr_mas_casos[[#This Row],[Corregimiento]],Hoja3!$A$2:$D$676,4,0)</f>
        <v>20208</v>
      </c>
      <c r="E12413" s="33">
        <v>4</v>
      </c>
    </row>
    <row r="12414" spans="1:5" x14ac:dyDescent="0.25">
      <c r="A12414" s="32">
        <v>44494</v>
      </c>
      <c r="B12414" s="33">
        <v>44494</v>
      </c>
      <c r="C12414" s="33" t="s">
        <v>1227</v>
      </c>
      <c r="D12414" s="34">
        <f>VLOOKUP(Pag_Inicio_Corr_mas_casos[[#This Row],[Corregimiento]],Hoja3!$A$2:$D$676,4,0)</f>
        <v>40401</v>
      </c>
      <c r="E12414" s="33">
        <v>4</v>
      </c>
    </row>
    <row r="12415" spans="1:5" x14ac:dyDescent="0.25">
      <c r="A12415" s="32">
        <v>44494</v>
      </c>
      <c r="B12415" s="33">
        <v>44494</v>
      </c>
      <c r="C12415" s="33" t="s">
        <v>1053</v>
      </c>
      <c r="D12415" s="34">
        <f>VLOOKUP(Pag_Inicio_Corr_mas_casos[[#This Row],[Corregimiento]],Hoja3!$A$2:$D$676,4,0)</f>
        <v>50208</v>
      </c>
      <c r="E12415" s="33">
        <v>3</v>
      </c>
    </row>
    <row r="12416" spans="1:5" x14ac:dyDescent="0.25">
      <c r="A12416" s="32">
        <v>44494</v>
      </c>
      <c r="B12416" s="33">
        <v>44494</v>
      </c>
      <c r="C12416" s="33" t="s">
        <v>1155</v>
      </c>
      <c r="D12416" s="34">
        <f>VLOOKUP(Pag_Inicio_Corr_mas_casos[[#This Row],[Corregimiento]],Hoja3!$A$2:$D$676,4,0)</f>
        <v>40601</v>
      </c>
      <c r="E12416" s="33">
        <v>3</v>
      </c>
    </row>
    <row r="12417" spans="1:5" x14ac:dyDescent="0.25">
      <c r="A12417" s="32">
        <v>44494</v>
      </c>
      <c r="B12417" s="33">
        <v>44494</v>
      </c>
      <c r="C12417" s="33" t="s">
        <v>1033</v>
      </c>
      <c r="D12417" s="34">
        <f>VLOOKUP(Pag_Inicio_Corr_mas_casos[[#This Row],[Corregimiento]],Hoja3!$A$2:$D$676,4,0)</f>
        <v>130717</v>
      </c>
      <c r="E12417" s="33">
        <v>3</v>
      </c>
    </row>
    <row r="12418" spans="1:5" x14ac:dyDescent="0.25">
      <c r="A12418" s="32">
        <v>44494</v>
      </c>
      <c r="B12418" s="33">
        <v>44494</v>
      </c>
      <c r="C12418" s="33" t="s">
        <v>1154</v>
      </c>
      <c r="D12418" s="34">
        <f>VLOOKUP(Pag_Inicio_Corr_mas_casos[[#This Row],[Corregimiento]],Hoja3!$A$2:$D$676,4,0)</f>
        <v>91007</v>
      </c>
      <c r="E12418" s="33">
        <v>3</v>
      </c>
    </row>
    <row r="12419" spans="1:5" x14ac:dyDescent="0.25">
      <c r="A12419" s="32">
        <v>44494</v>
      </c>
      <c r="B12419" s="33">
        <v>44494</v>
      </c>
      <c r="C12419" s="33" t="s">
        <v>867</v>
      </c>
      <c r="D12419" s="34">
        <f>VLOOKUP(Pag_Inicio_Corr_mas_casos[[#This Row],[Corregimiento]],Hoja3!$A$2:$D$676,4,0)</f>
        <v>80821</v>
      </c>
      <c r="E12419" s="33">
        <v>2</v>
      </c>
    </row>
    <row r="12420" spans="1:5" x14ac:dyDescent="0.25">
      <c r="A12420" s="32">
        <v>44494</v>
      </c>
      <c r="B12420" s="33">
        <v>44494</v>
      </c>
      <c r="C12420" s="33" t="s">
        <v>1161</v>
      </c>
      <c r="D12420" s="34">
        <f>VLOOKUP(Pag_Inicio_Corr_mas_casos[[#This Row],[Corregimiento]],Hoja3!$A$2:$D$676,4,0)</f>
        <v>40610</v>
      </c>
      <c r="E12420" s="33">
        <v>2</v>
      </c>
    </row>
    <row r="12421" spans="1:5" x14ac:dyDescent="0.25">
      <c r="A12421" s="32">
        <v>44494</v>
      </c>
      <c r="B12421" s="33">
        <v>44494</v>
      </c>
      <c r="C12421" s="33" t="s">
        <v>1162</v>
      </c>
      <c r="D12421" s="34">
        <f>VLOOKUP(Pag_Inicio_Corr_mas_casos[[#This Row],[Corregimiento]],Hoja3!$A$2:$D$676,4,0)</f>
        <v>20201</v>
      </c>
      <c r="E12421" s="33">
        <v>2</v>
      </c>
    </row>
    <row r="12422" spans="1:5" x14ac:dyDescent="0.25">
      <c r="A12422" s="32">
        <v>44494</v>
      </c>
      <c r="B12422" s="33">
        <v>44494</v>
      </c>
      <c r="C12422" s="33" t="s">
        <v>1145</v>
      </c>
      <c r="D12422" s="34">
        <f>VLOOKUP(Pag_Inicio_Corr_mas_casos[[#This Row],[Corregimiento]],Hoja3!$A$2:$D$676,4,0)</f>
        <v>80501</v>
      </c>
      <c r="E12422" s="33">
        <v>2</v>
      </c>
    </row>
    <row r="12423" spans="1:5" x14ac:dyDescent="0.25">
      <c r="A12423" s="32">
        <v>44494</v>
      </c>
      <c r="B12423" s="33">
        <v>44494</v>
      </c>
      <c r="C12423" s="33" t="s">
        <v>1037</v>
      </c>
      <c r="D12423" s="34">
        <f>VLOOKUP(Pag_Inicio_Corr_mas_casos[[#This Row],[Corregimiento]],Hoja3!$A$2:$D$676,4,0)</f>
        <v>80807</v>
      </c>
      <c r="E12423" s="33">
        <v>2</v>
      </c>
    </row>
    <row r="12424" spans="1:5" x14ac:dyDescent="0.25">
      <c r="A12424" s="32">
        <v>44494</v>
      </c>
      <c r="B12424" s="33">
        <v>44494</v>
      </c>
      <c r="C12424" s="33" t="s">
        <v>1051</v>
      </c>
      <c r="D12424" s="34">
        <f>VLOOKUP(Pag_Inicio_Corr_mas_casos[[#This Row],[Corregimiento]],Hoja3!$A$2:$D$676,4,0)</f>
        <v>80815</v>
      </c>
      <c r="E12424" s="33">
        <v>2</v>
      </c>
    </row>
    <row r="12425" spans="1:5" x14ac:dyDescent="0.25">
      <c r="A12425" s="32">
        <v>44494</v>
      </c>
      <c r="B12425" s="33">
        <v>44494</v>
      </c>
      <c r="C12425" s="33" t="s">
        <v>1046</v>
      </c>
      <c r="D12425" s="34">
        <f>VLOOKUP(Pag_Inicio_Corr_mas_casos[[#This Row],[Corregimiento]],Hoja3!$A$2:$D$676,4,0)</f>
        <v>80813</v>
      </c>
      <c r="E12425" s="33">
        <v>2</v>
      </c>
    </row>
    <row r="12426" spans="1:5" x14ac:dyDescent="0.25">
      <c r="A12426" s="35">
        <v>44495</v>
      </c>
      <c r="B12426" s="36">
        <v>44495</v>
      </c>
      <c r="C12426" s="36" t="s">
        <v>1155</v>
      </c>
      <c r="D12426" s="37">
        <f>VLOOKUP(Pag_Inicio_Corr_mas_casos[[#This Row],[Corregimiento]],Hoja3!$A$2:$D$676,4,0)</f>
        <v>40601</v>
      </c>
      <c r="E12426" s="36">
        <v>10</v>
      </c>
    </row>
    <row r="12427" spans="1:5" x14ac:dyDescent="0.25">
      <c r="A12427" s="35">
        <v>44495</v>
      </c>
      <c r="B12427" s="36">
        <v>44495</v>
      </c>
      <c r="C12427" s="36" t="s">
        <v>1037</v>
      </c>
      <c r="D12427" s="37">
        <f>VLOOKUP(Pag_Inicio_Corr_mas_casos[[#This Row],[Corregimiento]],Hoja3!$A$2:$D$676,4,0)</f>
        <v>80807</v>
      </c>
      <c r="E12427" s="36">
        <v>10</v>
      </c>
    </row>
    <row r="12428" spans="1:5" x14ac:dyDescent="0.25">
      <c r="A12428" s="35">
        <v>44495</v>
      </c>
      <c r="B12428" s="36">
        <v>44495</v>
      </c>
      <c r="C12428" s="36" t="s">
        <v>1106</v>
      </c>
      <c r="D12428" s="37">
        <f>VLOOKUP(Pag_Inicio_Corr_mas_casos[[#This Row],[Corregimiento]],Hoja3!$A$2:$D$676,4,0)</f>
        <v>80809</v>
      </c>
      <c r="E12428" s="36">
        <v>9</v>
      </c>
    </row>
    <row r="12429" spans="1:5" x14ac:dyDescent="0.25">
      <c r="A12429" s="35">
        <v>44495</v>
      </c>
      <c r="B12429" s="36">
        <v>44495</v>
      </c>
      <c r="C12429" s="36" t="s">
        <v>1200</v>
      </c>
      <c r="D12429" s="37">
        <f>VLOOKUP(Pag_Inicio_Corr_mas_casos[[#This Row],[Corregimiento]],Hoja3!$A$2:$D$676,4,0)</f>
        <v>40404</v>
      </c>
      <c r="E12429" s="36">
        <v>9</v>
      </c>
    </row>
    <row r="12430" spans="1:5" x14ac:dyDescent="0.25">
      <c r="A12430" s="35">
        <v>44495</v>
      </c>
      <c r="B12430" s="36">
        <v>44495</v>
      </c>
      <c r="C12430" s="36" t="s">
        <v>1141</v>
      </c>
      <c r="D12430" s="37">
        <f>VLOOKUP(Pag_Inicio_Corr_mas_casos[[#This Row],[Corregimiento]],Hoja3!$A$2:$D$676,4,0)</f>
        <v>80812</v>
      </c>
      <c r="E12430" s="36">
        <v>8</v>
      </c>
    </row>
    <row r="12431" spans="1:5" x14ac:dyDescent="0.25">
      <c r="A12431" s="35">
        <v>44495</v>
      </c>
      <c r="B12431" s="36">
        <v>44495</v>
      </c>
      <c r="C12431" s="36" t="s">
        <v>1116</v>
      </c>
      <c r="D12431" s="37">
        <f>VLOOKUP(Pag_Inicio_Corr_mas_casos[[#This Row],[Corregimiento]],Hoja3!$A$2:$D$676,4,0)</f>
        <v>81003</v>
      </c>
      <c r="E12431" s="36">
        <v>8</v>
      </c>
    </row>
    <row r="12432" spans="1:5" x14ac:dyDescent="0.25">
      <c r="A12432" s="35">
        <v>44495</v>
      </c>
      <c r="B12432" s="36">
        <v>44495</v>
      </c>
      <c r="C12432" s="36" t="s">
        <v>1065</v>
      </c>
      <c r="D12432" s="37">
        <f>VLOOKUP(Pag_Inicio_Corr_mas_casos[[#This Row],[Corregimiento]],Hoja3!$A$2:$D$676,4,0)</f>
        <v>40606</v>
      </c>
      <c r="E12432" s="36">
        <v>7</v>
      </c>
    </row>
    <row r="12433" spans="1:5" x14ac:dyDescent="0.25">
      <c r="A12433" s="35">
        <v>44495</v>
      </c>
      <c r="B12433" s="36">
        <v>44495</v>
      </c>
      <c r="C12433" s="36" t="s">
        <v>1046</v>
      </c>
      <c r="D12433" s="37">
        <f>VLOOKUP(Pag_Inicio_Corr_mas_casos[[#This Row],[Corregimiento]],Hoja3!$A$2:$D$676,4,0)</f>
        <v>80813</v>
      </c>
      <c r="E12433" s="36">
        <v>5</v>
      </c>
    </row>
    <row r="12434" spans="1:5" x14ac:dyDescent="0.25">
      <c r="A12434" s="35">
        <v>44495</v>
      </c>
      <c r="B12434" s="36">
        <v>44495</v>
      </c>
      <c r="C12434" s="36" t="s">
        <v>1101</v>
      </c>
      <c r="D12434" s="37">
        <f>VLOOKUP(Pag_Inicio_Corr_mas_casos[[#This Row],[Corregimiento]],Hoja3!$A$2:$D$676,4,0)</f>
        <v>60101</v>
      </c>
      <c r="E12434" s="36">
        <v>5</v>
      </c>
    </row>
    <row r="12435" spans="1:5" x14ac:dyDescent="0.25">
      <c r="A12435" s="35">
        <v>44495</v>
      </c>
      <c r="B12435" s="36">
        <v>44495</v>
      </c>
      <c r="C12435" s="36" t="s">
        <v>1048</v>
      </c>
      <c r="D12435" s="37">
        <f>VLOOKUP(Pag_Inicio_Corr_mas_casos[[#This Row],[Corregimiento]],Hoja3!$A$2:$D$676,4,0)</f>
        <v>80817</v>
      </c>
      <c r="E12435" s="36">
        <v>4</v>
      </c>
    </row>
    <row r="12436" spans="1:5" x14ac:dyDescent="0.25">
      <c r="A12436" s="35">
        <v>44495</v>
      </c>
      <c r="B12436" s="36">
        <v>44495</v>
      </c>
      <c r="C12436" s="36" t="s">
        <v>1204</v>
      </c>
      <c r="D12436" s="37">
        <f>VLOOKUP(Pag_Inicio_Corr_mas_casos[[#This Row],[Corregimiento]],Hoja3!$A$2:$D$676,4,0)</f>
        <v>40301</v>
      </c>
      <c r="E12436" s="36">
        <v>4</v>
      </c>
    </row>
    <row r="12437" spans="1:5" x14ac:dyDescent="0.25">
      <c r="A12437" s="35">
        <v>44495</v>
      </c>
      <c r="B12437" s="36">
        <v>44495</v>
      </c>
      <c r="C12437" s="36" t="s">
        <v>1032</v>
      </c>
      <c r="D12437" s="37">
        <f>VLOOKUP(Pag_Inicio_Corr_mas_casos[[#This Row],[Corregimiento]],Hoja3!$A$2:$D$676,4,0)</f>
        <v>80810</v>
      </c>
      <c r="E12437" s="36">
        <v>4</v>
      </c>
    </row>
    <row r="12438" spans="1:5" x14ac:dyDescent="0.25">
      <c r="A12438" s="35">
        <v>44495</v>
      </c>
      <c r="B12438" s="36">
        <v>44495</v>
      </c>
      <c r="C12438" s="36" t="s">
        <v>1036</v>
      </c>
      <c r="D12438" s="37">
        <f>VLOOKUP(Pag_Inicio_Corr_mas_casos[[#This Row],[Corregimiento]],Hoja3!$A$2:$D$676,4,0)</f>
        <v>80823</v>
      </c>
      <c r="E12438" s="36">
        <v>4</v>
      </c>
    </row>
    <row r="12439" spans="1:5" x14ac:dyDescent="0.25">
      <c r="A12439" s="35">
        <v>44495</v>
      </c>
      <c r="B12439" s="36">
        <v>44495</v>
      </c>
      <c r="C12439" s="36" t="s">
        <v>1149</v>
      </c>
      <c r="D12439" s="37">
        <f>VLOOKUP(Pag_Inicio_Corr_mas_casos[[#This Row],[Corregimiento]],Hoja3!$A$2:$D$676,4,0)</f>
        <v>130102</v>
      </c>
      <c r="E12439" s="36">
        <v>4</v>
      </c>
    </row>
    <row r="12440" spans="1:5" x14ac:dyDescent="0.25">
      <c r="A12440" s="35">
        <v>44495</v>
      </c>
      <c r="B12440" s="36">
        <v>44495</v>
      </c>
      <c r="C12440" s="36" t="s">
        <v>1468</v>
      </c>
      <c r="D12440" s="37">
        <f>VLOOKUP(Pag_Inicio_Corr_mas_casos[[#This Row],[Corregimiento]],Hoja3!$A$2:$D$676,4,0)</f>
        <v>30108</v>
      </c>
      <c r="E12440" s="36">
        <v>3</v>
      </c>
    </row>
    <row r="12441" spans="1:5" x14ac:dyDescent="0.25">
      <c r="A12441" s="35">
        <v>44495</v>
      </c>
      <c r="B12441" s="36">
        <v>44495</v>
      </c>
      <c r="C12441" s="36" t="s">
        <v>1038</v>
      </c>
      <c r="D12441" s="37">
        <f>VLOOKUP(Pag_Inicio_Corr_mas_casos[[#This Row],[Corregimiento]],Hoja3!$A$2:$D$676,4,0)</f>
        <v>80816</v>
      </c>
      <c r="E12441" s="36">
        <v>3</v>
      </c>
    </row>
    <row r="12442" spans="1:5" x14ac:dyDescent="0.25">
      <c r="A12442" s="35">
        <v>44495</v>
      </c>
      <c r="B12442" s="36">
        <v>44495</v>
      </c>
      <c r="C12442" s="36" t="s">
        <v>867</v>
      </c>
      <c r="D12442" s="37">
        <f>VLOOKUP(Pag_Inicio_Corr_mas_casos[[#This Row],[Corregimiento]],Hoja3!$A$2:$D$676,4,0)</f>
        <v>80821</v>
      </c>
      <c r="E12442" s="36">
        <v>3</v>
      </c>
    </row>
    <row r="12443" spans="1:5" x14ac:dyDescent="0.25">
      <c r="A12443" s="35">
        <v>44495</v>
      </c>
      <c r="B12443" s="36">
        <v>44495</v>
      </c>
      <c r="C12443" s="36" t="s">
        <v>1049</v>
      </c>
      <c r="D12443" s="37">
        <f>VLOOKUP(Pag_Inicio_Corr_mas_casos[[#This Row],[Corregimiento]],Hoja3!$A$2:$D$676,4,0)</f>
        <v>80822</v>
      </c>
      <c r="E12443" s="36">
        <v>3</v>
      </c>
    </row>
    <row r="12444" spans="1:5" x14ac:dyDescent="0.25">
      <c r="A12444" s="35">
        <v>44495</v>
      </c>
      <c r="B12444" s="36">
        <v>44495</v>
      </c>
      <c r="C12444" s="36" t="s">
        <v>1039</v>
      </c>
      <c r="D12444" s="37">
        <f>VLOOKUP(Pag_Inicio_Corr_mas_casos[[#This Row],[Corregimiento]],Hoja3!$A$2:$D$676,4,0)</f>
        <v>130708</v>
      </c>
      <c r="E12444" s="36">
        <v>3</v>
      </c>
    </row>
    <row r="12445" spans="1:5" x14ac:dyDescent="0.25">
      <c r="A12445" s="35">
        <v>44495</v>
      </c>
      <c r="B12445" s="36">
        <v>44495</v>
      </c>
      <c r="C12445" s="36" t="s">
        <v>1033</v>
      </c>
      <c r="D12445" s="37">
        <f>VLOOKUP(Pag_Inicio_Corr_mas_casos[[#This Row],[Corregimiento]],Hoja3!$A$2:$D$676,4,0)</f>
        <v>130717</v>
      </c>
      <c r="E12445" s="36">
        <v>3</v>
      </c>
    </row>
    <row r="12446" spans="1:5" x14ac:dyDescent="0.25">
      <c r="A12446" s="47">
        <v>44496</v>
      </c>
      <c r="B12446" s="48">
        <v>44496</v>
      </c>
      <c r="C12446" s="48" t="s">
        <v>1155</v>
      </c>
      <c r="D12446" s="49">
        <f>VLOOKUP(Pag_Inicio_Corr_mas_casos[[#This Row],[Corregimiento]],Hoja3!$A$2:$D$676,4,0)</f>
        <v>40601</v>
      </c>
      <c r="E12446" s="48">
        <v>10</v>
      </c>
    </row>
    <row r="12447" spans="1:5" x14ac:dyDescent="0.25">
      <c r="A12447" s="47">
        <v>44496</v>
      </c>
      <c r="B12447" s="48">
        <v>44496</v>
      </c>
      <c r="C12447" s="48" t="s">
        <v>1106</v>
      </c>
      <c r="D12447" s="49">
        <f>VLOOKUP(Pag_Inicio_Corr_mas_casos[[#This Row],[Corregimiento]],Hoja3!$A$2:$D$676,4,0)</f>
        <v>80809</v>
      </c>
      <c r="E12447" s="48">
        <v>7</v>
      </c>
    </row>
    <row r="12448" spans="1:5" x14ac:dyDescent="0.25">
      <c r="A12448" s="47">
        <v>44496</v>
      </c>
      <c r="B12448" s="48">
        <v>44496</v>
      </c>
      <c r="C12448" s="48" t="s">
        <v>1037</v>
      </c>
      <c r="D12448" s="49">
        <f>VLOOKUP(Pag_Inicio_Corr_mas_casos[[#This Row],[Corregimiento]],Hoja3!$A$2:$D$676,4,0)</f>
        <v>80807</v>
      </c>
      <c r="E12448" s="48">
        <v>6</v>
      </c>
    </row>
    <row r="12449" spans="1:5" x14ac:dyDescent="0.25">
      <c r="A12449" s="47">
        <v>44496</v>
      </c>
      <c r="B12449" s="48">
        <v>44496</v>
      </c>
      <c r="C12449" s="48" t="s">
        <v>1100</v>
      </c>
      <c r="D12449" s="49">
        <f>VLOOKUP(Pag_Inicio_Corr_mas_casos[[#This Row],[Corregimiento]],Hoja3!$A$2:$D$676,4,0)</f>
        <v>60103</v>
      </c>
      <c r="E12449" s="48">
        <v>5</v>
      </c>
    </row>
    <row r="12450" spans="1:5" x14ac:dyDescent="0.25">
      <c r="A12450" s="47">
        <v>44496</v>
      </c>
      <c r="B12450" s="48">
        <v>44496</v>
      </c>
      <c r="C12450" s="48" t="s">
        <v>1087</v>
      </c>
      <c r="D12450" s="49">
        <f>VLOOKUP(Pag_Inicio_Corr_mas_casos[[#This Row],[Corregimiento]],Hoja3!$A$2:$D$676,4,0)</f>
        <v>80808</v>
      </c>
      <c r="E12450" s="48">
        <v>5</v>
      </c>
    </row>
    <row r="12451" spans="1:5" x14ac:dyDescent="0.25">
      <c r="A12451" s="47">
        <v>44496</v>
      </c>
      <c r="B12451" s="48">
        <v>44496</v>
      </c>
      <c r="C12451" s="48" t="s">
        <v>1033</v>
      </c>
      <c r="D12451" s="49">
        <f>VLOOKUP(Pag_Inicio_Corr_mas_casos[[#This Row],[Corregimiento]],Hoja3!$A$2:$D$676,4,0)</f>
        <v>130717</v>
      </c>
      <c r="E12451" s="48">
        <v>5</v>
      </c>
    </row>
    <row r="12452" spans="1:5" x14ac:dyDescent="0.25">
      <c r="A12452" s="47">
        <v>44496</v>
      </c>
      <c r="B12452" s="48">
        <v>44496</v>
      </c>
      <c r="C12452" s="48" t="s">
        <v>1041</v>
      </c>
      <c r="D12452" s="49">
        <f>VLOOKUP(Pag_Inicio_Corr_mas_casos[[#This Row],[Corregimiento]],Hoja3!$A$2:$D$676,4,0)</f>
        <v>80814</v>
      </c>
      <c r="E12452" s="48">
        <v>5</v>
      </c>
    </row>
    <row r="12453" spans="1:5" x14ac:dyDescent="0.25">
      <c r="A12453" s="47">
        <v>44496</v>
      </c>
      <c r="B12453" s="48">
        <v>44496</v>
      </c>
      <c r="C12453" s="48" t="s">
        <v>1102</v>
      </c>
      <c r="D12453" s="49">
        <f>VLOOKUP(Pag_Inicio_Corr_mas_casos[[#This Row],[Corregimiento]],Hoja3!$A$2:$D$676,4,0)</f>
        <v>40612</v>
      </c>
      <c r="E12453" s="48">
        <v>5</v>
      </c>
    </row>
    <row r="12454" spans="1:5" x14ac:dyDescent="0.25">
      <c r="A12454" s="47">
        <v>44496</v>
      </c>
      <c r="B12454" s="48">
        <v>44496</v>
      </c>
      <c r="C12454" s="48" t="s">
        <v>1036</v>
      </c>
      <c r="D12454" s="49">
        <f>VLOOKUP(Pag_Inicio_Corr_mas_casos[[#This Row],[Corregimiento]],Hoja3!$A$2:$D$676,4,0)</f>
        <v>80823</v>
      </c>
      <c r="E12454" s="48">
        <v>5</v>
      </c>
    </row>
    <row r="12455" spans="1:5" x14ac:dyDescent="0.25">
      <c r="A12455" s="47">
        <v>44496</v>
      </c>
      <c r="B12455" s="48">
        <v>44496</v>
      </c>
      <c r="C12455" s="48" t="s">
        <v>1110</v>
      </c>
      <c r="D12455" s="49">
        <f>VLOOKUP(Pag_Inicio_Corr_mas_casos[[#This Row],[Corregimiento]],Hoja3!$A$2:$D$676,4,0)</f>
        <v>130702</v>
      </c>
      <c r="E12455" s="48">
        <v>4</v>
      </c>
    </row>
    <row r="12456" spans="1:5" x14ac:dyDescent="0.25">
      <c r="A12456" s="47">
        <v>44496</v>
      </c>
      <c r="B12456" s="48">
        <v>44496</v>
      </c>
      <c r="C12456" s="48" t="s">
        <v>1038</v>
      </c>
      <c r="D12456" s="49">
        <f>VLOOKUP(Pag_Inicio_Corr_mas_casos[[#This Row],[Corregimiento]],Hoja3!$A$2:$D$676,4,0)</f>
        <v>80816</v>
      </c>
      <c r="E12456" s="48">
        <v>4</v>
      </c>
    </row>
    <row r="12457" spans="1:5" x14ac:dyDescent="0.25">
      <c r="A12457" s="47">
        <v>44496</v>
      </c>
      <c r="B12457" s="48">
        <v>44496</v>
      </c>
      <c r="C12457" s="48" t="s">
        <v>1489</v>
      </c>
      <c r="D12457" s="49">
        <f>VLOOKUP(Pag_Inicio_Corr_mas_casos[[#This Row],[Corregimiento]],Hoja3!$A$2:$D$676,4,0)</f>
        <v>130305</v>
      </c>
      <c r="E12457" s="48">
        <v>4</v>
      </c>
    </row>
    <row r="12458" spans="1:5" x14ac:dyDescent="0.25">
      <c r="A12458" s="47">
        <v>44496</v>
      </c>
      <c r="B12458" s="48">
        <v>44496</v>
      </c>
      <c r="C12458" s="48" t="s">
        <v>1141</v>
      </c>
      <c r="D12458" s="49">
        <f>VLOOKUP(Pag_Inicio_Corr_mas_casos[[#This Row],[Corregimiento]],Hoja3!$A$2:$D$676,4,0)</f>
        <v>80812</v>
      </c>
      <c r="E12458" s="48">
        <v>4</v>
      </c>
    </row>
    <row r="12459" spans="1:5" x14ac:dyDescent="0.25">
      <c r="A12459" s="47">
        <v>44496</v>
      </c>
      <c r="B12459" s="48">
        <v>44496</v>
      </c>
      <c r="C12459" s="48" t="s">
        <v>1049</v>
      </c>
      <c r="D12459" s="49">
        <f>VLOOKUP(Pag_Inicio_Corr_mas_casos[[#This Row],[Corregimiento]],Hoja3!$A$2:$D$676,4,0)</f>
        <v>80822</v>
      </c>
      <c r="E12459" s="48">
        <v>3</v>
      </c>
    </row>
    <row r="12460" spans="1:5" x14ac:dyDescent="0.25">
      <c r="A12460" s="47">
        <v>44496</v>
      </c>
      <c r="B12460" s="48">
        <v>44496</v>
      </c>
      <c r="C12460" s="48" t="s">
        <v>1189</v>
      </c>
      <c r="D12460" s="49">
        <f>VLOOKUP(Pag_Inicio_Corr_mas_casos[[#This Row],[Corregimiento]],Hoja3!$A$2:$D$676,4,0)</f>
        <v>30109</v>
      </c>
      <c r="E12460" s="48">
        <v>3</v>
      </c>
    </row>
    <row r="12461" spans="1:5" x14ac:dyDescent="0.25">
      <c r="A12461" s="47">
        <v>44496</v>
      </c>
      <c r="B12461" s="48">
        <v>44496</v>
      </c>
      <c r="C12461" s="48" t="s">
        <v>1042</v>
      </c>
      <c r="D12461" s="49">
        <f>VLOOKUP(Pag_Inicio_Corr_mas_casos[[#This Row],[Corregimiento]],Hoja3!$A$2:$D$676,4,0)</f>
        <v>80826</v>
      </c>
      <c r="E12461" s="48">
        <v>3</v>
      </c>
    </row>
    <row r="12462" spans="1:5" x14ac:dyDescent="0.25">
      <c r="A12462" s="47">
        <v>44496</v>
      </c>
      <c r="B12462" s="48">
        <v>44496</v>
      </c>
      <c r="C12462" s="48" t="s">
        <v>1116</v>
      </c>
      <c r="D12462" s="49">
        <f>VLOOKUP(Pag_Inicio_Corr_mas_casos[[#This Row],[Corregimiento]],Hoja3!$A$2:$D$676,4,0)</f>
        <v>81003</v>
      </c>
      <c r="E12462" s="48">
        <v>3</v>
      </c>
    </row>
    <row r="12463" spans="1:5" x14ac:dyDescent="0.25">
      <c r="A12463" s="47">
        <v>44496</v>
      </c>
      <c r="B12463" s="48">
        <v>44496</v>
      </c>
      <c r="C12463" s="48" t="s">
        <v>1032</v>
      </c>
      <c r="D12463" s="49">
        <f>VLOOKUP(Pag_Inicio_Corr_mas_casos[[#This Row],[Corregimiento]],Hoja3!$A$2:$D$676,4,0)</f>
        <v>80810</v>
      </c>
      <c r="E12463" s="48">
        <v>3</v>
      </c>
    </row>
    <row r="12464" spans="1:5" x14ac:dyDescent="0.25">
      <c r="A12464" s="47">
        <v>44496</v>
      </c>
      <c r="B12464" s="48">
        <v>44496</v>
      </c>
      <c r="C12464" s="48" t="s">
        <v>1118</v>
      </c>
      <c r="D12464" s="49">
        <f>VLOOKUP(Pag_Inicio_Corr_mas_casos[[#This Row],[Corregimiento]],Hoja3!$A$2:$D$676,4,0)</f>
        <v>30111</v>
      </c>
      <c r="E12464" s="48">
        <v>3</v>
      </c>
    </row>
    <row r="12465" spans="1:5" x14ac:dyDescent="0.25">
      <c r="A12465" s="47">
        <v>44496</v>
      </c>
      <c r="B12465" s="48">
        <v>44496</v>
      </c>
      <c r="C12465" s="48" t="s">
        <v>1114</v>
      </c>
      <c r="D12465" s="49">
        <f>VLOOKUP(Pag_Inicio_Corr_mas_casos[[#This Row],[Corregimiento]],Hoja3!$A$2:$D$676,4,0)</f>
        <v>81001</v>
      </c>
      <c r="E12465" s="48">
        <v>3</v>
      </c>
    </row>
    <row r="12466" spans="1:5" x14ac:dyDescent="0.25">
      <c r="A12466" s="43">
        <v>44497</v>
      </c>
      <c r="B12466" s="41">
        <v>44497</v>
      </c>
      <c r="C12466" s="41" t="s">
        <v>1106</v>
      </c>
      <c r="D12466" s="42">
        <f>VLOOKUP(Pag_Inicio_Corr_mas_casos[[#This Row],[Corregimiento]],Hoja3!$A$2:$D$676,4,0)</f>
        <v>80809</v>
      </c>
      <c r="E12466" s="41">
        <v>9</v>
      </c>
    </row>
    <row r="12467" spans="1:5" x14ac:dyDescent="0.25">
      <c r="A12467" s="43">
        <v>44497</v>
      </c>
      <c r="B12467" s="41">
        <v>44497</v>
      </c>
      <c r="C12467" s="41" t="s">
        <v>1034</v>
      </c>
      <c r="D12467" s="42">
        <f>VLOOKUP(Pag_Inicio_Corr_mas_casos[[#This Row],[Corregimiento]],Hoja3!$A$2:$D$676,4,0)</f>
        <v>81009</v>
      </c>
      <c r="E12467" s="41">
        <v>7</v>
      </c>
    </row>
    <row r="12468" spans="1:5" x14ac:dyDescent="0.25">
      <c r="A12468" s="43">
        <v>44497</v>
      </c>
      <c r="B12468" s="41">
        <v>44497</v>
      </c>
      <c r="C12468" s="41" t="s">
        <v>1065</v>
      </c>
      <c r="D12468" s="42">
        <f>VLOOKUP(Pag_Inicio_Corr_mas_casos[[#This Row],[Corregimiento]],Hoja3!$A$2:$D$676,4,0)</f>
        <v>40606</v>
      </c>
      <c r="E12468" s="41">
        <v>6</v>
      </c>
    </row>
    <row r="12469" spans="1:5" x14ac:dyDescent="0.25">
      <c r="A12469" s="43">
        <v>44497</v>
      </c>
      <c r="B12469" s="41">
        <v>44497</v>
      </c>
      <c r="C12469" s="41" t="s">
        <v>1141</v>
      </c>
      <c r="D12469" s="42">
        <f>VLOOKUP(Pag_Inicio_Corr_mas_casos[[#This Row],[Corregimiento]],Hoja3!$A$2:$D$676,4,0)</f>
        <v>80812</v>
      </c>
      <c r="E12469" s="41">
        <v>6</v>
      </c>
    </row>
    <row r="12470" spans="1:5" x14ac:dyDescent="0.25">
      <c r="A12470" s="43">
        <v>44497</v>
      </c>
      <c r="B12470" s="41">
        <v>44497</v>
      </c>
      <c r="C12470" s="41" t="s">
        <v>1037</v>
      </c>
      <c r="D12470" s="42">
        <f>VLOOKUP(Pag_Inicio_Corr_mas_casos[[#This Row],[Corregimiento]],Hoja3!$A$2:$D$676,4,0)</f>
        <v>80807</v>
      </c>
      <c r="E12470" s="41">
        <v>5</v>
      </c>
    </row>
    <row r="12471" spans="1:5" x14ac:dyDescent="0.25">
      <c r="A12471" s="43">
        <v>44497</v>
      </c>
      <c r="B12471" s="41">
        <v>44497</v>
      </c>
      <c r="C12471" s="41" t="s">
        <v>1053</v>
      </c>
      <c r="D12471" s="42">
        <f>VLOOKUP(Pag_Inicio_Corr_mas_casos[[#This Row],[Corregimiento]],Hoja3!$A$2:$D$676,4,0)</f>
        <v>50208</v>
      </c>
      <c r="E12471" s="41">
        <v>5</v>
      </c>
    </row>
    <row r="12472" spans="1:5" x14ac:dyDescent="0.25">
      <c r="A12472" s="43">
        <v>44497</v>
      </c>
      <c r="B12472" s="41">
        <v>44497</v>
      </c>
      <c r="C12472" s="41" t="s">
        <v>1163</v>
      </c>
      <c r="D12472" s="42">
        <f>VLOOKUP(Pag_Inicio_Corr_mas_casos[[#This Row],[Corregimiento]],Hoja3!$A$2:$D$676,4,0)</f>
        <v>130101</v>
      </c>
      <c r="E12472" s="41">
        <v>5</v>
      </c>
    </row>
    <row r="12473" spans="1:5" x14ac:dyDescent="0.25">
      <c r="A12473" s="43">
        <v>44497</v>
      </c>
      <c r="B12473" s="41">
        <v>44497</v>
      </c>
      <c r="C12473" s="41" t="s">
        <v>1173</v>
      </c>
      <c r="D12473" s="42">
        <f>VLOOKUP(Pag_Inicio_Corr_mas_casos[[#This Row],[Corregimiento]],Hoja3!$A$2:$D$676,4,0)</f>
        <v>40503</v>
      </c>
      <c r="E12473" s="41">
        <v>4</v>
      </c>
    </row>
    <row r="12474" spans="1:5" x14ac:dyDescent="0.25">
      <c r="A12474" s="43">
        <v>44497</v>
      </c>
      <c r="B12474" s="41">
        <v>44497</v>
      </c>
      <c r="C12474" s="41" t="s">
        <v>1098</v>
      </c>
      <c r="D12474" s="42">
        <f>VLOOKUP(Pag_Inicio_Corr_mas_casos[[#This Row],[Corregimiento]],Hoja3!$A$2:$D$676,4,0)</f>
        <v>40611</v>
      </c>
      <c r="E12474" s="41">
        <v>4</v>
      </c>
    </row>
    <row r="12475" spans="1:5" x14ac:dyDescent="0.25">
      <c r="A12475" s="43">
        <v>44497</v>
      </c>
      <c r="B12475" s="41">
        <v>44497</v>
      </c>
      <c r="C12475" s="41" t="s">
        <v>1214</v>
      </c>
      <c r="D12475" s="42">
        <f>VLOOKUP(Pag_Inicio_Corr_mas_casos[[#This Row],[Corregimiento]],Hoja3!$A$2:$D$676,4,0)</f>
        <v>90105</v>
      </c>
      <c r="E12475" s="41">
        <v>3</v>
      </c>
    </row>
    <row r="12476" spans="1:5" x14ac:dyDescent="0.25">
      <c r="A12476" s="43">
        <v>44497</v>
      </c>
      <c r="B12476" s="41">
        <v>44497</v>
      </c>
      <c r="C12476" s="41" t="s">
        <v>1068</v>
      </c>
      <c r="D12476" s="42">
        <f>VLOOKUP(Pag_Inicio_Corr_mas_casos[[#This Row],[Corregimiento]],Hoja3!$A$2:$D$676,4,0)</f>
        <v>20606</v>
      </c>
      <c r="E12476" s="41">
        <v>3</v>
      </c>
    </row>
    <row r="12477" spans="1:5" x14ac:dyDescent="0.25">
      <c r="A12477" s="43">
        <v>44497</v>
      </c>
      <c r="B12477" s="41">
        <v>44497</v>
      </c>
      <c r="C12477" s="41" t="s">
        <v>1145</v>
      </c>
      <c r="D12477" s="42">
        <f>VLOOKUP(Pag_Inicio_Corr_mas_casos[[#This Row],[Corregimiento]],Hoja3!$A$2:$D$676,4,0)</f>
        <v>80501</v>
      </c>
      <c r="E12477" s="41">
        <v>3</v>
      </c>
    </row>
    <row r="12478" spans="1:5" x14ac:dyDescent="0.25">
      <c r="A12478" s="43">
        <v>44497</v>
      </c>
      <c r="B12478" s="41">
        <v>44497</v>
      </c>
      <c r="C12478" s="41" t="s">
        <v>1101</v>
      </c>
      <c r="D12478" s="42">
        <f>VLOOKUP(Pag_Inicio_Corr_mas_casos[[#This Row],[Corregimiento]],Hoja3!$A$2:$D$676,4,0)</f>
        <v>60101</v>
      </c>
      <c r="E12478" s="41">
        <v>3</v>
      </c>
    </row>
    <row r="12479" spans="1:5" x14ac:dyDescent="0.25">
      <c r="A12479" s="43">
        <v>44497</v>
      </c>
      <c r="B12479" s="41">
        <v>44497</v>
      </c>
      <c r="C12479" s="41" t="s">
        <v>1147</v>
      </c>
      <c r="D12479" s="42">
        <f>VLOOKUP(Pag_Inicio_Corr_mas_casos[[#This Row],[Corregimiento]],Hoja3!$A$2:$D$676,4,0)</f>
        <v>40201</v>
      </c>
      <c r="E12479" s="41">
        <v>3</v>
      </c>
    </row>
    <row r="12480" spans="1:5" x14ac:dyDescent="0.25">
      <c r="A12480" s="43">
        <v>44497</v>
      </c>
      <c r="B12480" s="41">
        <v>44497</v>
      </c>
      <c r="C12480" s="41" t="s">
        <v>1090</v>
      </c>
      <c r="D12480" s="42">
        <f>VLOOKUP(Pag_Inicio_Corr_mas_casos[[#This Row],[Corregimiento]],Hoja3!$A$2:$D$676,4,0)</f>
        <v>81005</v>
      </c>
      <c r="E12480" s="41">
        <v>3</v>
      </c>
    </row>
    <row r="12481" spans="1:5" x14ac:dyDescent="0.25">
      <c r="A12481" s="43">
        <v>44497</v>
      </c>
      <c r="B12481" s="41">
        <v>44497</v>
      </c>
      <c r="C12481" s="41" t="s">
        <v>1149</v>
      </c>
      <c r="D12481" s="42">
        <f>VLOOKUP(Pag_Inicio_Corr_mas_casos[[#This Row],[Corregimiento]],Hoja3!$A$2:$D$676,4,0)</f>
        <v>130102</v>
      </c>
      <c r="E12481" s="41">
        <v>3</v>
      </c>
    </row>
    <row r="12482" spans="1:5" x14ac:dyDescent="0.25">
      <c r="A12482" s="43">
        <v>44497</v>
      </c>
      <c r="B12482" s="41">
        <v>44497</v>
      </c>
      <c r="C12482" s="41" t="s">
        <v>1040</v>
      </c>
      <c r="D12482" s="42">
        <f>VLOOKUP(Pag_Inicio_Corr_mas_casos[[#This Row],[Corregimiento]],Hoja3!$A$2:$D$676,4,0)</f>
        <v>81007</v>
      </c>
      <c r="E12482" s="41">
        <v>3</v>
      </c>
    </row>
    <row r="12483" spans="1:5" x14ac:dyDescent="0.25">
      <c r="A12483" s="43">
        <v>44497</v>
      </c>
      <c r="B12483" s="41">
        <v>44497</v>
      </c>
      <c r="C12483" s="41" t="s">
        <v>1227</v>
      </c>
      <c r="D12483" s="42">
        <f>VLOOKUP(Pag_Inicio_Corr_mas_casos[[#This Row],[Corregimiento]],Hoja3!$A$2:$D$676,4,0)</f>
        <v>40401</v>
      </c>
      <c r="E12483" s="41">
        <v>2</v>
      </c>
    </row>
    <row r="12484" spans="1:5" x14ac:dyDescent="0.25">
      <c r="A12484" s="43">
        <v>44497</v>
      </c>
      <c r="B12484" s="41">
        <v>44497</v>
      </c>
      <c r="C12484" s="41" t="s">
        <v>1168</v>
      </c>
      <c r="D12484" s="42">
        <f>VLOOKUP(Pag_Inicio_Corr_mas_casos[[#This Row],[Corregimiento]],Hoja3!$A$2:$D$676,4,0)</f>
        <v>30101</v>
      </c>
      <c r="E12484" s="41">
        <v>2</v>
      </c>
    </row>
    <row r="12485" spans="1:5" x14ac:dyDescent="0.25">
      <c r="A12485" s="43">
        <v>44497</v>
      </c>
      <c r="B12485" s="41">
        <v>44497</v>
      </c>
      <c r="C12485" s="41" t="s">
        <v>1032</v>
      </c>
      <c r="D12485" s="42">
        <f>VLOOKUP(Pag_Inicio_Corr_mas_casos[[#This Row],[Corregimiento]],Hoja3!$A$2:$D$676,4,0)</f>
        <v>80810</v>
      </c>
      <c r="E12485" s="41">
        <v>2</v>
      </c>
    </row>
    <row r="12486" spans="1:5" x14ac:dyDescent="0.25">
      <c r="A12486" s="203">
        <v>44498</v>
      </c>
      <c r="B12486" s="204">
        <v>44498</v>
      </c>
      <c r="C12486" s="204" t="s">
        <v>1106</v>
      </c>
      <c r="D12486" s="205">
        <f>VLOOKUP(Pag_Inicio_Corr_mas_casos[[#This Row],[Corregimiento]],Hoja3!$A$2:$D$676,4,0)</f>
        <v>80809</v>
      </c>
      <c r="E12486" s="204">
        <v>17</v>
      </c>
    </row>
    <row r="12487" spans="1:5" x14ac:dyDescent="0.25">
      <c r="A12487" s="203">
        <v>44498</v>
      </c>
      <c r="B12487" s="204">
        <v>44498</v>
      </c>
      <c r="C12487" s="204" t="s">
        <v>1155</v>
      </c>
      <c r="D12487" s="205">
        <f>VLOOKUP(Pag_Inicio_Corr_mas_casos[[#This Row],[Corregimiento]],Hoja3!$A$2:$D$676,4,0)</f>
        <v>40601</v>
      </c>
      <c r="E12487" s="204">
        <v>7</v>
      </c>
    </row>
    <row r="12488" spans="1:5" x14ac:dyDescent="0.25">
      <c r="A12488" s="203">
        <v>44498</v>
      </c>
      <c r="B12488" s="204">
        <v>44498</v>
      </c>
      <c r="C12488" s="204" t="s">
        <v>1041</v>
      </c>
      <c r="D12488" s="205">
        <f>VLOOKUP(Pag_Inicio_Corr_mas_casos[[#This Row],[Corregimiento]],Hoja3!$A$2:$D$676,4,0)</f>
        <v>80814</v>
      </c>
      <c r="E12488" s="204">
        <v>6</v>
      </c>
    </row>
    <row r="12489" spans="1:5" x14ac:dyDescent="0.25">
      <c r="A12489" s="203">
        <v>44498</v>
      </c>
      <c r="B12489" s="204">
        <v>44498</v>
      </c>
      <c r="C12489" s="204" t="s">
        <v>1032</v>
      </c>
      <c r="D12489" s="205">
        <f>VLOOKUP(Pag_Inicio_Corr_mas_casos[[#This Row],[Corregimiento]],Hoja3!$A$2:$D$676,4,0)</f>
        <v>80810</v>
      </c>
      <c r="E12489" s="204">
        <v>6</v>
      </c>
    </row>
    <row r="12490" spans="1:5" x14ac:dyDescent="0.25">
      <c r="A12490" s="203">
        <v>44498</v>
      </c>
      <c r="B12490" s="204">
        <v>44498</v>
      </c>
      <c r="C12490" s="204" t="s">
        <v>1034</v>
      </c>
      <c r="D12490" s="205">
        <f>VLOOKUP(Pag_Inicio_Corr_mas_casos[[#This Row],[Corregimiento]],Hoja3!$A$2:$D$676,4,0)</f>
        <v>81009</v>
      </c>
      <c r="E12490" s="204">
        <v>5</v>
      </c>
    </row>
    <row r="12491" spans="1:5" x14ac:dyDescent="0.25">
      <c r="A12491" s="203">
        <v>44498</v>
      </c>
      <c r="B12491" s="204">
        <v>44498</v>
      </c>
      <c r="C12491" s="204" t="s">
        <v>1037</v>
      </c>
      <c r="D12491" s="205">
        <f>VLOOKUP(Pag_Inicio_Corr_mas_casos[[#This Row],[Corregimiento]],Hoja3!$A$2:$D$676,4,0)</f>
        <v>80807</v>
      </c>
      <c r="E12491" s="204">
        <v>5</v>
      </c>
    </row>
    <row r="12492" spans="1:5" x14ac:dyDescent="0.25">
      <c r="A12492" s="203">
        <v>44498</v>
      </c>
      <c r="B12492" s="204">
        <v>44498</v>
      </c>
      <c r="C12492" s="204" t="s">
        <v>1200</v>
      </c>
      <c r="D12492" s="205">
        <f>VLOOKUP(Pag_Inicio_Corr_mas_casos[[#This Row],[Corregimiento]],Hoja3!$A$2:$D$676,4,0)</f>
        <v>40404</v>
      </c>
      <c r="E12492" s="204">
        <v>5</v>
      </c>
    </row>
    <row r="12493" spans="1:5" x14ac:dyDescent="0.25">
      <c r="A12493" s="203">
        <v>44498</v>
      </c>
      <c r="B12493" s="204">
        <v>44498</v>
      </c>
      <c r="C12493" s="204" t="s">
        <v>999</v>
      </c>
      <c r="D12493" s="205">
        <f>VLOOKUP(Pag_Inicio_Corr_mas_casos[[#This Row],[Corregimiento]],Hoja3!$A$2:$D$676,4,0)</f>
        <v>80820</v>
      </c>
      <c r="E12493" s="204">
        <v>5</v>
      </c>
    </row>
    <row r="12494" spans="1:5" x14ac:dyDescent="0.25">
      <c r="A12494" s="203">
        <v>44498</v>
      </c>
      <c r="B12494" s="204">
        <v>44498</v>
      </c>
      <c r="C12494" s="204" t="s">
        <v>1490</v>
      </c>
      <c r="D12494" s="205">
        <f>VLOOKUP(Pag_Inicio_Corr_mas_casos[[#This Row],[Corregimiento]],Hoja3!$A$2:$D$676,4,0)</f>
        <v>130301</v>
      </c>
      <c r="E12494" s="204">
        <v>5</v>
      </c>
    </row>
    <row r="12495" spans="1:5" x14ac:dyDescent="0.25">
      <c r="A12495" s="203">
        <v>44498</v>
      </c>
      <c r="B12495" s="204">
        <v>44498</v>
      </c>
      <c r="C12495" s="204" t="s">
        <v>792</v>
      </c>
      <c r="D12495" s="205">
        <f>VLOOKUP(Pag_Inicio_Corr_mas_casos[[#This Row],[Corregimiento]],Hoja3!$A$2:$D$676,4,0)</f>
        <v>80806</v>
      </c>
      <c r="E12495" s="204">
        <v>5</v>
      </c>
    </row>
    <row r="12496" spans="1:5" x14ac:dyDescent="0.25">
      <c r="A12496" s="203">
        <v>44498</v>
      </c>
      <c r="B12496" s="204">
        <v>44498</v>
      </c>
      <c r="C12496" s="204" t="s">
        <v>1049</v>
      </c>
      <c r="D12496" s="205">
        <f>VLOOKUP(Pag_Inicio_Corr_mas_casos[[#This Row],[Corregimiento]],Hoja3!$A$2:$D$676,4,0)</f>
        <v>80822</v>
      </c>
      <c r="E12496" s="204">
        <v>5</v>
      </c>
    </row>
    <row r="12497" spans="1:5" x14ac:dyDescent="0.25">
      <c r="A12497" s="203">
        <v>44498</v>
      </c>
      <c r="B12497" s="204">
        <v>44498</v>
      </c>
      <c r="C12497" s="204" t="s">
        <v>1455</v>
      </c>
      <c r="D12497" s="205">
        <f>VLOOKUP(Pag_Inicio_Corr_mas_casos[[#This Row],[Corregimiento]],Hoja3!$A$2:$D$676,4,0)</f>
        <v>30110</v>
      </c>
      <c r="E12497" s="204">
        <v>4</v>
      </c>
    </row>
    <row r="12498" spans="1:5" x14ac:dyDescent="0.25">
      <c r="A12498" s="203">
        <v>44498</v>
      </c>
      <c r="B12498" s="204">
        <v>44498</v>
      </c>
      <c r="C12498" s="204" t="s">
        <v>1100</v>
      </c>
      <c r="D12498" s="205">
        <f>VLOOKUP(Pag_Inicio_Corr_mas_casos[[#This Row],[Corregimiento]],Hoja3!$A$2:$D$676,4,0)</f>
        <v>60103</v>
      </c>
      <c r="E12498" s="204">
        <v>4</v>
      </c>
    </row>
    <row r="12499" spans="1:5" x14ac:dyDescent="0.25">
      <c r="A12499" s="203">
        <v>44498</v>
      </c>
      <c r="B12499" s="204">
        <v>44498</v>
      </c>
      <c r="C12499" s="204" t="s">
        <v>1161</v>
      </c>
      <c r="D12499" s="205">
        <f>VLOOKUP(Pag_Inicio_Corr_mas_casos[[#This Row],[Corregimiento]],Hoja3!$A$2:$D$676,4,0)</f>
        <v>40610</v>
      </c>
      <c r="E12499" s="204">
        <v>4</v>
      </c>
    </row>
    <row r="12500" spans="1:5" x14ac:dyDescent="0.25">
      <c r="A12500" s="203">
        <v>44498</v>
      </c>
      <c r="B12500" s="204">
        <v>44498</v>
      </c>
      <c r="C12500" s="204" t="s">
        <v>1486</v>
      </c>
      <c r="D12500" s="205">
        <f>VLOOKUP(Pag_Inicio_Corr_mas_casos[[#This Row],[Corregimiento]],Hoja3!$A$2:$D$676,4,0)</f>
        <v>130706</v>
      </c>
      <c r="E12500" s="204">
        <v>4</v>
      </c>
    </row>
    <row r="12501" spans="1:5" x14ac:dyDescent="0.25">
      <c r="A12501" s="203">
        <v>44498</v>
      </c>
      <c r="B12501" s="204">
        <v>44498</v>
      </c>
      <c r="C12501" s="204" t="s">
        <v>1141</v>
      </c>
      <c r="D12501" s="205">
        <f>VLOOKUP(Pag_Inicio_Corr_mas_casos[[#This Row],[Corregimiento]],Hoja3!$A$2:$D$676,4,0)</f>
        <v>80812</v>
      </c>
      <c r="E12501" s="204">
        <v>4</v>
      </c>
    </row>
    <row r="12502" spans="1:5" x14ac:dyDescent="0.25">
      <c r="A12502" s="203">
        <v>44498</v>
      </c>
      <c r="B12502" s="204">
        <v>44498</v>
      </c>
      <c r="C12502" s="204" t="s">
        <v>1036</v>
      </c>
      <c r="D12502" s="205">
        <f>VLOOKUP(Pag_Inicio_Corr_mas_casos[[#This Row],[Corregimiento]],Hoja3!$A$2:$D$676,4,0)</f>
        <v>80823</v>
      </c>
      <c r="E12502" s="204">
        <v>3</v>
      </c>
    </row>
    <row r="12503" spans="1:5" x14ac:dyDescent="0.25">
      <c r="A12503" s="203">
        <v>44498</v>
      </c>
      <c r="B12503" s="204">
        <v>44498</v>
      </c>
      <c r="C12503" s="204" t="s">
        <v>1491</v>
      </c>
      <c r="D12503" s="205">
        <f>VLOOKUP(Pag_Inicio_Corr_mas_casos[[#This Row],[Corregimiento]],Hoja3!$A$2:$D$676,4,0)</f>
        <v>40609</v>
      </c>
      <c r="E12503" s="204">
        <v>3</v>
      </c>
    </row>
    <row r="12504" spans="1:5" x14ac:dyDescent="0.25">
      <c r="A12504" s="203">
        <v>44498</v>
      </c>
      <c r="B12504" s="204">
        <v>44498</v>
      </c>
      <c r="C12504" s="204" t="s">
        <v>1227</v>
      </c>
      <c r="D12504" s="205">
        <f>VLOOKUP(Pag_Inicio_Corr_mas_casos[[#This Row],[Corregimiento]],Hoja3!$A$2:$D$676,4,0)</f>
        <v>40401</v>
      </c>
      <c r="E12504" s="204">
        <v>3</v>
      </c>
    </row>
    <row r="12505" spans="1:5" x14ac:dyDescent="0.25">
      <c r="A12505" s="203">
        <v>44498</v>
      </c>
      <c r="B12505" s="204">
        <v>44498</v>
      </c>
      <c r="C12505" s="204" t="s">
        <v>1051</v>
      </c>
      <c r="D12505" s="205">
        <f>VLOOKUP(Pag_Inicio_Corr_mas_casos[[#This Row],[Corregimiento]],Hoja3!$A$2:$D$676,4,0)</f>
        <v>80815</v>
      </c>
      <c r="E12505" s="204">
        <v>3</v>
      </c>
    </row>
    <row r="12506" spans="1:5" x14ac:dyDescent="0.25">
      <c r="A12506" s="209">
        <v>44499</v>
      </c>
      <c r="B12506" s="210">
        <v>44499</v>
      </c>
      <c r="C12506" s="210" t="s">
        <v>1141</v>
      </c>
      <c r="D12506" s="211">
        <f>VLOOKUP(Pag_Inicio_Corr_mas_casos[[#This Row],[Corregimiento]],Hoja3!$A$2:$D$676,4,0)</f>
        <v>80812</v>
      </c>
      <c r="E12506" s="210">
        <v>6</v>
      </c>
    </row>
    <row r="12507" spans="1:5" x14ac:dyDescent="0.25">
      <c r="A12507" s="209">
        <v>44499</v>
      </c>
      <c r="B12507" s="210">
        <v>44499</v>
      </c>
      <c r="C12507" s="210" t="s">
        <v>1118</v>
      </c>
      <c r="D12507" s="211">
        <f>VLOOKUP(Pag_Inicio_Corr_mas_casos[[#This Row],[Corregimiento]],Hoja3!$A$2:$D$676,4,0)</f>
        <v>30111</v>
      </c>
      <c r="E12507" s="210">
        <v>5</v>
      </c>
    </row>
    <row r="12508" spans="1:5" x14ac:dyDescent="0.25">
      <c r="A12508" s="209">
        <v>44499</v>
      </c>
      <c r="B12508" s="210">
        <v>44499</v>
      </c>
      <c r="C12508" s="210" t="s">
        <v>1042</v>
      </c>
      <c r="D12508" s="211">
        <f>VLOOKUP(Pag_Inicio_Corr_mas_casos[[#This Row],[Corregimiento]],Hoja3!$A$2:$D$676,4,0)</f>
        <v>80826</v>
      </c>
      <c r="E12508" s="210">
        <v>5</v>
      </c>
    </row>
    <row r="12509" spans="1:5" x14ac:dyDescent="0.25">
      <c r="A12509" s="209">
        <v>44499</v>
      </c>
      <c r="B12509" s="210">
        <v>44499</v>
      </c>
      <c r="C12509" s="210" t="s">
        <v>1163</v>
      </c>
      <c r="D12509" s="211">
        <f>VLOOKUP(Pag_Inicio_Corr_mas_casos[[#This Row],[Corregimiento]],Hoja3!$A$2:$D$676,4,0)</f>
        <v>130101</v>
      </c>
      <c r="E12509" s="210">
        <v>5</v>
      </c>
    </row>
    <row r="12510" spans="1:5" x14ac:dyDescent="0.25">
      <c r="A12510" s="209">
        <v>44499</v>
      </c>
      <c r="B12510" s="210">
        <v>44499</v>
      </c>
      <c r="C12510" s="210" t="s">
        <v>1155</v>
      </c>
      <c r="D12510" s="211">
        <f>VLOOKUP(Pag_Inicio_Corr_mas_casos[[#This Row],[Corregimiento]],Hoja3!$A$2:$D$676,4,0)</f>
        <v>40601</v>
      </c>
      <c r="E12510" s="210">
        <v>5</v>
      </c>
    </row>
    <row r="12511" spans="1:5" x14ac:dyDescent="0.25">
      <c r="A12511" s="209">
        <v>44499</v>
      </c>
      <c r="B12511" s="210">
        <v>44499</v>
      </c>
      <c r="C12511" s="210" t="s">
        <v>1106</v>
      </c>
      <c r="D12511" s="211">
        <f>VLOOKUP(Pag_Inicio_Corr_mas_casos[[#This Row],[Corregimiento]],Hoja3!$A$2:$D$676,4,0)</f>
        <v>80809</v>
      </c>
      <c r="E12511" s="210">
        <v>4</v>
      </c>
    </row>
    <row r="12512" spans="1:5" x14ac:dyDescent="0.25">
      <c r="A12512" s="209">
        <v>44499</v>
      </c>
      <c r="B12512" s="210">
        <v>44499</v>
      </c>
      <c r="C12512" s="210" t="s">
        <v>792</v>
      </c>
      <c r="D12512" s="211">
        <f>VLOOKUP(Pag_Inicio_Corr_mas_casos[[#This Row],[Corregimiento]],Hoja3!$A$2:$D$676,4,0)</f>
        <v>80806</v>
      </c>
      <c r="E12512" s="210">
        <v>4</v>
      </c>
    </row>
    <row r="12513" spans="1:5" x14ac:dyDescent="0.25">
      <c r="A12513" s="209">
        <v>44499</v>
      </c>
      <c r="B12513" s="210">
        <v>44499</v>
      </c>
      <c r="C12513" s="210" t="s">
        <v>1039</v>
      </c>
      <c r="D12513" s="211">
        <f>VLOOKUP(Pag_Inicio_Corr_mas_casos[[#This Row],[Corregimiento]],Hoja3!$A$2:$D$676,4,0)</f>
        <v>130708</v>
      </c>
      <c r="E12513" s="210">
        <v>4</v>
      </c>
    </row>
    <row r="12514" spans="1:5" x14ac:dyDescent="0.25">
      <c r="A12514" s="209">
        <v>44499</v>
      </c>
      <c r="B12514" s="210">
        <v>44499</v>
      </c>
      <c r="C12514" s="210" t="s">
        <v>1034</v>
      </c>
      <c r="D12514" s="211">
        <f>VLOOKUP(Pag_Inicio_Corr_mas_casos[[#This Row],[Corregimiento]],Hoja3!$A$2:$D$676,4,0)</f>
        <v>81009</v>
      </c>
      <c r="E12514" s="210">
        <v>3</v>
      </c>
    </row>
    <row r="12515" spans="1:5" x14ac:dyDescent="0.25">
      <c r="A12515" s="209">
        <v>44499</v>
      </c>
      <c r="B12515" s="210">
        <v>44499</v>
      </c>
      <c r="C12515" s="210" t="s">
        <v>1032</v>
      </c>
      <c r="D12515" s="211">
        <f>VLOOKUP(Pag_Inicio_Corr_mas_casos[[#This Row],[Corregimiento]],Hoja3!$A$2:$D$676,4,0)</f>
        <v>80810</v>
      </c>
      <c r="E12515" s="210">
        <v>3</v>
      </c>
    </row>
    <row r="12516" spans="1:5" x14ac:dyDescent="0.25">
      <c r="A12516" s="209">
        <v>44499</v>
      </c>
      <c r="B12516" s="210">
        <v>44499</v>
      </c>
      <c r="C12516" s="210" t="s">
        <v>1100</v>
      </c>
      <c r="D12516" s="211">
        <f>VLOOKUP(Pag_Inicio_Corr_mas_casos[[#This Row],[Corregimiento]],Hoja3!$A$2:$D$676,4,0)</f>
        <v>60103</v>
      </c>
      <c r="E12516" s="210">
        <v>3</v>
      </c>
    </row>
    <row r="12517" spans="1:5" x14ac:dyDescent="0.25">
      <c r="A12517" s="209">
        <v>44499</v>
      </c>
      <c r="B12517" s="210">
        <v>44499</v>
      </c>
      <c r="C12517" s="210" t="s">
        <v>1037</v>
      </c>
      <c r="D12517" s="211">
        <f>VLOOKUP(Pag_Inicio_Corr_mas_casos[[#This Row],[Corregimiento]],Hoja3!$A$2:$D$676,4,0)</f>
        <v>80807</v>
      </c>
      <c r="E12517" s="210">
        <v>3</v>
      </c>
    </row>
    <row r="12518" spans="1:5" x14ac:dyDescent="0.25">
      <c r="A12518" s="209">
        <v>44499</v>
      </c>
      <c r="B12518" s="210">
        <v>44499</v>
      </c>
      <c r="C12518" s="210" t="s">
        <v>1046</v>
      </c>
      <c r="D12518" s="211">
        <f>VLOOKUP(Pag_Inicio_Corr_mas_casos[[#This Row],[Corregimiento]],Hoja3!$A$2:$D$676,4,0)</f>
        <v>80813</v>
      </c>
      <c r="E12518" s="210">
        <v>3</v>
      </c>
    </row>
    <row r="12519" spans="1:5" x14ac:dyDescent="0.25">
      <c r="A12519" s="209">
        <v>44499</v>
      </c>
      <c r="B12519" s="210">
        <v>44499</v>
      </c>
      <c r="C12519" s="210" t="s">
        <v>768</v>
      </c>
      <c r="D12519" s="211">
        <f>VLOOKUP(Pag_Inicio_Corr_mas_casos[[#This Row],[Corregimiento]],Hoja3!$A$2:$D$676,4,0)</f>
        <v>40604</v>
      </c>
      <c r="E12519" s="210">
        <v>3</v>
      </c>
    </row>
    <row r="12520" spans="1:5" x14ac:dyDescent="0.25">
      <c r="A12520" s="209">
        <v>44499</v>
      </c>
      <c r="B12520" s="210">
        <v>44499</v>
      </c>
      <c r="C12520" s="210" t="s">
        <v>795</v>
      </c>
      <c r="D12520" s="211">
        <f>VLOOKUP(Pag_Inicio_Corr_mas_casos[[#This Row],[Corregimiento]],Hoja3!$A$2:$D$676,4,0)</f>
        <v>30107</v>
      </c>
      <c r="E12520" s="210">
        <v>3</v>
      </c>
    </row>
    <row r="12521" spans="1:5" x14ac:dyDescent="0.25">
      <c r="A12521" s="209">
        <v>44499</v>
      </c>
      <c r="B12521" s="210">
        <v>44499</v>
      </c>
      <c r="C12521" s="210" t="s">
        <v>820</v>
      </c>
      <c r="D12521" s="211">
        <f>VLOOKUP(Pag_Inicio_Corr_mas_casos[[#This Row],[Corregimiento]],Hoja3!$A$2:$D$676,4,0)</f>
        <v>30104</v>
      </c>
      <c r="E12521" s="210">
        <v>3</v>
      </c>
    </row>
    <row r="12522" spans="1:5" x14ac:dyDescent="0.25">
      <c r="A12522" s="209">
        <v>44499</v>
      </c>
      <c r="B12522" s="210">
        <v>44499</v>
      </c>
      <c r="C12522" s="210" t="s">
        <v>1102</v>
      </c>
      <c r="D12522" s="211">
        <f>VLOOKUP(Pag_Inicio_Corr_mas_casos[[#This Row],[Corregimiento]],Hoja3!$A$2:$D$676,4,0)</f>
        <v>40612</v>
      </c>
      <c r="E12522" s="210">
        <v>3</v>
      </c>
    </row>
    <row r="12523" spans="1:5" x14ac:dyDescent="0.25">
      <c r="A12523" s="209">
        <v>44499</v>
      </c>
      <c r="B12523" s="210">
        <v>44499</v>
      </c>
      <c r="C12523" s="210" t="s">
        <v>867</v>
      </c>
      <c r="D12523" s="211">
        <f>VLOOKUP(Pag_Inicio_Corr_mas_casos[[#This Row],[Corregimiento]],Hoja3!$A$2:$D$676,4,0)</f>
        <v>80821</v>
      </c>
      <c r="E12523" s="210">
        <v>3</v>
      </c>
    </row>
    <row r="12524" spans="1:5" x14ac:dyDescent="0.25">
      <c r="A12524" s="209">
        <v>44499</v>
      </c>
      <c r="B12524" s="210">
        <v>44499</v>
      </c>
      <c r="C12524" s="210" t="s">
        <v>1053</v>
      </c>
      <c r="D12524" s="211">
        <f>VLOOKUP(Pag_Inicio_Corr_mas_casos[[#This Row],[Corregimiento]],Hoja3!$A$2:$D$676,4,0)</f>
        <v>50208</v>
      </c>
      <c r="E12524" s="210">
        <v>2</v>
      </c>
    </row>
    <row r="12525" spans="1:5" x14ac:dyDescent="0.25">
      <c r="A12525" s="209">
        <v>44499</v>
      </c>
      <c r="B12525" s="210">
        <v>44499</v>
      </c>
      <c r="C12525" s="210" t="s">
        <v>1478</v>
      </c>
      <c r="D12525" s="211">
        <f>VLOOKUP(Pag_Inicio_Corr_mas_casos[[#This Row],[Corregimiento]],Hoja3!$A$2:$D$676,4,0)</f>
        <v>60105</v>
      </c>
      <c r="E12525" s="210">
        <v>2</v>
      </c>
    </row>
    <row r="12526" spans="1:5" x14ac:dyDescent="0.25">
      <c r="A12526" s="216">
        <v>44500</v>
      </c>
      <c r="B12526" s="217">
        <v>44500</v>
      </c>
      <c r="C12526" s="217" t="s">
        <v>1333</v>
      </c>
      <c r="D12526" s="218">
        <f>VLOOKUP(Pag_Inicio_Corr_mas_casos[[#This Row],[Corregimiento]],Hoja3!$A$2:$D$676,4,0)</f>
        <v>40405</v>
      </c>
      <c r="E12526" s="217">
        <v>10</v>
      </c>
    </row>
    <row r="12527" spans="1:5" x14ac:dyDescent="0.25">
      <c r="A12527" s="216">
        <v>44500</v>
      </c>
      <c r="B12527" s="217">
        <v>44500</v>
      </c>
      <c r="C12527" s="217" t="s">
        <v>795</v>
      </c>
      <c r="D12527" s="218">
        <f>VLOOKUP(Pag_Inicio_Corr_mas_casos[[#This Row],[Corregimiento]],Hoja3!$A$2:$D$676,4,0)</f>
        <v>30107</v>
      </c>
      <c r="E12527" s="217">
        <v>7</v>
      </c>
    </row>
    <row r="12528" spans="1:5" x14ac:dyDescent="0.25">
      <c r="A12528" s="216">
        <v>44500</v>
      </c>
      <c r="B12528" s="217">
        <v>44500</v>
      </c>
      <c r="C12528" s="217" t="s">
        <v>1253</v>
      </c>
      <c r="D12528" s="218">
        <f>VLOOKUP(Pag_Inicio_Corr_mas_casos[[#This Row],[Corregimiento]],Hoja3!$A$2:$D$676,4,0)</f>
        <v>10201</v>
      </c>
      <c r="E12528" s="217">
        <v>6</v>
      </c>
    </row>
    <row r="12529" spans="1:5" x14ac:dyDescent="0.25">
      <c r="A12529" s="216">
        <v>44500</v>
      </c>
      <c r="B12529" s="217">
        <v>44500</v>
      </c>
      <c r="C12529" s="217" t="s">
        <v>1106</v>
      </c>
      <c r="D12529" s="218">
        <f>VLOOKUP(Pag_Inicio_Corr_mas_casos[[#This Row],[Corregimiento]],Hoja3!$A$2:$D$676,4,0)</f>
        <v>80809</v>
      </c>
      <c r="E12529" s="217">
        <v>6</v>
      </c>
    </row>
    <row r="12530" spans="1:5" x14ac:dyDescent="0.25">
      <c r="A12530" s="216">
        <v>44500</v>
      </c>
      <c r="B12530" s="217">
        <v>44500</v>
      </c>
      <c r="C12530" s="217" t="s">
        <v>1492</v>
      </c>
      <c r="D12530" s="218">
        <f>VLOOKUP(Pag_Inicio_Corr_mas_casos[[#This Row],[Corregimiento]],Hoja3!$A$2:$D$676,4,0)</f>
        <v>91007</v>
      </c>
      <c r="E12530" s="217">
        <v>5</v>
      </c>
    </row>
    <row r="12531" spans="1:5" x14ac:dyDescent="0.25">
      <c r="A12531" s="216">
        <v>44500</v>
      </c>
      <c r="B12531" s="217">
        <v>44500</v>
      </c>
      <c r="C12531" s="217" t="s">
        <v>1486</v>
      </c>
      <c r="D12531" s="218">
        <f>VLOOKUP(Pag_Inicio_Corr_mas_casos[[#This Row],[Corregimiento]],Hoja3!$A$2:$D$676,4,0)</f>
        <v>130706</v>
      </c>
      <c r="E12531" s="217">
        <v>5</v>
      </c>
    </row>
    <row r="12532" spans="1:5" x14ac:dyDescent="0.25">
      <c r="A12532" s="216">
        <v>44500</v>
      </c>
      <c r="B12532" s="217">
        <v>44500</v>
      </c>
      <c r="C12532" s="217" t="s">
        <v>1102</v>
      </c>
      <c r="D12532" s="218">
        <f>VLOOKUP(Pag_Inicio_Corr_mas_casos[[#This Row],[Corregimiento]],Hoja3!$A$2:$D$676,4,0)</f>
        <v>40612</v>
      </c>
      <c r="E12532" s="217">
        <v>5</v>
      </c>
    </row>
    <row r="12533" spans="1:5" x14ac:dyDescent="0.25">
      <c r="A12533" s="216">
        <v>44500</v>
      </c>
      <c r="B12533" s="217">
        <v>44500</v>
      </c>
      <c r="C12533" s="217" t="s">
        <v>1049</v>
      </c>
      <c r="D12533" s="218">
        <f>VLOOKUP(Pag_Inicio_Corr_mas_casos[[#This Row],[Corregimiento]],Hoja3!$A$2:$D$676,4,0)</f>
        <v>80822</v>
      </c>
      <c r="E12533" s="217">
        <v>4</v>
      </c>
    </row>
    <row r="12534" spans="1:5" x14ac:dyDescent="0.25">
      <c r="A12534" s="216">
        <v>44500</v>
      </c>
      <c r="B12534" s="217">
        <v>44500</v>
      </c>
      <c r="C12534" s="217" t="s">
        <v>1155</v>
      </c>
      <c r="D12534" s="218">
        <f>VLOOKUP(Pag_Inicio_Corr_mas_casos[[#This Row],[Corregimiento]],Hoja3!$A$2:$D$676,4,0)</f>
        <v>40601</v>
      </c>
      <c r="E12534" s="217">
        <v>4</v>
      </c>
    </row>
    <row r="12535" spans="1:5" x14ac:dyDescent="0.25">
      <c r="A12535" s="216">
        <v>44500</v>
      </c>
      <c r="B12535" s="217">
        <v>44500</v>
      </c>
      <c r="C12535" s="217" t="s">
        <v>1046</v>
      </c>
      <c r="D12535" s="218">
        <f>VLOOKUP(Pag_Inicio_Corr_mas_casos[[#This Row],[Corregimiento]],Hoja3!$A$2:$D$676,4,0)</f>
        <v>80813</v>
      </c>
      <c r="E12535" s="217">
        <v>3</v>
      </c>
    </row>
    <row r="12536" spans="1:5" x14ac:dyDescent="0.25">
      <c r="A12536" s="216">
        <v>44500</v>
      </c>
      <c r="B12536" s="217">
        <v>44500</v>
      </c>
      <c r="C12536" s="217" t="s">
        <v>1015</v>
      </c>
      <c r="D12536" s="218">
        <f>VLOOKUP(Pag_Inicio_Corr_mas_casos[[#This Row],[Corregimiento]],Hoja3!$A$2:$D$676,4,0)</f>
        <v>91008</v>
      </c>
      <c r="E12536" s="217">
        <v>3</v>
      </c>
    </row>
    <row r="12537" spans="1:5" x14ac:dyDescent="0.25">
      <c r="A12537" s="216">
        <v>44500</v>
      </c>
      <c r="B12537" s="217">
        <v>44500</v>
      </c>
      <c r="C12537" s="217" t="s">
        <v>1161</v>
      </c>
      <c r="D12537" s="218">
        <f>VLOOKUP(Pag_Inicio_Corr_mas_casos[[#This Row],[Corregimiento]],Hoja3!$A$2:$D$676,4,0)</f>
        <v>40610</v>
      </c>
      <c r="E12537" s="217">
        <v>3</v>
      </c>
    </row>
    <row r="12538" spans="1:5" x14ac:dyDescent="0.25">
      <c r="A12538" s="216">
        <v>44500</v>
      </c>
      <c r="B12538" s="217">
        <v>44500</v>
      </c>
      <c r="C12538" s="217" t="s">
        <v>1200</v>
      </c>
      <c r="D12538" s="218">
        <f>VLOOKUP(Pag_Inicio_Corr_mas_casos[[#This Row],[Corregimiento]],Hoja3!$A$2:$D$676,4,0)</f>
        <v>40404</v>
      </c>
      <c r="E12538" s="217">
        <v>3</v>
      </c>
    </row>
    <row r="12539" spans="1:5" x14ac:dyDescent="0.25">
      <c r="A12539" s="216">
        <v>44500</v>
      </c>
      <c r="B12539" s="217">
        <v>44500</v>
      </c>
      <c r="C12539" s="217" t="s">
        <v>1100</v>
      </c>
      <c r="D12539" s="218">
        <f>VLOOKUP(Pag_Inicio_Corr_mas_casos[[#This Row],[Corregimiento]],Hoja3!$A$2:$D$676,4,0)</f>
        <v>60103</v>
      </c>
      <c r="E12539" s="217">
        <v>3</v>
      </c>
    </row>
    <row r="12540" spans="1:5" x14ac:dyDescent="0.25">
      <c r="A12540" s="216">
        <v>44500</v>
      </c>
      <c r="B12540" s="217">
        <v>44500</v>
      </c>
      <c r="C12540" s="217" t="s">
        <v>823</v>
      </c>
      <c r="D12540" s="218">
        <f>VLOOKUP(Pag_Inicio_Corr_mas_casos[[#This Row],[Corregimiento]],Hoja3!$A$2:$D$676,4,0)</f>
        <v>80508</v>
      </c>
      <c r="E12540" s="217">
        <v>3</v>
      </c>
    </row>
    <row r="12541" spans="1:5" x14ac:dyDescent="0.25">
      <c r="A12541" s="216">
        <v>44500</v>
      </c>
      <c r="B12541" s="217">
        <v>44500</v>
      </c>
      <c r="C12541" s="217" t="s">
        <v>1163</v>
      </c>
      <c r="D12541" s="218">
        <f>VLOOKUP(Pag_Inicio_Corr_mas_casos[[#This Row],[Corregimiento]],Hoja3!$A$2:$D$676,4,0)</f>
        <v>130101</v>
      </c>
      <c r="E12541" s="217">
        <v>3</v>
      </c>
    </row>
    <row r="12542" spans="1:5" x14ac:dyDescent="0.25">
      <c r="A12542" s="216">
        <v>44500</v>
      </c>
      <c r="B12542" s="217">
        <v>44500</v>
      </c>
      <c r="C12542" s="217" t="s">
        <v>917</v>
      </c>
      <c r="D12542" s="218">
        <f>VLOOKUP(Pag_Inicio_Corr_mas_casos[[#This Row],[Corregimiento]],Hoja3!$A$2:$D$676,4,0)</f>
        <v>40204</v>
      </c>
      <c r="E12542" s="217">
        <v>3</v>
      </c>
    </row>
    <row r="12543" spans="1:5" x14ac:dyDescent="0.25">
      <c r="A12543" s="216">
        <v>44500</v>
      </c>
      <c r="B12543" s="217">
        <v>44500</v>
      </c>
      <c r="C12543" s="217" t="s">
        <v>1034</v>
      </c>
      <c r="D12543" s="218">
        <f>VLOOKUP(Pag_Inicio_Corr_mas_casos[[#This Row],[Corregimiento]],Hoja3!$A$2:$D$676,4,0)</f>
        <v>81009</v>
      </c>
      <c r="E12543" s="217">
        <v>2</v>
      </c>
    </row>
    <row r="12544" spans="1:5" x14ac:dyDescent="0.25">
      <c r="A12544" s="216">
        <v>44500</v>
      </c>
      <c r="B12544" s="217">
        <v>44500</v>
      </c>
      <c r="C12544" s="217" t="s">
        <v>1114</v>
      </c>
      <c r="D12544" s="218">
        <f>VLOOKUP(Pag_Inicio_Corr_mas_casos[[#This Row],[Corregimiento]],Hoja3!$A$2:$D$676,4,0)</f>
        <v>81001</v>
      </c>
      <c r="E12544" s="217">
        <v>2</v>
      </c>
    </row>
    <row r="12545" spans="1:5" x14ac:dyDescent="0.25">
      <c r="A12545" s="216">
        <v>44500</v>
      </c>
      <c r="B12545" s="217">
        <v>44500</v>
      </c>
      <c r="C12545" s="217" t="s">
        <v>787</v>
      </c>
      <c r="D12545" s="218">
        <f>VLOOKUP(Pag_Inicio_Corr_mas_casos[[#This Row],[Corregimiento]],Hoja3!$A$2:$D$676,4,0)</f>
        <v>130107</v>
      </c>
      <c r="E12545" s="217">
        <v>2</v>
      </c>
    </row>
    <row r="12546" spans="1:5" x14ac:dyDescent="0.25">
      <c r="A12546" s="206">
        <v>44501</v>
      </c>
      <c r="B12546" s="207">
        <v>44501</v>
      </c>
      <c r="C12546" s="207" t="s">
        <v>792</v>
      </c>
      <c r="D12546" s="208">
        <f>VLOOKUP(Pag_Inicio_Corr_mas_casos[[#This Row],[Corregimiento]],Hoja3!$A$2:$D$676,4,0)</f>
        <v>80806</v>
      </c>
      <c r="E12546" s="207">
        <v>4</v>
      </c>
    </row>
    <row r="12547" spans="1:5" x14ac:dyDescent="0.25">
      <c r="A12547" s="206">
        <v>44501</v>
      </c>
      <c r="B12547" s="207">
        <v>44501</v>
      </c>
      <c r="C12547" s="207" t="s">
        <v>1100</v>
      </c>
      <c r="D12547" s="208">
        <f>VLOOKUP(Pag_Inicio_Corr_mas_casos[[#This Row],[Corregimiento]],Hoja3!$A$2:$D$676,4,0)</f>
        <v>60103</v>
      </c>
      <c r="E12547" s="207">
        <v>4</v>
      </c>
    </row>
    <row r="12548" spans="1:5" x14ac:dyDescent="0.25">
      <c r="A12548" s="206">
        <v>44501</v>
      </c>
      <c r="B12548" s="207">
        <v>44501</v>
      </c>
      <c r="C12548" s="207" t="s">
        <v>1155</v>
      </c>
      <c r="D12548" s="208">
        <f>VLOOKUP(Pag_Inicio_Corr_mas_casos[[#This Row],[Corregimiento]],Hoja3!$A$2:$D$676,4,0)</f>
        <v>40601</v>
      </c>
      <c r="E12548" s="207">
        <v>4</v>
      </c>
    </row>
    <row r="12549" spans="1:5" x14ac:dyDescent="0.25">
      <c r="A12549" s="206">
        <v>44501</v>
      </c>
      <c r="B12549" s="207">
        <v>44501</v>
      </c>
      <c r="C12549" s="207" t="s">
        <v>1015</v>
      </c>
      <c r="D12549" s="208">
        <f>VLOOKUP(Pag_Inicio_Corr_mas_casos[[#This Row],[Corregimiento]],Hoja3!$A$2:$D$676,4,0)</f>
        <v>91008</v>
      </c>
      <c r="E12549" s="207">
        <v>3</v>
      </c>
    </row>
    <row r="12550" spans="1:5" x14ac:dyDescent="0.25">
      <c r="A12550" s="206">
        <v>44501</v>
      </c>
      <c r="B12550" s="207">
        <v>44501</v>
      </c>
      <c r="C12550" s="207" t="s">
        <v>1065</v>
      </c>
      <c r="D12550" s="208">
        <f>VLOOKUP(Pag_Inicio_Corr_mas_casos[[#This Row],[Corregimiento]],Hoja3!$A$2:$D$676,4,0)</f>
        <v>40606</v>
      </c>
      <c r="E12550" s="207">
        <v>3</v>
      </c>
    </row>
    <row r="12551" spans="1:5" x14ac:dyDescent="0.25">
      <c r="A12551" s="206">
        <v>44501</v>
      </c>
      <c r="B12551" s="207">
        <v>44501</v>
      </c>
      <c r="C12551" s="207" t="s">
        <v>1106</v>
      </c>
      <c r="D12551" s="208">
        <f>VLOOKUP(Pag_Inicio_Corr_mas_casos[[#This Row],[Corregimiento]],Hoja3!$A$2:$D$676,4,0)</f>
        <v>80809</v>
      </c>
      <c r="E12551" s="207">
        <v>3</v>
      </c>
    </row>
    <row r="12552" spans="1:5" x14ac:dyDescent="0.25">
      <c r="A12552" s="206">
        <v>44501</v>
      </c>
      <c r="B12552" s="207">
        <v>44501</v>
      </c>
      <c r="C12552" s="207" t="s">
        <v>1037</v>
      </c>
      <c r="D12552" s="208">
        <f>VLOOKUP(Pag_Inicio_Corr_mas_casos[[#This Row],[Corregimiento]],Hoja3!$A$2:$D$676,4,0)</f>
        <v>80807</v>
      </c>
      <c r="E12552" s="207">
        <v>2</v>
      </c>
    </row>
    <row r="12553" spans="1:5" x14ac:dyDescent="0.25">
      <c r="A12553" s="206">
        <v>44501</v>
      </c>
      <c r="B12553" s="207">
        <v>44501</v>
      </c>
      <c r="C12553" s="207" t="s">
        <v>999</v>
      </c>
      <c r="D12553" s="208">
        <f>VLOOKUP(Pag_Inicio_Corr_mas_casos[[#This Row],[Corregimiento]],Hoja3!$A$2:$D$676,4,0)</f>
        <v>80820</v>
      </c>
      <c r="E12553" s="207">
        <v>2</v>
      </c>
    </row>
    <row r="12554" spans="1:5" x14ac:dyDescent="0.25">
      <c r="A12554" s="206">
        <v>44501</v>
      </c>
      <c r="B12554" s="207">
        <v>44501</v>
      </c>
      <c r="C12554" s="207" t="s">
        <v>1413</v>
      </c>
      <c r="D12554" s="208">
        <f>VLOOKUP(Pag_Inicio_Corr_mas_casos[[#This Row],[Corregimiento]],Hoja3!$A$2:$D$676,4,0)</f>
        <v>81003</v>
      </c>
      <c r="E12554" s="207">
        <v>2</v>
      </c>
    </row>
    <row r="12555" spans="1:5" x14ac:dyDescent="0.25">
      <c r="A12555" s="206">
        <v>44501</v>
      </c>
      <c r="B12555" s="207">
        <v>44501</v>
      </c>
      <c r="C12555" s="207" t="s">
        <v>1493</v>
      </c>
      <c r="D12555" s="208">
        <f>VLOOKUP(Pag_Inicio_Corr_mas_casos[[#This Row],[Corregimiento]],Hoja3!$A$2:$D$676,4,0)</f>
        <v>120208</v>
      </c>
      <c r="E12555" s="207">
        <v>2</v>
      </c>
    </row>
    <row r="12556" spans="1:5" x14ac:dyDescent="0.25">
      <c r="A12556" s="206">
        <v>44501</v>
      </c>
      <c r="B12556" s="207">
        <v>44501</v>
      </c>
      <c r="C12556" s="207" t="s">
        <v>969</v>
      </c>
      <c r="D12556" s="208">
        <f>VLOOKUP(Pag_Inicio_Corr_mas_casos[[#This Row],[Corregimiento]],Hoja3!$A$2:$D$676,4,0)</f>
        <v>91103</v>
      </c>
      <c r="E12556" s="207">
        <v>2</v>
      </c>
    </row>
    <row r="12557" spans="1:5" x14ac:dyDescent="0.25">
      <c r="A12557" s="206">
        <v>44501</v>
      </c>
      <c r="B12557" s="207">
        <v>44501</v>
      </c>
      <c r="C12557" s="207" t="s">
        <v>1448</v>
      </c>
      <c r="D12557" s="208">
        <f>VLOOKUP(Pag_Inicio_Corr_mas_casos[[#This Row],[Corregimiento]],Hoja3!$A$2:$D$676,4,0)</f>
        <v>30113</v>
      </c>
      <c r="E12557" s="207">
        <v>2</v>
      </c>
    </row>
    <row r="12558" spans="1:5" x14ac:dyDescent="0.25">
      <c r="A12558" s="206">
        <v>44501</v>
      </c>
      <c r="B12558" s="207">
        <v>44501</v>
      </c>
      <c r="C12558" s="207" t="s">
        <v>1118</v>
      </c>
      <c r="D12558" s="208">
        <f>VLOOKUP(Pag_Inicio_Corr_mas_casos[[#This Row],[Corregimiento]],Hoja3!$A$2:$D$676,4,0)</f>
        <v>30111</v>
      </c>
      <c r="E12558" s="207">
        <v>2</v>
      </c>
    </row>
    <row r="12559" spans="1:5" x14ac:dyDescent="0.25">
      <c r="A12559" s="206">
        <v>44501</v>
      </c>
      <c r="B12559" s="207">
        <v>44501</v>
      </c>
      <c r="C12559" s="207" t="s">
        <v>1090</v>
      </c>
      <c r="D12559" s="208">
        <f>VLOOKUP(Pag_Inicio_Corr_mas_casos[[#This Row],[Corregimiento]],Hoja3!$A$2:$D$676,4,0)</f>
        <v>81005</v>
      </c>
      <c r="E12559" s="207">
        <v>2</v>
      </c>
    </row>
    <row r="12560" spans="1:5" x14ac:dyDescent="0.25">
      <c r="A12560" s="206">
        <v>44501</v>
      </c>
      <c r="B12560" s="207">
        <v>44501</v>
      </c>
      <c r="C12560" s="207" t="s">
        <v>1173</v>
      </c>
      <c r="D12560" s="208">
        <f>VLOOKUP(Pag_Inicio_Corr_mas_casos[[#This Row],[Corregimiento]],Hoja3!$A$2:$D$676,4,0)</f>
        <v>40503</v>
      </c>
      <c r="E12560" s="207">
        <v>2</v>
      </c>
    </row>
    <row r="12561" spans="1:5" x14ac:dyDescent="0.25">
      <c r="A12561" s="206">
        <v>44501</v>
      </c>
      <c r="B12561" s="207">
        <v>44501</v>
      </c>
      <c r="C12561" s="207" t="s">
        <v>1141</v>
      </c>
      <c r="D12561" s="208">
        <v>20206</v>
      </c>
      <c r="E12561" s="207">
        <v>2</v>
      </c>
    </row>
    <row r="12562" spans="1:5" x14ac:dyDescent="0.25">
      <c r="A12562" s="206">
        <v>44501</v>
      </c>
      <c r="B12562" s="207">
        <v>44501</v>
      </c>
      <c r="C12562" s="207" t="s">
        <v>786</v>
      </c>
      <c r="D12562" s="208">
        <f>VLOOKUP(Pag_Inicio_Corr_mas_casos[[#This Row],[Corregimiento]],Hoja3!$A$2:$D$676,4,0)</f>
        <v>80819</v>
      </c>
      <c r="E12562" s="207">
        <v>2</v>
      </c>
    </row>
    <row r="12563" spans="1:5" x14ac:dyDescent="0.25">
      <c r="A12563" s="206">
        <v>44501</v>
      </c>
      <c r="B12563" s="207">
        <v>44501</v>
      </c>
      <c r="C12563" s="207" t="s">
        <v>1141</v>
      </c>
      <c r="D12563" s="208">
        <f>VLOOKUP(Pag_Inicio_Corr_mas_casos[[#This Row],[Corregimiento]],Hoja3!$A$2:$D$676,4,0)</f>
        <v>80812</v>
      </c>
      <c r="E12563" s="207">
        <v>2</v>
      </c>
    </row>
    <row r="12564" spans="1:5" x14ac:dyDescent="0.25">
      <c r="A12564" s="206">
        <v>44501</v>
      </c>
      <c r="B12564" s="207">
        <v>44501</v>
      </c>
      <c r="C12564" s="207" t="s">
        <v>1034</v>
      </c>
      <c r="D12564" s="208">
        <f>VLOOKUP(Pag_Inicio_Corr_mas_casos[[#This Row],[Corregimiento]],Hoja3!$A$2:$D$676,4,0)</f>
        <v>81009</v>
      </c>
      <c r="E12564" s="207">
        <v>1</v>
      </c>
    </row>
    <row r="12565" spans="1:5" x14ac:dyDescent="0.25">
      <c r="A12565" s="206">
        <v>44501</v>
      </c>
      <c r="B12565" s="207">
        <v>44501</v>
      </c>
      <c r="C12565" s="207" t="s">
        <v>1280</v>
      </c>
      <c r="D12565" s="208">
        <f>VLOOKUP(Pag_Inicio_Corr_mas_casos[[#This Row],[Corregimiento]],Hoja3!$A$2:$D$676,4,0)</f>
        <v>91101</v>
      </c>
      <c r="E12565" s="207">
        <v>1</v>
      </c>
    </row>
    <row r="12566" spans="1:5" x14ac:dyDescent="0.25">
      <c r="A12566" s="209">
        <v>44502</v>
      </c>
      <c r="B12566" s="210">
        <v>44502</v>
      </c>
      <c r="C12566" s="210" t="s">
        <v>1106</v>
      </c>
      <c r="D12566" s="211">
        <f>VLOOKUP(Pag_Inicio_Corr_mas_casos[[#This Row],[Corregimiento]],Hoja3!$A$2:$D$676,4,0)</f>
        <v>80809</v>
      </c>
      <c r="E12566" s="210">
        <v>10</v>
      </c>
    </row>
    <row r="12567" spans="1:5" x14ac:dyDescent="0.25">
      <c r="A12567" s="209">
        <v>44502</v>
      </c>
      <c r="B12567" s="210">
        <v>44502</v>
      </c>
      <c r="C12567" s="210" t="s">
        <v>1155</v>
      </c>
      <c r="D12567" s="211">
        <f>VLOOKUP(Pag_Inicio_Corr_mas_casos[[#This Row],[Corregimiento]],Hoja3!$A$2:$D$676,4,0)</f>
        <v>40601</v>
      </c>
      <c r="E12567" s="210">
        <v>6</v>
      </c>
    </row>
    <row r="12568" spans="1:5" x14ac:dyDescent="0.25">
      <c r="A12568" s="209">
        <v>44502</v>
      </c>
      <c r="B12568" s="210">
        <v>44502</v>
      </c>
      <c r="C12568" s="210" t="s">
        <v>917</v>
      </c>
      <c r="D12568" s="211">
        <f>VLOOKUP(Pag_Inicio_Corr_mas_casos[[#This Row],[Corregimiento]],Hoja3!$A$2:$D$676,4,0)</f>
        <v>40204</v>
      </c>
      <c r="E12568" s="210">
        <v>6</v>
      </c>
    </row>
    <row r="12569" spans="1:5" x14ac:dyDescent="0.25">
      <c r="A12569" s="209">
        <v>44502</v>
      </c>
      <c r="B12569" s="210">
        <v>44502</v>
      </c>
      <c r="C12569" s="210" t="s">
        <v>1034</v>
      </c>
      <c r="D12569" s="211">
        <f>VLOOKUP(Pag_Inicio_Corr_mas_casos[[#This Row],[Corregimiento]],Hoja3!$A$2:$D$676,4,0)</f>
        <v>81009</v>
      </c>
      <c r="E12569" s="210">
        <v>6</v>
      </c>
    </row>
    <row r="12570" spans="1:5" x14ac:dyDescent="0.25">
      <c r="A12570" s="209">
        <v>44502</v>
      </c>
      <c r="B12570" s="210">
        <v>44502</v>
      </c>
      <c r="C12570" s="210" t="s">
        <v>792</v>
      </c>
      <c r="D12570" s="211">
        <f>VLOOKUP(Pag_Inicio_Corr_mas_casos[[#This Row],[Corregimiento]],Hoja3!$A$2:$D$676,4,0)</f>
        <v>80806</v>
      </c>
      <c r="E12570" s="210">
        <v>4</v>
      </c>
    </row>
    <row r="12571" spans="1:5" x14ac:dyDescent="0.25">
      <c r="A12571" s="209">
        <v>44502</v>
      </c>
      <c r="B12571" s="210">
        <v>44502</v>
      </c>
      <c r="C12571" s="210" t="s">
        <v>1053</v>
      </c>
      <c r="D12571" s="211">
        <f>VLOOKUP(Pag_Inicio_Corr_mas_casos[[#This Row],[Corregimiento]],Hoja3!$A$2:$D$676,4,0)</f>
        <v>50208</v>
      </c>
      <c r="E12571" s="210">
        <v>4</v>
      </c>
    </row>
    <row r="12572" spans="1:5" x14ac:dyDescent="0.25">
      <c r="A12572" s="209">
        <v>44502</v>
      </c>
      <c r="B12572" s="210">
        <v>44502</v>
      </c>
      <c r="C12572" s="210" t="s">
        <v>1272</v>
      </c>
      <c r="D12572" s="211">
        <f>VLOOKUP(Pag_Inicio_Corr_mas_casos[[#This Row],[Corregimiento]],Hoja3!$A$2:$D$676,4,0)</f>
        <v>40501</v>
      </c>
      <c r="E12572" s="210">
        <v>4</v>
      </c>
    </row>
    <row r="12573" spans="1:5" x14ac:dyDescent="0.25">
      <c r="A12573" s="209">
        <v>44502</v>
      </c>
      <c r="B12573" s="210">
        <v>44502</v>
      </c>
      <c r="C12573" s="210" t="s">
        <v>795</v>
      </c>
      <c r="D12573" s="211">
        <f>VLOOKUP(Pag_Inicio_Corr_mas_casos[[#This Row],[Corregimiento]],Hoja3!$A$2:$D$676,4,0)</f>
        <v>30107</v>
      </c>
      <c r="E12573" s="210">
        <v>4</v>
      </c>
    </row>
    <row r="12574" spans="1:5" x14ac:dyDescent="0.25">
      <c r="A12574" s="209">
        <v>44502</v>
      </c>
      <c r="B12574" s="210">
        <v>44502</v>
      </c>
      <c r="C12574" s="210" t="s">
        <v>1046</v>
      </c>
      <c r="D12574" s="211">
        <f>VLOOKUP(Pag_Inicio_Corr_mas_casos[[#This Row],[Corregimiento]],Hoja3!$A$2:$D$676,4,0)</f>
        <v>80813</v>
      </c>
      <c r="E12574" s="210">
        <v>4</v>
      </c>
    </row>
    <row r="12575" spans="1:5" x14ac:dyDescent="0.25">
      <c r="A12575" s="209">
        <v>44502</v>
      </c>
      <c r="B12575" s="210">
        <v>44502</v>
      </c>
      <c r="C12575" s="210" t="s">
        <v>1102</v>
      </c>
      <c r="D12575" s="211">
        <f>VLOOKUP(Pag_Inicio_Corr_mas_casos[[#This Row],[Corregimiento]],Hoja3!$A$2:$D$676,4,0)</f>
        <v>40612</v>
      </c>
      <c r="E12575" s="210">
        <v>4</v>
      </c>
    </row>
    <row r="12576" spans="1:5" x14ac:dyDescent="0.25">
      <c r="A12576" s="209">
        <v>44502</v>
      </c>
      <c r="B12576" s="210">
        <v>44502</v>
      </c>
      <c r="C12576" s="210" t="s">
        <v>1141</v>
      </c>
      <c r="D12576" s="211">
        <f>VLOOKUP(Pag_Inicio_Corr_mas_casos[[#This Row],[Corregimiento]],Hoja3!$A$2:$D$676,4,0)</f>
        <v>80812</v>
      </c>
      <c r="E12576" s="210">
        <v>4</v>
      </c>
    </row>
    <row r="12577" spans="1:5" x14ac:dyDescent="0.25">
      <c r="A12577" s="209">
        <v>44502</v>
      </c>
      <c r="B12577" s="210">
        <v>44502</v>
      </c>
      <c r="C12577" s="210" t="s">
        <v>782</v>
      </c>
      <c r="D12577" s="211">
        <f>VLOOKUP(Pag_Inicio_Corr_mas_casos[[#This Row],[Corregimiento]],Hoja3!$A$2:$D$676,4,0)</f>
        <v>80817</v>
      </c>
      <c r="E12577" s="210">
        <v>3</v>
      </c>
    </row>
    <row r="12578" spans="1:5" x14ac:dyDescent="0.25">
      <c r="A12578" s="209">
        <v>44502</v>
      </c>
      <c r="B12578" s="210">
        <v>44502</v>
      </c>
      <c r="C12578" s="210" t="s">
        <v>1037</v>
      </c>
      <c r="D12578" s="211">
        <f>VLOOKUP(Pag_Inicio_Corr_mas_casos[[#This Row],[Corregimiento]],Hoja3!$A$2:$D$676,4,0)</f>
        <v>80807</v>
      </c>
      <c r="E12578" s="210">
        <v>3</v>
      </c>
    </row>
    <row r="12579" spans="1:5" x14ac:dyDescent="0.25">
      <c r="A12579" s="209">
        <v>44502</v>
      </c>
      <c r="B12579" s="210">
        <v>44502</v>
      </c>
      <c r="C12579" s="210" t="s">
        <v>1485</v>
      </c>
      <c r="D12579" s="211">
        <f>VLOOKUP(Pag_Inicio_Corr_mas_casos[[#This Row],[Corregimiento]],Hoja3!$A$2:$D$676,4,0)</f>
        <v>40201</v>
      </c>
      <c r="E12579" s="210">
        <v>3</v>
      </c>
    </row>
    <row r="12580" spans="1:5" x14ac:dyDescent="0.25">
      <c r="A12580" s="209">
        <v>44502</v>
      </c>
      <c r="B12580" s="210">
        <v>44502</v>
      </c>
      <c r="C12580" s="210" t="s">
        <v>1039</v>
      </c>
      <c r="D12580" s="211">
        <f>VLOOKUP(Pag_Inicio_Corr_mas_casos[[#This Row],[Corregimiento]],Hoja3!$A$2:$D$676,4,0)</f>
        <v>130708</v>
      </c>
      <c r="E12580" s="210">
        <v>3</v>
      </c>
    </row>
    <row r="12581" spans="1:5" x14ac:dyDescent="0.25">
      <c r="A12581" s="209">
        <v>44502</v>
      </c>
      <c r="B12581" s="210">
        <v>44502</v>
      </c>
      <c r="C12581" s="210" t="s">
        <v>1250</v>
      </c>
      <c r="D12581" s="211">
        <f>VLOOKUP(Pag_Inicio_Corr_mas_casos[[#This Row],[Corregimiento]],Hoja3!$A$2:$D$676,4,0)</f>
        <v>30103</v>
      </c>
      <c r="E12581" s="210">
        <v>3</v>
      </c>
    </row>
    <row r="12582" spans="1:5" x14ac:dyDescent="0.25">
      <c r="A12582" s="209">
        <v>44502</v>
      </c>
      <c r="B12582" s="210">
        <v>44502</v>
      </c>
      <c r="C12582" s="210" t="s">
        <v>1252</v>
      </c>
      <c r="D12582" s="211">
        <f>VLOOKUP(Pag_Inicio_Corr_mas_casos[[#This Row],[Corregimiento]],Hoja3!$A$2:$D$676,4,0)</f>
        <v>60101</v>
      </c>
      <c r="E12582" s="210">
        <v>2</v>
      </c>
    </row>
    <row r="12583" spans="1:5" x14ac:dyDescent="0.25">
      <c r="A12583" s="209">
        <v>44502</v>
      </c>
      <c r="B12583" s="210">
        <v>44502</v>
      </c>
      <c r="C12583" s="210" t="s">
        <v>1161</v>
      </c>
      <c r="D12583" s="211">
        <f>VLOOKUP(Pag_Inicio_Corr_mas_casos[[#This Row],[Corregimiento]],Hoja3!$A$2:$D$676,4,0)</f>
        <v>40610</v>
      </c>
      <c r="E12583" s="210">
        <v>2</v>
      </c>
    </row>
    <row r="12584" spans="1:5" x14ac:dyDescent="0.25">
      <c r="A12584" s="209">
        <v>44502</v>
      </c>
      <c r="B12584" s="210">
        <v>44502</v>
      </c>
      <c r="C12584" s="210" t="s">
        <v>1494</v>
      </c>
      <c r="D12584" s="211">
        <f>VLOOKUP(Pag_Inicio_Corr_mas_casos[[#This Row],[Corregimiento]],Hoja3!$A$2:$D$676,4,0)</f>
        <v>91002</v>
      </c>
      <c r="E12584" s="210">
        <v>2</v>
      </c>
    </row>
    <row r="12585" spans="1:5" x14ac:dyDescent="0.25">
      <c r="A12585" s="209">
        <v>44502</v>
      </c>
      <c r="B12585" s="210">
        <v>44502</v>
      </c>
      <c r="C12585" s="210" t="s">
        <v>1495</v>
      </c>
      <c r="D12585" s="211">
        <f>VLOOKUP(Pag_Inicio_Corr_mas_casos[[#This Row],[Corregimiento]],Hoja3!$A$2:$D$676,4,0)</f>
        <v>40106</v>
      </c>
      <c r="E12585" s="210">
        <v>2</v>
      </c>
    </row>
    <row r="12586" spans="1:5" x14ac:dyDescent="0.25">
      <c r="A12586" s="38">
        <v>44503</v>
      </c>
      <c r="B12586" s="39">
        <v>44503</v>
      </c>
      <c r="C12586" s="39" t="s">
        <v>1106</v>
      </c>
      <c r="D12586" s="40">
        <f>VLOOKUP(Pag_Inicio_Corr_mas_casos[[#This Row],[Corregimiento]],Hoja3!$A$2:$D$676,4,0)</f>
        <v>80809</v>
      </c>
      <c r="E12586" s="39">
        <v>9</v>
      </c>
    </row>
    <row r="12587" spans="1:5" x14ac:dyDescent="0.25">
      <c r="A12587" s="38">
        <v>44503</v>
      </c>
      <c r="B12587" s="39">
        <v>44503</v>
      </c>
      <c r="C12587" s="39" t="s">
        <v>1357</v>
      </c>
      <c r="D12587" s="40">
        <f>VLOOKUP(Pag_Inicio_Corr_mas_casos[[#This Row],[Corregimiento]],Hoja3!$A$2:$D$676,4,0)</f>
        <v>41401</v>
      </c>
      <c r="E12587" s="39">
        <v>8</v>
      </c>
    </row>
    <row r="12588" spans="1:5" x14ac:dyDescent="0.25">
      <c r="A12588" s="38">
        <v>44503</v>
      </c>
      <c r="B12588" s="39">
        <v>44503</v>
      </c>
      <c r="C12588" s="39" t="s">
        <v>1155</v>
      </c>
      <c r="D12588" s="40">
        <f>VLOOKUP(Pag_Inicio_Corr_mas_casos[[#This Row],[Corregimiento]],Hoja3!$A$2:$D$676,4,0)</f>
        <v>40601</v>
      </c>
      <c r="E12588" s="39">
        <v>6</v>
      </c>
    </row>
    <row r="12589" spans="1:5" x14ac:dyDescent="0.25">
      <c r="A12589" s="38">
        <v>44503</v>
      </c>
      <c r="B12589" s="39">
        <v>44503</v>
      </c>
      <c r="C12589" s="39" t="s">
        <v>1036</v>
      </c>
      <c r="D12589" s="40">
        <f>VLOOKUP(Pag_Inicio_Corr_mas_casos[[#This Row],[Corregimiento]],Hoja3!$A$2:$D$676,4,0)</f>
        <v>80823</v>
      </c>
      <c r="E12589" s="39">
        <v>5</v>
      </c>
    </row>
    <row r="12590" spans="1:5" x14ac:dyDescent="0.25">
      <c r="A12590" s="38">
        <v>44503</v>
      </c>
      <c r="B12590" s="39">
        <v>44503</v>
      </c>
      <c r="C12590" s="39" t="s">
        <v>1270</v>
      </c>
      <c r="D12590" s="40">
        <f>VLOOKUP(Pag_Inicio_Corr_mas_casos[[#This Row],[Corregimiento]],Hoja3!$A$2:$D$676,4,0)</f>
        <v>40701</v>
      </c>
      <c r="E12590" s="39">
        <v>4</v>
      </c>
    </row>
    <row r="12591" spans="1:5" x14ac:dyDescent="0.25">
      <c r="A12591" s="38">
        <v>44503</v>
      </c>
      <c r="B12591" s="39">
        <v>44503</v>
      </c>
      <c r="C12591" s="39" t="s">
        <v>1128</v>
      </c>
      <c r="D12591" s="40">
        <f>VLOOKUP(Pag_Inicio_Corr_mas_casos[[#This Row],[Corregimiento]],Hoja3!$A$2:$D$676,4,0)</f>
        <v>91008</v>
      </c>
      <c r="E12591" s="39">
        <v>4</v>
      </c>
    </row>
    <row r="12592" spans="1:5" x14ac:dyDescent="0.25">
      <c r="A12592" s="38">
        <v>44503</v>
      </c>
      <c r="B12592" s="39">
        <v>44503</v>
      </c>
      <c r="C12592" s="39" t="s">
        <v>1116</v>
      </c>
      <c r="D12592" s="40">
        <f>VLOOKUP(Pag_Inicio_Corr_mas_casos[[#This Row],[Corregimiento]],Hoja3!$A$2:$D$676,4,0)</f>
        <v>81003</v>
      </c>
      <c r="E12592" s="39">
        <v>4</v>
      </c>
    </row>
    <row r="12593" spans="1:5" x14ac:dyDescent="0.25">
      <c r="A12593" s="38">
        <v>44503</v>
      </c>
      <c r="B12593" s="39">
        <v>44503</v>
      </c>
      <c r="C12593" s="39" t="s">
        <v>1159</v>
      </c>
      <c r="D12593" s="40">
        <f>VLOOKUP(Pag_Inicio_Corr_mas_casos[[#This Row],[Corregimiento]],Hoja3!$A$2:$D$676,4,0)</f>
        <v>30405</v>
      </c>
      <c r="E12593" s="39">
        <v>3</v>
      </c>
    </row>
    <row r="12594" spans="1:5" x14ac:dyDescent="0.25">
      <c r="A12594" s="38">
        <v>44503</v>
      </c>
      <c r="B12594" s="39">
        <v>44503</v>
      </c>
      <c r="C12594" s="39" t="s">
        <v>1098</v>
      </c>
      <c r="D12594" s="40">
        <f>VLOOKUP(Pag_Inicio_Corr_mas_casos[[#This Row],[Corregimiento]],Hoja3!$A$2:$D$676,4,0)</f>
        <v>40611</v>
      </c>
      <c r="E12594" s="39">
        <v>3</v>
      </c>
    </row>
    <row r="12595" spans="1:5" x14ac:dyDescent="0.25">
      <c r="A12595" s="38">
        <v>44503</v>
      </c>
      <c r="B12595" s="39">
        <v>44503</v>
      </c>
      <c r="C12595" s="39" t="s">
        <v>1189</v>
      </c>
      <c r="D12595" s="40">
        <f>VLOOKUP(Pag_Inicio_Corr_mas_casos[[#This Row],[Corregimiento]],Hoja3!$A$2:$D$676,4,0)</f>
        <v>30109</v>
      </c>
      <c r="E12595" s="39">
        <v>3</v>
      </c>
    </row>
    <row r="12596" spans="1:5" x14ac:dyDescent="0.25">
      <c r="A12596" s="38">
        <v>44503</v>
      </c>
      <c r="B12596" s="39">
        <v>44503</v>
      </c>
      <c r="C12596" s="39" t="s">
        <v>1173</v>
      </c>
      <c r="D12596" s="40">
        <f>VLOOKUP(Pag_Inicio_Corr_mas_casos[[#This Row],[Corregimiento]],Hoja3!$A$2:$D$676,4,0)</f>
        <v>40503</v>
      </c>
      <c r="E12596" s="39">
        <v>3</v>
      </c>
    </row>
    <row r="12597" spans="1:5" x14ac:dyDescent="0.25">
      <c r="A12597" s="38">
        <v>44503</v>
      </c>
      <c r="B12597" s="39">
        <v>44503</v>
      </c>
      <c r="C12597" s="39" t="s">
        <v>1054</v>
      </c>
      <c r="D12597" s="40">
        <f>VLOOKUP(Pag_Inicio_Corr_mas_casos[[#This Row],[Corregimiento]],Hoja3!$A$2:$D$676,4,0)</f>
        <v>130701</v>
      </c>
      <c r="E12597" s="39">
        <v>3</v>
      </c>
    </row>
    <row r="12598" spans="1:5" x14ac:dyDescent="0.25">
      <c r="A12598" s="38">
        <v>44503</v>
      </c>
      <c r="B12598" s="39">
        <v>44503</v>
      </c>
      <c r="C12598" s="39" t="s">
        <v>1062</v>
      </c>
      <c r="D12598" s="40">
        <f>VLOOKUP(Pag_Inicio_Corr_mas_casos[[#This Row],[Corregimiento]],Hoja3!$A$2:$D$676,4,0)</f>
        <v>30107</v>
      </c>
      <c r="E12598" s="39">
        <v>2</v>
      </c>
    </row>
    <row r="12599" spans="1:5" x14ac:dyDescent="0.25">
      <c r="A12599" s="38">
        <v>44503</v>
      </c>
      <c r="B12599" s="39">
        <v>44503</v>
      </c>
      <c r="C12599" s="39" t="s">
        <v>1035</v>
      </c>
      <c r="D12599" s="40">
        <f>VLOOKUP(Pag_Inicio_Corr_mas_casos[[#This Row],[Corregimiento]],Hoja3!$A$2:$D$676,4,0)</f>
        <v>80806</v>
      </c>
      <c r="E12599" s="39">
        <v>2</v>
      </c>
    </row>
    <row r="12600" spans="1:5" x14ac:dyDescent="0.25">
      <c r="A12600" s="38">
        <v>44503</v>
      </c>
      <c r="B12600" s="39">
        <v>44503</v>
      </c>
      <c r="C12600" s="39" t="s">
        <v>1224</v>
      </c>
      <c r="D12600" s="40">
        <f>VLOOKUP(Pag_Inicio_Corr_mas_casos[[#This Row],[Corregimiento]],Hoja3!$A$2:$D$676,4,0)</f>
        <v>40204</v>
      </c>
      <c r="E12600" s="39">
        <v>2</v>
      </c>
    </row>
    <row r="12601" spans="1:5" x14ac:dyDescent="0.25">
      <c r="A12601" s="38">
        <v>44503</v>
      </c>
      <c r="B12601" s="39">
        <v>44503</v>
      </c>
      <c r="C12601" s="39" t="s">
        <v>1329</v>
      </c>
      <c r="D12601" s="40">
        <f>VLOOKUP(Pag_Inicio_Corr_mas_casos[[#This Row],[Corregimiento]],Hoja3!$A$2:$D$676,4,0)</f>
        <v>60202</v>
      </c>
      <c r="E12601" s="39">
        <v>2</v>
      </c>
    </row>
    <row r="12602" spans="1:5" x14ac:dyDescent="0.25">
      <c r="A12602" s="38">
        <v>44503</v>
      </c>
      <c r="B12602" s="39">
        <v>44503</v>
      </c>
      <c r="C12602" s="39" t="s">
        <v>1101</v>
      </c>
      <c r="D12602" s="40">
        <f>VLOOKUP(Pag_Inicio_Corr_mas_casos[[#This Row],[Corregimiento]],Hoja3!$A$2:$D$676,4,0)</f>
        <v>60101</v>
      </c>
      <c r="E12602" s="39">
        <v>2</v>
      </c>
    </row>
    <row r="12603" spans="1:5" x14ac:dyDescent="0.25">
      <c r="A12603" s="38">
        <v>44503</v>
      </c>
      <c r="B12603" s="39">
        <v>44503</v>
      </c>
      <c r="C12603" s="39" t="s">
        <v>1040</v>
      </c>
      <c r="D12603" s="40">
        <f>VLOOKUP(Pag_Inicio_Corr_mas_casos[[#This Row],[Corregimiento]],Hoja3!$A$2:$D$676,4,0)</f>
        <v>81007</v>
      </c>
      <c r="E12603" s="39">
        <v>2</v>
      </c>
    </row>
    <row r="12604" spans="1:5" x14ac:dyDescent="0.25">
      <c r="A12604" s="38">
        <v>44503</v>
      </c>
      <c r="B12604" s="39">
        <v>44503</v>
      </c>
      <c r="C12604" s="39" t="s">
        <v>1041</v>
      </c>
      <c r="D12604" s="40">
        <f>VLOOKUP(Pag_Inicio_Corr_mas_casos[[#This Row],[Corregimiento]],Hoja3!$A$2:$D$676,4,0)</f>
        <v>80814</v>
      </c>
      <c r="E12604" s="39">
        <v>2</v>
      </c>
    </row>
    <row r="12605" spans="1:5" x14ac:dyDescent="0.25">
      <c r="A12605" s="38">
        <v>44503</v>
      </c>
      <c r="B12605" s="39">
        <v>44503</v>
      </c>
      <c r="C12605" s="39" t="s">
        <v>1161</v>
      </c>
      <c r="D12605" s="40">
        <f>VLOOKUP(Pag_Inicio_Corr_mas_casos[[#This Row],[Corregimiento]],Hoja3!$A$2:$D$676,4,0)</f>
        <v>40610</v>
      </c>
      <c r="E12605" s="39">
        <v>2</v>
      </c>
    </row>
    <row r="12606" spans="1:5" x14ac:dyDescent="0.25">
      <c r="A12606" s="43">
        <v>44504</v>
      </c>
      <c r="B12606" s="41">
        <v>44504</v>
      </c>
      <c r="C12606" s="41" t="s">
        <v>1106</v>
      </c>
      <c r="D12606" s="42">
        <f>VLOOKUP(Pag_Inicio_Corr_mas_casos[[#This Row],[Corregimiento]],Hoja3!$A$2:$D$676,4,0)</f>
        <v>80809</v>
      </c>
      <c r="E12606" s="41">
        <v>4</v>
      </c>
    </row>
    <row r="12607" spans="1:5" x14ac:dyDescent="0.25">
      <c r="A12607" s="43">
        <v>44504</v>
      </c>
      <c r="B12607" s="41">
        <v>44504</v>
      </c>
      <c r="C12607" s="41" t="s">
        <v>1047</v>
      </c>
      <c r="D12607" s="42">
        <f>VLOOKUP(Pag_Inicio_Corr_mas_casos[[#This Row],[Corregimiento]],Hoja3!$A$2:$D$676,4,0)</f>
        <v>80820</v>
      </c>
      <c r="E12607" s="41">
        <v>4</v>
      </c>
    </row>
    <row r="12608" spans="1:5" x14ac:dyDescent="0.25">
      <c r="A12608" s="43">
        <v>44504</v>
      </c>
      <c r="B12608" s="41">
        <v>44504</v>
      </c>
      <c r="C12608" s="41" t="s">
        <v>1116</v>
      </c>
      <c r="D12608" s="42">
        <f>VLOOKUP(Pag_Inicio_Corr_mas_casos[[#This Row],[Corregimiento]],Hoja3!$A$2:$D$676,4,0)</f>
        <v>81003</v>
      </c>
      <c r="E12608" s="41">
        <v>4</v>
      </c>
    </row>
    <row r="12609" spans="1:5" x14ac:dyDescent="0.25">
      <c r="A12609" s="43">
        <v>44504</v>
      </c>
      <c r="B12609" s="41">
        <v>44504</v>
      </c>
      <c r="C12609" s="41" t="s">
        <v>1149</v>
      </c>
      <c r="D12609" s="42">
        <f>VLOOKUP(Pag_Inicio_Corr_mas_casos[[#This Row],[Corregimiento]],Hoja3!$A$2:$D$676,4,0)</f>
        <v>130102</v>
      </c>
      <c r="E12609" s="41">
        <v>4</v>
      </c>
    </row>
    <row r="12610" spans="1:5" x14ac:dyDescent="0.25">
      <c r="A12610" s="43">
        <v>44504</v>
      </c>
      <c r="B12610" s="41">
        <v>44504</v>
      </c>
      <c r="C12610" s="41" t="s">
        <v>1117</v>
      </c>
      <c r="D12610" s="42">
        <f>VLOOKUP(Pag_Inicio_Corr_mas_casos[[#This Row],[Corregimiento]],Hoja3!$A$2:$D$676,4,0)</f>
        <v>91001</v>
      </c>
      <c r="E12610" s="41">
        <v>3</v>
      </c>
    </row>
    <row r="12611" spans="1:5" x14ac:dyDescent="0.25">
      <c r="A12611" s="43">
        <v>44504</v>
      </c>
      <c r="B12611" s="41">
        <v>44504</v>
      </c>
      <c r="C12611" s="41" t="s">
        <v>1353</v>
      </c>
      <c r="D12611" s="42">
        <f>VLOOKUP(Pag_Inicio_Corr_mas_casos[[#This Row],[Corregimiento]],Hoja3!$A$2:$D$676,4,0)</f>
        <v>40703</v>
      </c>
      <c r="E12611" s="41">
        <v>3</v>
      </c>
    </row>
    <row r="12612" spans="1:5" x14ac:dyDescent="0.25">
      <c r="A12612" s="43">
        <v>44504</v>
      </c>
      <c r="B12612" s="41">
        <v>44504</v>
      </c>
      <c r="C12612" s="41" t="s">
        <v>1329</v>
      </c>
      <c r="D12612" s="42">
        <f>VLOOKUP(Pag_Inicio_Corr_mas_casos[[#This Row],[Corregimiento]],Hoja3!$A$2:$D$676,4,0)</f>
        <v>60202</v>
      </c>
      <c r="E12612" s="41">
        <v>3</v>
      </c>
    </row>
    <row r="12613" spans="1:5" x14ac:dyDescent="0.25">
      <c r="A12613" s="43">
        <v>44504</v>
      </c>
      <c r="B12613" s="41">
        <v>44504</v>
      </c>
      <c r="C12613" s="41" t="s">
        <v>1141</v>
      </c>
      <c r="D12613" s="42">
        <f>VLOOKUP(Pag_Inicio_Corr_mas_casos[[#This Row],[Corregimiento]],Hoja3!$A$2:$D$676,4,0)</f>
        <v>80812</v>
      </c>
      <c r="E12613" s="41">
        <v>3</v>
      </c>
    </row>
    <row r="12614" spans="1:5" x14ac:dyDescent="0.25">
      <c r="A12614" s="43">
        <v>44504</v>
      </c>
      <c r="B12614" s="41">
        <v>44504</v>
      </c>
      <c r="C12614" s="41" t="s">
        <v>1032</v>
      </c>
      <c r="D12614" s="42">
        <f>VLOOKUP(Pag_Inicio_Corr_mas_casos[[#This Row],[Corregimiento]],Hoja3!$A$2:$D$676,4,0)</f>
        <v>80810</v>
      </c>
      <c r="E12614" s="41">
        <v>2</v>
      </c>
    </row>
    <row r="12615" spans="1:5" x14ac:dyDescent="0.25">
      <c r="A12615" s="43">
        <v>44504</v>
      </c>
      <c r="B12615" s="41">
        <v>44504</v>
      </c>
      <c r="C12615" s="41" t="s">
        <v>1496</v>
      </c>
      <c r="D12615" s="42">
        <f>VLOOKUP(Pag_Inicio_Corr_mas_casos[[#This Row],[Corregimiento]],Hoja3!$A$2:$D$676,4,0)</f>
        <v>70214</v>
      </c>
      <c r="E12615" s="41">
        <v>2</v>
      </c>
    </row>
    <row r="12616" spans="1:5" x14ac:dyDescent="0.25">
      <c r="A12616" s="43">
        <v>44504</v>
      </c>
      <c r="B12616" s="41">
        <v>44504</v>
      </c>
      <c r="C12616" s="41" t="s">
        <v>1118</v>
      </c>
      <c r="D12616" s="42">
        <f>VLOOKUP(Pag_Inicio_Corr_mas_casos[[#This Row],[Corregimiento]],Hoja3!$A$2:$D$676,4,0)</f>
        <v>30111</v>
      </c>
      <c r="E12616" s="41">
        <v>2</v>
      </c>
    </row>
    <row r="12617" spans="1:5" x14ac:dyDescent="0.25">
      <c r="A12617" s="43">
        <v>44504</v>
      </c>
      <c r="B12617" s="41">
        <v>44504</v>
      </c>
      <c r="C12617" s="41" t="s">
        <v>1198</v>
      </c>
      <c r="D12617" s="42">
        <f>VLOOKUP(Pag_Inicio_Corr_mas_casos[[#This Row],[Corregimiento]],Hoja3!$A$2:$D$676,4,0)</f>
        <v>130301</v>
      </c>
      <c r="E12617" s="41">
        <v>2</v>
      </c>
    </row>
    <row r="12618" spans="1:5" x14ac:dyDescent="0.25">
      <c r="A12618" s="43">
        <v>44504</v>
      </c>
      <c r="B12618" s="41">
        <v>44504</v>
      </c>
      <c r="C12618" s="41" t="s">
        <v>1037</v>
      </c>
      <c r="D12618" s="42">
        <f>VLOOKUP(Pag_Inicio_Corr_mas_casos[[#This Row],[Corregimiento]],Hoja3!$A$2:$D$676,4,0)</f>
        <v>80807</v>
      </c>
      <c r="E12618" s="41">
        <v>2</v>
      </c>
    </row>
    <row r="12619" spans="1:5" x14ac:dyDescent="0.25">
      <c r="A12619" s="43">
        <v>44504</v>
      </c>
      <c r="B12619" s="41">
        <v>44504</v>
      </c>
      <c r="C12619" s="41" t="s">
        <v>1098</v>
      </c>
      <c r="D12619" s="42">
        <f>VLOOKUP(Pag_Inicio_Corr_mas_casos[[#This Row],[Corregimiento]],Hoja3!$A$2:$D$676,4,0)</f>
        <v>40611</v>
      </c>
      <c r="E12619" s="41">
        <v>2</v>
      </c>
    </row>
    <row r="12620" spans="1:5" x14ac:dyDescent="0.25">
      <c r="A12620" s="43">
        <v>44504</v>
      </c>
      <c r="B12620" s="41">
        <v>44504</v>
      </c>
      <c r="C12620" s="41" t="s">
        <v>1034</v>
      </c>
      <c r="D12620" s="42">
        <f>VLOOKUP(Pag_Inicio_Corr_mas_casos[[#This Row],[Corregimiento]],Hoja3!$A$2:$D$676,4,0)</f>
        <v>81009</v>
      </c>
      <c r="E12620" s="41">
        <v>2</v>
      </c>
    </row>
    <row r="12621" spans="1:5" x14ac:dyDescent="0.25">
      <c r="A12621" s="43">
        <v>44504</v>
      </c>
      <c r="B12621" s="41">
        <v>44504</v>
      </c>
      <c r="C12621" s="41" t="s">
        <v>1163</v>
      </c>
      <c r="D12621" s="42">
        <f>VLOOKUP(Pag_Inicio_Corr_mas_casos[[#This Row],[Corregimiento]],Hoja3!$A$2:$D$676,4,0)</f>
        <v>130101</v>
      </c>
      <c r="E12621" s="41">
        <v>2</v>
      </c>
    </row>
    <row r="12622" spans="1:5" x14ac:dyDescent="0.25">
      <c r="A12622" s="43">
        <v>44504</v>
      </c>
      <c r="B12622" s="41">
        <v>44504</v>
      </c>
      <c r="C12622" s="41" t="s">
        <v>1041</v>
      </c>
      <c r="D12622" s="42">
        <f>VLOOKUP(Pag_Inicio_Corr_mas_casos[[#This Row],[Corregimiento]],Hoja3!$A$2:$D$676,4,0)</f>
        <v>80814</v>
      </c>
      <c r="E12622" s="41">
        <v>2</v>
      </c>
    </row>
    <row r="12623" spans="1:5" x14ac:dyDescent="0.25">
      <c r="A12623" s="43">
        <v>44504</v>
      </c>
      <c r="B12623" s="41">
        <v>44504</v>
      </c>
      <c r="C12623" s="41" t="s">
        <v>1484</v>
      </c>
      <c r="D12623" s="42">
        <f>VLOOKUP(Pag_Inicio_Corr_mas_casos[[#This Row],[Corregimiento]],Hoja3!$A$2:$D$676,4,0)</f>
        <v>91002</v>
      </c>
      <c r="E12623" s="41">
        <v>2</v>
      </c>
    </row>
    <row r="12624" spans="1:5" x14ac:dyDescent="0.25">
      <c r="A12624" s="43">
        <v>44504</v>
      </c>
      <c r="B12624" s="41">
        <v>44504</v>
      </c>
      <c r="C12624" s="41" t="s">
        <v>1038</v>
      </c>
      <c r="D12624" s="42">
        <f>VLOOKUP(Pag_Inicio_Corr_mas_casos[[#This Row],[Corregimiento]],Hoja3!$A$2:$D$676,4,0)</f>
        <v>80816</v>
      </c>
      <c r="E12624" s="41">
        <v>2</v>
      </c>
    </row>
    <row r="12625" spans="1:5" x14ac:dyDescent="0.25">
      <c r="A12625" s="43">
        <v>44504</v>
      </c>
      <c r="B12625" s="41">
        <v>44504</v>
      </c>
      <c r="C12625" s="41" t="s">
        <v>1072</v>
      </c>
      <c r="D12625" s="42">
        <f>VLOOKUP(Pag_Inicio_Corr_mas_casos[[#This Row],[Corregimiento]],Hoja3!$A$2:$D$676,4,0)</f>
        <v>80803</v>
      </c>
      <c r="E12625" s="41">
        <v>1</v>
      </c>
    </row>
    <row r="12626" spans="1:5" x14ac:dyDescent="0.25">
      <c r="A12626" s="35">
        <v>44505</v>
      </c>
      <c r="B12626" s="36">
        <v>44505</v>
      </c>
      <c r="C12626" s="36" t="s">
        <v>1358</v>
      </c>
      <c r="D12626" s="37">
        <f>VLOOKUP(Pag_Inicio_Corr_mas_casos[[#This Row],[Corregimiento]],Hoja3!$A$2:$D$676,4,0)</f>
        <v>40406</v>
      </c>
      <c r="E12626" s="36">
        <v>6</v>
      </c>
    </row>
    <row r="12627" spans="1:5" x14ac:dyDescent="0.25">
      <c r="A12627" s="35">
        <v>44505</v>
      </c>
      <c r="B12627" s="36">
        <v>44505</v>
      </c>
      <c r="C12627" s="36" t="s">
        <v>1037</v>
      </c>
      <c r="D12627" s="37">
        <f>VLOOKUP(Pag_Inicio_Corr_mas_casos[[#This Row],[Corregimiento]],Hoja3!$A$2:$D$676,4,0)</f>
        <v>80807</v>
      </c>
      <c r="E12627" s="36">
        <v>5</v>
      </c>
    </row>
    <row r="12628" spans="1:5" x14ac:dyDescent="0.25">
      <c r="A12628" s="35">
        <v>44505</v>
      </c>
      <c r="B12628" s="36">
        <v>44505</v>
      </c>
      <c r="C12628" s="36" t="s">
        <v>1062</v>
      </c>
      <c r="D12628" s="37">
        <f>VLOOKUP(Pag_Inicio_Corr_mas_casos[[#This Row],[Corregimiento]],Hoja3!$A$2:$D$676,4,0)</f>
        <v>30107</v>
      </c>
      <c r="E12628" s="36">
        <v>5</v>
      </c>
    </row>
    <row r="12629" spans="1:5" x14ac:dyDescent="0.25">
      <c r="A12629" s="35">
        <v>44505</v>
      </c>
      <c r="B12629" s="36">
        <v>44505</v>
      </c>
      <c r="C12629" s="36" t="s">
        <v>1224</v>
      </c>
      <c r="D12629" s="37">
        <f>VLOOKUP(Pag_Inicio_Corr_mas_casos[[#This Row],[Corregimiento]],Hoja3!$A$2:$D$676,4,0)</f>
        <v>40204</v>
      </c>
      <c r="E12629" s="36">
        <v>4</v>
      </c>
    </row>
    <row r="12630" spans="1:5" x14ac:dyDescent="0.25">
      <c r="A12630" s="35">
        <v>44505</v>
      </c>
      <c r="B12630" s="36">
        <v>44505</v>
      </c>
      <c r="C12630" s="36" t="s">
        <v>1102</v>
      </c>
      <c r="D12630" s="37">
        <f>VLOOKUP(Pag_Inicio_Corr_mas_casos[[#This Row],[Corregimiento]],Hoja3!$A$2:$D$676,4,0)</f>
        <v>40612</v>
      </c>
      <c r="E12630" s="36">
        <v>4</v>
      </c>
    </row>
    <row r="12631" spans="1:5" x14ac:dyDescent="0.25">
      <c r="A12631" s="35">
        <v>44505</v>
      </c>
      <c r="B12631" s="36">
        <v>44505</v>
      </c>
      <c r="C12631" s="36" t="s">
        <v>1049</v>
      </c>
      <c r="D12631" s="37">
        <f>VLOOKUP(Pag_Inicio_Corr_mas_casos[[#This Row],[Corregimiento]],Hoja3!$A$2:$D$676,4,0)</f>
        <v>80822</v>
      </c>
      <c r="E12631" s="36">
        <v>3</v>
      </c>
    </row>
    <row r="12632" spans="1:5" x14ac:dyDescent="0.25">
      <c r="A12632" s="35">
        <v>44505</v>
      </c>
      <c r="B12632" s="36">
        <v>44505</v>
      </c>
      <c r="C12632" s="36" t="s">
        <v>1118</v>
      </c>
      <c r="D12632" s="37">
        <f>VLOOKUP(Pag_Inicio_Corr_mas_casos[[#This Row],[Corregimiento]],Hoja3!$A$2:$D$676,4,0)</f>
        <v>30111</v>
      </c>
      <c r="E12632" s="36">
        <v>3</v>
      </c>
    </row>
    <row r="12633" spans="1:5" x14ac:dyDescent="0.25">
      <c r="A12633" s="35">
        <v>44505</v>
      </c>
      <c r="B12633" s="36">
        <v>44505</v>
      </c>
      <c r="C12633" s="36" t="s">
        <v>1033</v>
      </c>
      <c r="D12633" s="37">
        <f>VLOOKUP(Pag_Inicio_Corr_mas_casos[[#This Row],[Corregimiento]],Hoja3!$A$2:$D$676,4,0)</f>
        <v>130717</v>
      </c>
      <c r="E12633" s="36">
        <v>3</v>
      </c>
    </row>
    <row r="12634" spans="1:5" x14ac:dyDescent="0.25">
      <c r="A12634" s="35">
        <v>44505</v>
      </c>
      <c r="B12634" s="36">
        <v>44505</v>
      </c>
      <c r="C12634" s="36" t="s">
        <v>1104</v>
      </c>
      <c r="D12634" s="37">
        <f>VLOOKUP(Pag_Inicio_Corr_mas_casos[[#This Row],[Corregimiento]],Hoja3!$A$2:$D$676,4,0)</f>
        <v>40608</v>
      </c>
      <c r="E12634" s="36">
        <v>3</v>
      </c>
    </row>
    <row r="12635" spans="1:5" x14ac:dyDescent="0.25">
      <c r="A12635" s="35">
        <v>44505</v>
      </c>
      <c r="B12635" s="36">
        <v>44505</v>
      </c>
      <c r="C12635" s="36" t="s">
        <v>1098</v>
      </c>
      <c r="D12635" s="37">
        <f>VLOOKUP(Pag_Inicio_Corr_mas_casos[[#This Row],[Corregimiento]],Hoja3!$A$2:$D$676,4,0)</f>
        <v>40611</v>
      </c>
      <c r="E12635" s="36">
        <v>3</v>
      </c>
    </row>
    <row r="12636" spans="1:5" x14ac:dyDescent="0.25">
      <c r="A12636" s="35">
        <v>44505</v>
      </c>
      <c r="B12636" s="36">
        <v>44505</v>
      </c>
      <c r="C12636" s="36" t="s">
        <v>1106</v>
      </c>
      <c r="D12636" s="37">
        <f>VLOOKUP(Pag_Inicio_Corr_mas_casos[[#This Row],[Corregimiento]],Hoja3!$A$2:$D$676,4,0)</f>
        <v>80809</v>
      </c>
      <c r="E12636" s="36">
        <v>3</v>
      </c>
    </row>
    <row r="12637" spans="1:5" x14ac:dyDescent="0.25">
      <c r="A12637" s="35">
        <v>44505</v>
      </c>
      <c r="B12637" s="36">
        <v>44505</v>
      </c>
      <c r="C12637" s="36" t="s">
        <v>1155</v>
      </c>
      <c r="D12637" s="37">
        <f>VLOOKUP(Pag_Inicio_Corr_mas_casos[[#This Row],[Corregimiento]],Hoja3!$A$2:$D$676,4,0)</f>
        <v>40601</v>
      </c>
      <c r="E12637" s="36">
        <v>3</v>
      </c>
    </row>
    <row r="12638" spans="1:5" x14ac:dyDescent="0.25">
      <c r="A12638" s="35">
        <v>44505</v>
      </c>
      <c r="B12638" s="36">
        <v>44505</v>
      </c>
      <c r="C12638" s="36" t="s">
        <v>1131</v>
      </c>
      <c r="D12638" s="37">
        <f>VLOOKUP(Pag_Inicio_Corr_mas_casos[[#This Row],[Corregimiento]],Hoja3!$A$2:$D$676,4,0)</f>
        <v>130106</v>
      </c>
      <c r="E12638" s="36">
        <v>3</v>
      </c>
    </row>
    <row r="12639" spans="1:5" x14ac:dyDescent="0.25">
      <c r="A12639" s="35">
        <v>44505</v>
      </c>
      <c r="B12639" s="36">
        <v>44505</v>
      </c>
      <c r="C12639" s="36" t="s">
        <v>1032</v>
      </c>
      <c r="D12639" s="37">
        <f>VLOOKUP(Pag_Inicio_Corr_mas_casos[[#This Row],[Corregimiento]],Hoja3!$A$2:$D$676,4,0)</f>
        <v>80810</v>
      </c>
      <c r="E12639" s="36">
        <v>2</v>
      </c>
    </row>
    <row r="12640" spans="1:5" x14ac:dyDescent="0.25">
      <c r="A12640" s="35">
        <v>44505</v>
      </c>
      <c r="B12640" s="36">
        <v>44505</v>
      </c>
      <c r="C12640" s="36" t="s">
        <v>1128</v>
      </c>
      <c r="D12640" s="37">
        <f>VLOOKUP(Pag_Inicio_Corr_mas_casos[[#This Row],[Corregimiento]],Hoja3!$A$2:$D$676,4,0)</f>
        <v>91008</v>
      </c>
      <c r="E12640" s="36">
        <v>2</v>
      </c>
    </row>
    <row r="12641" spans="1:5" x14ac:dyDescent="0.25">
      <c r="A12641" s="35">
        <v>44505</v>
      </c>
      <c r="B12641" s="36">
        <v>44505</v>
      </c>
      <c r="C12641" s="36" t="s">
        <v>1200</v>
      </c>
      <c r="D12641" s="37">
        <f>VLOOKUP(Pag_Inicio_Corr_mas_casos[[#This Row],[Corregimiento]],Hoja3!$A$2:$D$676,4,0)</f>
        <v>40404</v>
      </c>
      <c r="E12641" s="36">
        <v>2</v>
      </c>
    </row>
    <row r="12642" spans="1:5" x14ac:dyDescent="0.25">
      <c r="A12642" s="35">
        <v>44505</v>
      </c>
      <c r="B12642" s="36">
        <v>44505</v>
      </c>
      <c r="C12642" s="36" t="s">
        <v>1051</v>
      </c>
      <c r="D12642" s="37">
        <f>VLOOKUP(Pag_Inicio_Corr_mas_casos[[#This Row],[Corregimiento]],Hoja3!$A$2:$D$676,4,0)</f>
        <v>80815</v>
      </c>
      <c r="E12642" s="36">
        <v>2</v>
      </c>
    </row>
    <row r="12643" spans="1:5" x14ac:dyDescent="0.25">
      <c r="A12643" s="35">
        <v>44505</v>
      </c>
      <c r="B12643" s="36">
        <v>44505</v>
      </c>
      <c r="C12643" s="36" t="s">
        <v>1066</v>
      </c>
      <c r="D12643" s="37">
        <f>VLOOKUP(Pag_Inicio_Corr_mas_casos[[#This Row],[Corregimiento]],Hoja3!$A$2:$D$676,4,0)</f>
        <v>130103</v>
      </c>
      <c r="E12643" s="36">
        <v>2</v>
      </c>
    </row>
    <row r="12644" spans="1:5" x14ac:dyDescent="0.25">
      <c r="A12644" s="35">
        <v>44505</v>
      </c>
      <c r="B12644" s="36">
        <v>44505</v>
      </c>
      <c r="C12644" s="36" t="s">
        <v>1114</v>
      </c>
      <c r="D12644" s="37">
        <f>VLOOKUP(Pag_Inicio_Corr_mas_casos[[#This Row],[Corregimiento]],Hoja3!$A$2:$D$676,4,0)</f>
        <v>81001</v>
      </c>
      <c r="E12644" s="36">
        <v>2</v>
      </c>
    </row>
    <row r="12645" spans="1:5" x14ac:dyDescent="0.25">
      <c r="A12645" s="35">
        <v>44505</v>
      </c>
      <c r="B12645" s="36">
        <v>44505</v>
      </c>
      <c r="C12645" s="36" t="s">
        <v>1046</v>
      </c>
      <c r="D12645" s="37">
        <f>VLOOKUP(Pag_Inicio_Corr_mas_casos[[#This Row],[Corregimiento]],Hoja3!$A$2:$D$676,4,0)</f>
        <v>80813</v>
      </c>
      <c r="E12645" s="36">
        <v>2</v>
      </c>
    </row>
    <row r="12646" spans="1:5" x14ac:dyDescent="0.25">
      <c r="A12646" s="209">
        <v>44506</v>
      </c>
      <c r="B12646" s="210">
        <v>44506</v>
      </c>
      <c r="C12646" s="210" t="s">
        <v>1106</v>
      </c>
      <c r="D12646" s="211">
        <f>VLOOKUP(Pag_Inicio_Corr_mas_casos[[#This Row],[Corregimiento]],Hoja3!$A$2:$D$676,4,0)</f>
        <v>80809</v>
      </c>
      <c r="E12646" s="210">
        <v>8</v>
      </c>
    </row>
    <row r="12647" spans="1:5" x14ac:dyDescent="0.25">
      <c r="A12647" s="209">
        <v>44506</v>
      </c>
      <c r="B12647" s="210">
        <v>44506</v>
      </c>
      <c r="C12647" s="210" t="s">
        <v>1358</v>
      </c>
      <c r="D12647" s="211">
        <f>VLOOKUP(Pag_Inicio_Corr_mas_casos[[#This Row],[Corregimiento]],Hoja3!$A$2:$D$676,4,0)</f>
        <v>40406</v>
      </c>
      <c r="E12647" s="210">
        <v>6</v>
      </c>
    </row>
    <row r="12648" spans="1:5" x14ac:dyDescent="0.25">
      <c r="A12648" s="209">
        <v>44506</v>
      </c>
      <c r="B12648" s="210">
        <v>44506</v>
      </c>
      <c r="C12648" s="210" t="s">
        <v>1161</v>
      </c>
      <c r="D12648" s="211">
        <f>VLOOKUP(Pag_Inicio_Corr_mas_casos[[#This Row],[Corregimiento]],Hoja3!$A$2:$D$676,4,0)</f>
        <v>40610</v>
      </c>
      <c r="E12648" s="210">
        <v>6</v>
      </c>
    </row>
    <row r="12649" spans="1:5" x14ac:dyDescent="0.25">
      <c r="A12649" s="209">
        <v>44506</v>
      </c>
      <c r="B12649" s="210">
        <v>44506</v>
      </c>
      <c r="C12649" s="210" t="s">
        <v>1104</v>
      </c>
      <c r="D12649" s="211">
        <f>VLOOKUP(Pag_Inicio_Corr_mas_casos[[#This Row],[Corregimiento]],Hoja3!$A$2:$D$676,4,0)</f>
        <v>40608</v>
      </c>
      <c r="E12649" s="210">
        <v>5</v>
      </c>
    </row>
    <row r="12650" spans="1:5" x14ac:dyDescent="0.25">
      <c r="A12650" s="209">
        <v>44506</v>
      </c>
      <c r="B12650" s="210">
        <v>44506</v>
      </c>
      <c r="C12650" s="210" t="s">
        <v>1036</v>
      </c>
      <c r="D12650" s="211">
        <f>VLOOKUP(Pag_Inicio_Corr_mas_casos[[#This Row],[Corregimiento]],Hoja3!$A$2:$D$676,4,0)</f>
        <v>80823</v>
      </c>
      <c r="E12650" s="210">
        <v>5</v>
      </c>
    </row>
    <row r="12651" spans="1:5" x14ac:dyDescent="0.25">
      <c r="A12651" s="209">
        <v>44506</v>
      </c>
      <c r="B12651" s="210">
        <v>44506</v>
      </c>
      <c r="C12651" s="210" t="s">
        <v>1155</v>
      </c>
      <c r="D12651" s="211">
        <f>VLOOKUP(Pag_Inicio_Corr_mas_casos[[#This Row],[Corregimiento]],Hoja3!$A$2:$D$676,4,0)</f>
        <v>40601</v>
      </c>
      <c r="E12651" s="210">
        <v>4</v>
      </c>
    </row>
    <row r="12652" spans="1:5" x14ac:dyDescent="0.25">
      <c r="A12652" s="209">
        <v>44506</v>
      </c>
      <c r="B12652" s="210">
        <v>44506</v>
      </c>
      <c r="C12652" s="210" t="s">
        <v>1038</v>
      </c>
      <c r="D12652" s="211">
        <f>VLOOKUP(Pag_Inicio_Corr_mas_casos[[#This Row],[Corregimiento]],Hoja3!$A$2:$D$676,4,0)</f>
        <v>80816</v>
      </c>
      <c r="E12652" s="210">
        <v>4</v>
      </c>
    </row>
    <row r="12653" spans="1:5" x14ac:dyDescent="0.25">
      <c r="A12653" s="209">
        <v>44506</v>
      </c>
      <c r="B12653" s="210">
        <v>44506</v>
      </c>
      <c r="C12653" s="210" t="s">
        <v>1033</v>
      </c>
      <c r="D12653" s="211">
        <f>VLOOKUP(Pag_Inicio_Corr_mas_casos[[#This Row],[Corregimiento]],Hoja3!$A$2:$D$676,4,0)</f>
        <v>130717</v>
      </c>
      <c r="E12653" s="210">
        <v>4</v>
      </c>
    </row>
    <row r="12654" spans="1:5" x14ac:dyDescent="0.25">
      <c r="A12654" s="209">
        <v>44506</v>
      </c>
      <c r="B12654" s="210">
        <v>44506</v>
      </c>
      <c r="C12654" s="210" t="s">
        <v>1098</v>
      </c>
      <c r="D12654" s="211">
        <f>VLOOKUP(Pag_Inicio_Corr_mas_casos[[#This Row],[Corregimiento]],Hoja3!$A$2:$D$676,4,0)</f>
        <v>40611</v>
      </c>
      <c r="E12654" s="210">
        <v>4</v>
      </c>
    </row>
    <row r="12655" spans="1:5" x14ac:dyDescent="0.25">
      <c r="A12655" s="209">
        <v>44506</v>
      </c>
      <c r="B12655" s="210">
        <v>44506</v>
      </c>
      <c r="C12655" s="210" t="s">
        <v>1051</v>
      </c>
      <c r="D12655" s="211">
        <f>VLOOKUP(Pag_Inicio_Corr_mas_casos[[#This Row],[Corregimiento]],Hoja3!$A$2:$D$676,4,0)</f>
        <v>80815</v>
      </c>
      <c r="E12655" s="210">
        <v>3</v>
      </c>
    </row>
    <row r="12656" spans="1:5" x14ac:dyDescent="0.25">
      <c r="A12656" s="209">
        <v>44506</v>
      </c>
      <c r="B12656" s="210">
        <v>44506</v>
      </c>
      <c r="C12656" s="210" t="s">
        <v>1041</v>
      </c>
      <c r="D12656" s="211">
        <f>VLOOKUP(Pag_Inicio_Corr_mas_casos[[#This Row],[Corregimiento]],Hoja3!$A$2:$D$676,4,0)</f>
        <v>80814</v>
      </c>
      <c r="E12656" s="210">
        <v>3</v>
      </c>
    </row>
    <row r="12657" spans="1:5" x14ac:dyDescent="0.25">
      <c r="A12657" s="209">
        <v>44506</v>
      </c>
      <c r="B12657" s="210">
        <v>44506</v>
      </c>
      <c r="C12657" s="210" t="s">
        <v>795</v>
      </c>
      <c r="D12657" s="211">
        <f>VLOOKUP(Pag_Inicio_Corr_mas_casos[[#This Row],[Corregimiento]],Hoja3!$A$2:$D$676,4,0)</f>
        <v>30107</v>
      </c>
      <c r="E12657" s="210">
        <v>3</v>
      </c>
    </row>
    <row r="12658" spans="1:5" x14ac:dyDescent="0.25">
      <c r="A12658" s="209">
        <v>44506</v>
      </c>
      <c r="B12658" s="210">
        <v>44506</v>
      </c>
      <c r="C12658" s="210" t="s">
        <v>1250</v>
      </c>
      <c r="D12658" s="211">
        <f>VLOOKUP(Pag_Inicio_Corr_mas_casos[[#This Row],[Corregimiento]],Hoja3!$A$2:$D$676,4,0)</f>
        <v>30103</v>
      </c>
      <c r="E12658" s="210">
        <v>3</v>
      </c>
    </row>
    <row r="12659" spans="1:5" x14ac:dyDescent="0.25">
      <c r="A12659" s="209">
        <v>44506</v>
      </c>
      <c r="B12659" s="210">
        <v>44506</v>
      </c>
      <c r="C12659" s="210" t="s">
        <v>936</v>
      </c>
      <c r="D12659" s="211">
        <f>VLOOKUP(Pag_Inicio_Corr_mas_casos[[#This Row],[Corregimiento]],Hoja3!$A$2:$D$676,4,0)</f>
        <v>80811</v>
      </c>
      <c r="E12659" s="210">
        <v>3</v>
      </c>
    </row>
    <row r="12660" spans="1:5" x14ac:dyDescent="0.25">
      <c r="A12660" s="209">
        <v>44506</v>
      </c>
      <c r="B12660" s="210">
        <v>44506</v>
      </c>
      <c r="C12660" s="210" t="s">
        <v>1311</v>
      </c>
      <c r="D12660" s="211">
        <f>VLOOKUP(Pag_Inicio_Corr_mas_casos[[#This Row],[Corregimiento]],Hoja3!$A$2:$D$676,4,0)</f>
        <v>91003</v>
      </c>
      <c r="E12660" s="210">
        <v>3</v>
      </c>
    </row>
    <row r="12661" spans="1:5" x14ac:dyDescent="0.25">
      <c r="A12661" s="209">
        <v>44506</v>
      </c>
      <c r="B12661" s="210">
        <v>44506</v>
      </c>
      <c r="C12661" s="210" t="s">
        <v>1198</v>
      </c>
      <c r="D12661" s="211">
        <f>VLOOKUP(Pag_Inicio_Corr_mas_casos[[#This Row],[Corregimiento]],Hoja3!$A$2:$D$676,4,0)</f>
        <v>130301</v>
      </c>
      <c r="E12661" s="210">
        <v>2</v>
      </c>
    </row>
    <row r="12662" spans="1:5" x14ac:dyDescent="0.25">
      <c r="A12662" s="209">
        <v>44506</v>
      </c>
      <c r="B12662" s="210">
        <v>44506</v>
      </c>
      <c r="C12662" s="210" t="s">
        <v>1027</v>
      </c>
      <c r="D12662" s="211">
        <f>VLOOKUP(Pag_Inicio_Corr_mas_casos[[#This Row],[Corregimiento]],Hoja3!$A$2:$D$676,4,0)</f>
        <v>90605</v>
      </c>
      <c r="E12662" s="210">
        <v>2</v>
      </c>
    </row>
    <row r="12663" spans="1:5" x14ac:dyDescent="0.25">
      <c r="A12663" s="209">
        <v>44506</v>
      </c>
      <c r="B12663" s="210">
        <v>44506</v>
      </c>
      <c r="C12663" s="210" t="s">
        <v>1497</v>
      </c>
      <c r="D12663" s="211">
        <f>VLOOKUP(Pag_Inicio_Corr_mas_casos[[#This Row],[Corregimiento]],Hoja3!$A$2:$D$676,4,0)</f>
        <v>70501</v>
      </c>
      <c r="E12663" s="210">
        <v>2</v>
      </c>
    </row>
    <row r="12664" spans="1:5" x14ac:dyDescent="0.25">
      <c r="A12664" s="209">
        <v>44506</v>
      </c>
      <c r="B12664" s="210">
        <v>44506</v>
      </c>
      <c r="C12664" s="210" t="s">
        <v>1163</v>
      </c>
      <c r="D12664" s="211">
        <f>VLOOKUP(Pag_Inicio_Corr_mas_casos[[#This Row],[Corregimiento]],Hoja3!$A$2:$D$676,4,0)</f>
        <v>130101</v>
      </c>
      <c r="E12664" s="210">
        <v>2</v>
      </c>
    </row>
    <row r="12665" spans="1:5" x14ac:dyDescent="0.25">
      <c r="A12665" s="209">
        <v>44506</v>
      </c>
      <c r="B12665" s="210">
        <v>44506</v>
      </c>
      <c r="C12665" s="210" t="s">
        <v>1491</v>
      </c>
      <c r="D12665" s="211">
        <f>VLOOKUP(Pag_Inicio_Corr_mas_casos[[#This Row],[Corregimiento]],Hoja3!$A$2:$D$676,4,0)</f>
        <v>40609</v>
      </c>
      <c r="E12665" s="210">
        <v>2</v>
      </c>
    </row>
    <row r="12666" spans="1:5" x14ac:dyDescent="0.25">
      <c r="A12666" s="43">
        <v>44507</v>
      </c>
      <c r="B12666" s="41">
        <v>44507</v>
      </c>
      <c r="C12666" s="41" t="s">
        <v>1155</v>
      </c>
      <c r="D12666" s="42">
        <f>VLOOKUP(Pag_Inicio_Corr_mas_casos[[#This Row],[Corregimiento]],Hoja3!$A$2:$D$676,4,0)</f>
        <v>40601</v>
      </c>
      <c r="E12666" s="41">
        <v>9</v>
      </c>
    </row>
    <row r="12667" spans="1:5" x14ac:dyDescent="0.25">
      <c r="A12667" s="43">
        <v>44507</v>
      </c>
      <c r="B12667" s="41">
        <v>44507</v>
      </c>
      <c r="C12667" s="41" t="s">
        <v>1128</v>
      </c>
      <c r="D12667" s="42">
        <f>VLOOKUP(Pag_Inicio_Corr_mas_casos[[#This Row],[Corregimiento]],Hoja3!$A$2:$D$676,4,0)</f>
        <v>91008</v>
      </c>
      <c r="E12667" s="41">
        <v>8</v>
      </c>
    </row>
    <row r="12668" spans="1:5" x14ac:dyDescent="0.25">
      <c r="A12668" s="43">
        <v>44507</v>
      </c>
      <c r="B12668" s="41">
        <v>44507</v>
      </c>
      <c r="C12668" s="41" t="s">
        <v>1034</v>
      </c>
      <c r="D12668" s="42">
        <f>VLOOKUP(Pag_Inicio_Corr_mas_casos[[#This Row],[Corregimiento]],Hoja3!$A$2:$D$676,4,0)</f>
        <v>81009</v>
      </c>
      <c r="E12668" s="41">
        <v>6</v>
      </c>
    </row>
    <row r="12669" spans="1:5" x14ac:dyDescent="0.25">
      <c r="A12669" s="43">
        <v>44507</v>
      </c>
      <c r="B12669" s="41">
        <v>44507</v>
      </c>
      <c r="C12669" s="41" t="s">
        <v>1065</v>
      </c>
      <c r="D12669" s="42">
        <f>VLOOKUP(Pag_Inicio_Corr_mas_casos[[#This Row],[Corregimiento]],Hoja3!$A$2:$D$676,4,0)</f>
        <v>40606</v>
      </c>
      <c r="E12669" s="41">
        <v>5</v>
      </c>
    </row>
    <row r="12670" spans="1:5" x14ac:dyDescent="0.25">
      <c r="A12670" s="43">
        <v>44507</v>
      </c>
      <c r="B12670" s="41">
        <v>44507</v>
      </c>
      <c r="C12670" s="41" t="s">
        <v>1118</v>
      </c>
      <c r="D12670" s="42">
        <f>VLOOKUP(Pag_Inicio_Corr_mas_casos[[#This Row],[Corregimiento]],Hoja3!$A$2:$D$676,4,0)</f>
        <v>30111</v>
      </c>
      <c r="E12670" s="41">
        <v>5</v>
      </c>
    </row>
    <row r="12671" spans="1:5" x14ac:dyDescent="0.25">
      <c r="A12671" s="43">
        <v>44507</v>
      </c>
      <c r="B12671" s="41">
        <v>44507</v>
      </c>
      <c r="C12671" s="41" t="s">
        <v>1066</v>
      </c>
      <c r="D12671" s="42">
        <f>VLOOKUP(Pag_Inicio_Corr_mas_casos[[#This Row],[Corregimiento]],Hoja3!$A$2:$D$676,4,0)</f>
        <v>130103</v>
      </c>
      <c r="E12671" s="41">
        <v>3</v>
      </c>
    </row>
    <row r="12672" spans="1:5" x14ac:dyDescent="0.25">
      <c r="A12672" s="43">
        <v>44507</v>
      </c>
      <c r="B12672" s="41">
        <v>44507</v>
      </c>
      <c r="C12672" s="41" t="s">
        <v>1329</v>
      </c>
      <c r="D12672" s="42">
        <f>VLOOKUP(Pag_Inicio_Corr_mas_casos[[#This Row],[Corregimiento]],Hoja3!$A$2:$D$676,4,0)</f>
        <v>60202</v>
      </c>
      <c r="E12672" s="41">
        <v>3</v>
      </c>
    </row>
    <row r="12673" spans="1:5" x14ac:dyDescent="0.25">
      <c r="A12673" s="43">
        <v>44507</v>
      </c>
      <c r="B12673" s="41">
        <v>44507</v>
      </c>
      <c r="C12673" s="41" t="s">
        <v>1035</v>
      </c>
      <c r="D12673" s="42">
        <f>VLOOKUP(Pag_Inicio_Corr_mas_casos[[#This Row],[Corregimiento]],Hoja3!$A$2:$D$676,4,0)</f>
        <v>80806</v>
      </c>
      <c r="E12673" s="41">
        <v>3</v>
      </c>
    </row>
    <row r="12674" spans="1:5" x14ac:dyDescent="0.25">
      <c r="A12674" s="43">
        <v>44507</v>
      </c>
      <c r="B12674" s="41">
        <v>44507</v>
      </c>
      <c r="C12674" s="41" t="s">
        <v>1357</v>
      </c>
      <c r="D12674" s="42">
        <f>VLOOKUP(Pag_Inicio_Corr_mas_casos[[#This Row],[Corregimiento]],Hoja3!$A$2:$D$676,4,0)</f>
        <v>41401</v>
      </c>
      <c r="E12674" s="41">
        <v>3</v>
      </c>
    </row>
    <row r="12675" spans="1:5" x14ac:dyDescent="0.25">
      <c r="A12675" s="43">
        <v>44507</v>
      </c>
      <c r="B12675" s="41">
        <v>44507</v>
      </c>
      <c r="C12675" s="41" t="s">
        <v>1062</v>
      </c>
      <c r="D12675" s="42">
        <f>VLOOKUP(Pag_Inicio_Corr_mas_casos[[#This Row],[Corregimiento]],Hoja3!$A$2:$D$676,4,0)</f>
        <v>30107</v>
      </c>
      <c r="E12675" s="41">
        <v>2</v>
      </c>
    </row>
    <row r="12676" spans="1:5" x14ac:dyDescent="0.25">
      <c r="A12676" s="43">
        <v>44507</v>
      </c>
      <c r="B12676" s="41">
        <v>44507</v>
      </c>
      <c r="C12676" s="41" t="s">
        <v>1046</v>
      </c>
      <c r="D12676" s="42">
        <f>VLOOKUP(Pag_Inicio_Corr_mas_casos[[#This Row],[Corregimiento]],Hoja3!$A$2:$D$676,4,0)</f>
        <v>80813</v>
      </c>
      <c r="E12676" s="41">
        <v>2</v>
      </c>
    </row>
    <row r="12677" spans="1:5" x14ac:dyDescent="0.25">
      <c r="A12677" s="43">
        <v>44507</v>
      </c>
      <c r="B12677" s="41">
        <v>44507</v>
      </c>
      <c r="C12677" s="41" t="s">
        <v>1106</v>
      </c>
      <c r="D12677" s="42">
        <f>VLOOKUP(Pag_Inicio_Corr_mas_casos[[#This Row],[Corregimiento]],Hoja3!$A$2:$D$676,4,0)</f>
        <v>80809</v>
      </c>
      <c r="E12677" s="41">
        <v>2</v>
      </c>
    </row>
    <row r="12678" spans="1:5" x14ac:dyDescent="0.25">
      <c r="A12678" s="43">
        <v>44507</v>
      </c>
      <c r="B12678" s="41">
        <v>44507</v>
      </c>
      <c r="C12678" s="41" t="s">
        <v>1161</v>
      </c>
      <c r="D12678" s="42">
        <f>VLOOKUP(Pag_Inicio_Corr_mas_casos[[#This Row],[Corregimiento]],Hoja3!$A$2:$D$676,4,0)</f>
        <v>40610</v>
      </c>
      <c r="E12678" s="41">
        <v>2</v>
      </c>
    </row>
    <row r="12679" spans="1:5" x14ac:dyDescent="0.25">
      <c r="A12679" s="43">
        <v>44507</v>
      </c>
      <c r="B12679" s="41">
        <v>44507</v>
      </c>
      <c r="C12679" s="41" t="s">
        <v>1056</v>
      </c>
      <c r="D12679" s="42">
        <f>VLOOKUP(Pag_Inicio_Corr_mas_casos[[#This Row],[Corregimiento]],Hoja3!$A$2:$D$676,4,0)</f>
        <v>20601</v>
      </c>
      <c r="E12679" s="41">
        <v>2</v>
      </c>
    </row>
    <row r="12680" spans="1:5" x14ac:dyDescent="0.25">
      <c r="A12680" s="43">
        <v>44507</v>
      </c>
      <c r="B12680" s="41">
        <v>44507</v>
      </c>
      <c r="C12680" s="41" t="s">
        <v>1189</v>
      </c>
      <c r="D12680" s="42">
        <f>VLOOKUP(Pag_Inicio_Corr_mas_casos[[#This Row],[Corregimiento]],Hoja3!$A$2:$D$676,4,0)</f>
        <v>30109</v>
      </c>
      <c r="E12680" s="41">
        <v>2</v>
      </c>
    </row>
    <row r="12681" spans="1:5" x14ac:dyDescent="0.25">
      <c r="A12681" s="43">
        <v>44507</v>
      </c>
      <c r="B12681" s="41">
        <v>44507</v>
      </c>
      <c r="C12681" s="41" t="s">
        <v>1208</v>
      </c>
      <c r="D12681" s="42">
        <f>VLOOKUP(Pag_Inicio_Corr_mas_casos[[#This Row],[Corregimiento]],Hoja3!$A$2:$D$676,4,0)</f>
        <v>20307</v>
      </c>
      <c r="E12681" s="41">
        <v>2</v>
      </c>
    </row>
    <row r="12682" spans="1:5" x14ac:dyDescent="0.25">
      <c r="A12682" s="43">
        <v>44507</v>
      </c>
      <c r="B12682" s="41">
        <v>44507</v>
      </c>
      <c r="C12682" s="41" t="s">
        <v>1036</v>
      </c>
      <c r="D12682" s="42">
        <f>VLOOKUP(Pag_Inicio_Corr_mas_casos[[#This Row],[Corregimiento]],Hoja3!$A$2:$D$676,4,0)</f>
        <v>80823</v>
      </c>
      <c r="E12682" s="41">
        <v>2</v>
      </c>
    </row>
    <row r="12683" spans="1:5" x14ac:dyDescent="0.25">
      <c r="A12683" s="43">
        <v>44507</v>
      </c>
      <c r="B12683" s="41">
        <v>44507</v>
      </c>
      <c r="C12683" s="41" t="s">
        <v>1113</v>
      </c>
      <c r="D12683" s="42">
        <f>VLOOKUP(Pag_Inicio_Corr_mas_casos[[#This Row],[Corregimiento]],Hoja3!$A$2:$D$676,4,0)</f>
        <v>81008</v>
      </c>
      <c r="E12683" s="41">
        <v>2</v>
      </c>
    </row>
    <row r="12684" spans="1:5" x14ac:dyDescent="0.25">
      <c r="A12684" s="43">
        <v>44507</v>
      </c>
      <c r="B12684" s="41">
        <v>44507</v>
      </c>
      <c r="C12684" s="41" t="s">
        <v>1173</v>
      </c>
      <c r="D12684" s="42">
        <f>VLOOKUP(Pag_Inicio_Corr_mas_casos[[#This Row],[Corregimiento]],Hoja3!$A$2:$D$676,4,0)</f>
        <v>40503</v>
      </c>
      <c r="E12684" s="41">
        <v>2</v>
      </c>
    </row>
    <row r="12685" spans="1:5" x14ac:dyDescent="0.25">
      <c r="A12685" s="43">
        <v>44507</v>
      </c>
      <c r="B12685" s="41">
        <v>44507</v>
      </c>
      <c r="C12685" s="41" t="s">
        <v>1100</v>
      </c>
      <c r="D12685" s="42">
        <f>VLOOKUP(Pag_Inicio_Corr_mas_casos[[#This Row],[Corregimiento]],Hoja3!$A$2:$D$676,4,0)</f>
        <v>60103</v>
      </c>
      <c r="E12685" s="41">
        <v>2</v>
      </c>
    </row>
    <row r="12686" spans="1:5" x14ac:dyDescent="0.25">
      <c r="A12686" s="47">
        <v>44508</v>
      </c>
      <c r="B12686" s="48">
        <v>44508</v>
      </c>
      <c r="C12686" s="48" t="s">
        <v>1155</v>
      </c>
      <c r="D12686" s="49">
        <f>VLOOKUP(Pag_Inicio_Corr_mas_casos[[#This Row],[Corregimiento]],Hoja3!$A$2:$D$676,4,0)</f>
        <v>40601</v>
      </c>
      <c r="E12686" s="48">
        <v>7</v>
      </c>
    </row>
    <row r="12687" spans="1:5" x14ac:dyDescent="0.25">
      <c r="A12687" s="47">
        <v>44508</v>
      </c>
      <c r="B12687" s="48">
        <v>44508</v>
      </c>
      <c r="C12687" s="48" t="s">
        <v>1106</v>
      </c>
      <c r="D12687" s="49">
        <f>VLOOKUP(Pag_Inicio_Corr_mas_casos[[#This Row],[Corregimiento]],Hoja3!$A$2:$D$676,4,0)</f>
        <v>80809</v>
      </c>
      <c r="E12687" s="48">
        <v>6</v>
      </c>
    </row>
    <row r="12688" spans="1:5" x14ac:dyDescent="0.25">
      <c r="A12688" s="47">
        <v>44508</v>
      </c>
      <c r="B12688" s="48">
        <v>44508</v>
      </c>
      <c r="C12688" s="48" t="s">
        <v>1141</v>
      </c>
      <c r="D12688" s="49">
        <f>VLOOKUP(Pag_Inicio_Corr_mas_casos[[#This Row],[Corregimiento]],Hoja3!$A$2:$D$676,4,0)</f>
        <v>80812</v>
      </c>
      <c r="E12688" s="48">
        <v>6</v>
      </c>
    </row>
    <row r="12689" spans="1:5" x14ac:dyDescent="0.25">
      <c r="A12689" s="47">
        <v>44508</v>
      </c>
      <c r="B12689" s="48">
        <v>44508</v>
      </c>
      <c r="C12689" s="48" t="s">
        <v>1498</v>
      </c>
      <c r="D12689" s="49">
        <f>VLOOKUP(Pag_Inicio_Corr_mas_casos[[#This Row],[Corregimiento]],Hoja3!$A$2:$D$676,4,0)</f>
        <v>70313</v>
      </c>
      <c r="E12689" s="48">
        <v>5</v>
      </c>
    </row>
    <row r="12690" spans="1:5" x14ac:dyDescent="0.25">
      <c r="A12690" s="47">
        <v>44508</v>
      </c>
      <c r="B12690" s="48">
        <v>44508</v>
      </c>
      <c r="C12690" s="48" t="s">
        <v>1224</v>
      </c>
      <c r="D12690" s="49">
        <f>VLOOKUP(Pag_Inicio_Corr_mas_casos[[#This Row],[Corregimiento]],Hoja3!$A$2:$D$676,4,0)</f>
        <v>40204</v>
      </c>
      <c r="E12690" s="48">
        <v>4</v>
      </c>
    </row>
    <row r="12691" spans="1:5" x14ac:dyDescent="0.25">
      <c r="A12691" s="47">
        <v>44508</v>
      </c>
      <c r="B12691" s="48">
        <v>44508</v>
      </c>
      <c r="C12691" s="48" t="s">
        <v>1034</v>
      </c>
      <c r="D12691" s="49">
        <f>VLOOKUP(Pag_Inicio_Corr_mas_casos[[#This Row],[Corregimiento]],Hoja3!$A$2:$D$676,4,0)</f>
        <v>81009</v>
      </c>
      <c r="E12691" s="48">
        <v>3</v>
      </c>
    </row>
    <row r="12692" spans="1:5" x14ac:dyDescent="0.25">
      <c r="A12692" s="47">
        <v>44508</v>
      </c>
      <c r="B12692" s="48">
        <v>44508</v>
      </c>
      <c r="C12692" s="48" t="s">
        <v>1041</v>
      </c>
      <c r="D12692" s="49">
        <f>VLOOKUP(Pag_Inicio_Corr_mas_casos[[#This Row],[Corregimiento]],Hoja3!$A$2:$D$676,4,0)</f>
        <v>80814</v>
      </c>
      <c r="E12692" s="48">
        <v>3</v>
      </c>
    </row>
    <row r="12693" spans="1:5" x14ac:dyDescent="0.25">
      <c r="A12693" s="47">
        <v>44508</v>
      </c>
      <c r="B12693" s="48">
        <v>44508</v>
      </c>
      <c r="C12693" s="48" t="s">
        <v>1114</v>
      </c>
      <c r="D12693" s="49">
        <f>VLOOKUP(Pag_Inicio_Corr_mas_casos[[#This Row],[Corregimiento]],Hoja3!$A$2:$D$676,4,0)</f>
        <v>81001</v>
      </c>
      <c r="E12693" s="48">
        <v>3</v>
      </c>
    </row>
    <row r="12694" spans="1:5" x14ac:dyDescent="0.25">
      <c r="A12694" s="47">
        <v>44508</v>
      </c>
      <c r="B12694" s="48">
        <v>44508</v>
      </c>
      <c r="C12694" s="48" t="s">
        <v>1038</v>
      </c>
      <c r="D12694" s="49">
        <f>VLOOKUP(Pag_Inicio_Corr_mas_casos[[#This Row],[Corregimiento]],Hoja3!$A$2:$D$676,4,0)</f>
        <v>80816</v>
      </c>
      <c r="E12694" s="48">
        <v>3</v>
      </c>
    </row>
    <row r="12695" spans="1:5" x14ac:dyDescent="0.25">
      <c r="A12695" s="47">
        <v>44508</v>
      </c>
      <c r="B12695" s="48">
        <v>44508</v>
      </c>
      <c r="C12695" s="48" t="s">
        <v>1099</v>
      </c>
      <c r="D12695" s="49">
        <f>VLOOKUP(Pag_Inicio_Corr_mas_casos[[#This Row],[Corregimiento]],Hoja3!$A$2:$D$676,4,0)</f>
        <v>130310</v>
      </c>
      <c r="E12695" s="48">
        <v>3</v>
      </c>
    </row>
    <row r="12696" spans="1:5" x14ac:dyDescent="0.25">
      <c r="A12696" s="47">
        <v>44508</v>
      </c>
      <c r="B12696" s="48">
        <v>44508</v>
      </c>
      <c r="C12696" s="48" t="s">
        <v>1175</v>
      </c>
      <c r="D12696" s="49">
        <f>VLOOKUP(Pag_Inicio_Corr_mas_casos[[#This Row],[Corregimiento]],Hoja3!$A$2:$D$676,4,0)</f>
        <v>130401</v>
      </c>
      <c r="E12696" s="48">
        <v>3</v>
      </c>
    </row>
    <row r="12697" spans="1:5" x14ac:dyDescent="0.25">
      <c r="A12697" s="47">
        <v>44508</v>
      </c>
      <c r="B12697" s="48">
        <v>44508</v>
      </c>
      <c r="C12697" s="48" t="s">
        <v>1118</v>
      </c>
      <c r="D12697" s="49">
        <f>VLOOKUP(Pag_Inicio_Corr_mas_casos[[#This Row],[Corregimiento]],Hoja3!$A$2:$D$676,4,0)</f>
        <v>30111</v>
      </c>
      <c r="E12697" s="48">
        <v>3</v>
      </c>
    </row>
    <row r="12698" spans="1:5" x14ac:dyDescent="0.25">
      <c r="A12698" s="47">
        <v>44508</v>
      </c>
      <c r="B12698" s="48">
        <v>44508</v>
      </c>
      <c r="C12698" s="48" t="s">
        <v>1033</v>
      </c>
      <c r="D12698" s="49">
        <f>VLOOKUP(Pag_Inicio_Corr_mas_casos[[#This Row],[Corregimiento]],Hoja3!$A$2:$D$676,4,0)</f>
        <v>130717</v>
      </c>
      <c r="E12698" s="48">
        <v>2</v>
      </c>
    </row>
    <row r="12699" spans="1:5" x14ac:dyDescent="0.25">
      <c r="A12699" s="47">
        <v>44508</v>
      </c>
      <c r="B12699" s="48">
        <v>44508</v>
      </c>
      <c r="C12699" s="48" t="s">
        <v>1216</v>
      </c>
      <c r="D12699" s="49">
        <f>VLOOKUP(Pag_Inicio_Corr_mas_casos[[#This Row],[Corregimiento]],Hoja3!$A$2:$D$676,4,0)</f>
        <v>20603</v>
      </c>
      <c r="E12699" s="48">
        <v>2</v>
      </c>
    </row>
    <row r="12700" spans="1:5" x14ac:dyDescent="0.25">
      <c r="A12700" s="47">
        <v>44508</v>
      </c>
      <c r="B12700" s="48">
        <v>44508</v>
      </c>
      <c r="C12700" s="48" t="s">
        <v>1065</v>
      </c>
      <c r="D12700" s="49">
        <f>VLOOKUP(Pag_Inicio_Corr_mas_casos[[#This Row],[Corregimiento]],Hoja3!$A$2:$D$676,4,0)</f>
        <v>40606</v>
      </c>
      <c r="E12700" s="48">
        <v>2</v>
      </c>
    </row>
    <row r="12701" spans="1:5" x14ac:dyDescent="0.25">
      <c r="A12701" s="47">
        <v>44508</v>
      </c>
      <c r="B12701" s="48">
        <v>44508</v>
      </c>
      <c r="C12701" s="48" t="s">
        <v>1131</v>
      </c>
      <c r="D12701" s="49">
        <f>VLOOKUP(Pag_Inicio_Corr_mas_casos[[#This Row],[Corregimiento]],Hoja3!$A$2:$D$676,4,0)</f>
        <v>130106</v>
      </c>
      <c r="E12701" s="48">
        <v>2</v>
      </c>
    </row>
    <row r="12702" spans="1:5" x14ac:dyDescent="0.25">
      <c r="A12702" s="47">
        <v>44508</v>
      </c>
      <c r="B12702" s="48">
        <v>44508</v>
      </c>
      <c r="C12702" s="48" t="s">
        <v>1128</v>
      </c>
      <c r="D12702" s="49">
        <f>VLOOKUP(Pag_Inicio_Corr_mas_casos[[#This Row],[Corregimiento]],Hoja3!$A$2:$D$676,4,0)</f>
        <v>91008</v>
      </c>
      <c r="E12702" s="48">
        <v>2</v>
      </c>
    </row>
    <row r="12703" spans="1:5" x14ac:dyDescent="0.25">
      <c r="A12703" s="47">
        <v>44508</v>
      </c>
      <c r="B12703" s="48">
        <v>44508</v>
      </c>
      <c r="C12703" s="48" t="s">
        <v>1062</v>
      </c>
      <c r="D12703" s="49">
        <f>VLOOKUP(Pag_Inicio_Corr_mas_casos[[#This Row],[Corregimiento]],Hoja3!$A$2:$D$676,4,0)</f>
        <v>30107</v>
      </c>
      <c r="E12703" s="48">
        <v>2</v>
      </c>
    </row>
    <row r="12704" spans="1:5" x14ac:dyDescent="0.25">
      <c r="A12704" s="47">
        <v>44508</v>
      </c>
      <c r="B12704" s="48">
        <v>44508</v>
      </c>
      <c r="C12704" s="48" t="s">
        <v>1049</v>
      </c>
      <c r="D12704" s="49">
        <f>VLOOKUP(Pag_Inicio_Corr_mas_casos[[#This Row],[Corregimiento]],Hoja3!$A$2:$D$676,4,0)</f>
        <v>80822</v>
      </c>
      <c r="E12704" s="48">
        <v>2</v>
      </c>
    </row>
    <row r="12705" spans="1:5" x14ac:dyDescent="0.25">
      <c r="A12705" s="47">
        <v>44508</v>
      </c>
      <c r="B12705" s="48">
        <v>44508</v>
      </c>
      <c r="C12705" s="48" t="s">
        <v>1127</v>
      </c>
      <c r="D12705" s="49">
        <f>VLOOKUP(Pag_Inicio_Corr_mas_casos[[#This Row],[Corregimiento]],Hoja3!$A$2:$D$676,4,0)</f>
        <v>30104</v>
      </c>
      <c r="E12705" s="48">
        <v>2</v>
      </c>
    </row>
    <row r="12706" spans="1:5" x14ac:dyDescent="0.25">
      <c r="A12706" s="209">
        <v>44509</v>
      </c>
      <c r="B12706" s="210">
        <v>44509</v>
      </c>
      <c r="C12706" s="210" t="s">
        <v>1155</v>
      </c>
      <c r="D12706" s="211">
        <f>VLOOKUP(Pag_Inicio_Corr_mas_casos[[#This Row],[Corregimiento]],Hoja3!$A$2:$D$676,4,0)</f>
        <v>40601</v>
      </c>
      <c r="E12706" s="210">
        <v>10</v>
      </c>
    </row>
    <row r="12707" spans="1:5" x14ac:dyDescent="0.25">
      <c r="A12707" s="209">
        <v>44509</v>
      </c>
      <c r="B12707" s="210">
        <v>44509</v>
      </c>
      <c r="C12707" s="210" t="s">
        <v>1106</v>
      </c>
      <c r="D12707" s="211">
        <f>VLOOKUP(Pag_Inicio_Corr_mas_casos[[#This Row],[Corregimiento]],Hoja3!$A$2:$D$676,4,0)</f>
        <v>80809</v>
      </c>
      <c r="E12707" s="210">
        <v>9</v>
      </c>
    </row>
    <row r="12708" spans="1:5" x14ac:dyDescent="0.25">
      <c r="A12708" s="209">
        <v>44509</v>
      </c>
      <c r="B12708" s="210">
        <v>44509</v>
      </c>
      <c r="C12708" s="210" t="s">
        <v>1482</v>
      </c>
      <c r="D12708" s="211">
        <f>VLOOKUP(Pag_Inicio_Corr_mas_casos[[#This Row],[Corregimiento]],Hoja3!$A$2:$D$676,4,0)</f>
        <v>20201</v>
      </c>
      <c r="E12708" s="210">
        <v>8</v>
      </c>
    </row>
    <row r="12709" spans="1:5" x14ac:dyDescent="0.25">
      <c r="A12709" s="209">
        <v>44509</v>
      </c>
      <c r="B12709" s="210">
        <v>44509</v>
      </c>
      <c r="C12709" s="210" t="s">
        <v>1499</v>
      </c>
      <c r="D12709" s="211">
        <f>VLOOKUP(Pag_Inicio_Corr_mas_casos[[#This Row],[Corregimiento]],Hoja3!$A$2:$D$676,4,0)</f>
        <v>70101</v>
      </c>
      <c r="E12709" s="210">
        <v>7</v>
      </c>
    </row>
    <row r="12710" spans="1:5" x14ac:dyDescent="0.25">
      <c r="A12710" s="209">
        <v>44509</v>
      </c>
      <c r="B12710" s="210">
        <v>44509</v>
      </c>
      <c r="C12710" s="210" t="s">
        <v>1034</v>
      </c>
      <c r="D12710" s="211">
        <f>VLOOKUP(Pag_Inicio_Corr_mas_casos[[#This Row],[Corregimiento]],Hoja3!$A$2:$D$676,4,0)</f>
        <v>81009</v>
      </c>
      <c r="E12710" s="210">
        <v>6</v>
      </c>
    </row>
    <row r="12711" spans="1:5" x14ac:dyDescent="0.25">
      <c r="A12711" s="209">
        <v>44509</v>
      </c>
      <c r="B12711" s="210">
        <v>44509</v>
      </c>
      <c r="C12711" s="210" t="s">
        <v>1035</v>
      </c>
      <c r="D12711" s="211">
        <f>VLOOKUP(Pag_Inicio_Corr_mas_casos[[#This Row],[Corregimiento]],Hoja3!$A$2:$D$676,4,0)</f>
        <v>80806</v>
      </c>
      <c r="E12711" s="210">
        <v>6</v>
      </c>
    </row>
    <row r="12712" spans="1:5" x14ac:dyDescent="0.25">
      <c r="A12712" s="209">
        <v>44509</v>
      </c>
      <c r="B12712" s="210">
        <v>44509</v>
      </c>
      <c r="C12712" s="210" t="s">
        <v>1141</v>
      </c>
      <c r="D12712" s="211">
        <f>VLOOKUP(Pag_Inicio_Corr_mas_casos[[#This Row],[Corregimiento]],Hoja3!$A$2:$D$676,4,0)</f>
        <v>80812</v>
      </c>
      <c r="E12712" s="210">
        <v>6</v>
      </c>
    </row>
    <row r="12713" spans="1:5" x14ac:dyDescent="0.25">
      <c r="A12713" s="209">
        <v>44509</v>
      </c>
      <c r="B12713" s="210">
        <v>44509</v>
      </c>
      <c r="C12713" s="210" t="s">
        <v>1500</v>
      </c>
      <c r="D12713" s="211">
        <f>VLOOKUP(Pag_Inicio_Corr_mas_casos[[#This Row],[Corregimiento]],Hoja3!$A$2:$D$676,4,0)</f>
        <v>70204</v>
      </c>
      <c r="E12713" s="210">
        <v>5</v>
      </c>
    </row>
    <row r="12714" spans="1:5" x14ac:dyDescent="0.25">
      <c r="A12714" s="209">
        <v>44509</v>
      </c>
      <c r="B12714" s="210">
        <v>44509</v>
      </c>
      <c r="C12714" s="210" t="s">
        <v>1250</v>
      </c>
      <c r="D12714" s="211">
        <f>VLOOKUP(Pag_Inicio_Corr_mas_casos[[#This Row],[Corregimiento]],Hoja3!$A$2:$D$676,4,0)</f>
        <v>30103</v>
      </c>
      <c r="E12714" s="210">
        <v>5</v>
      </c>
    </row>
    <row r="12715" spans="1:5" x14ac:dyDescent="0.25">
      <c r="A12715" s="209">
        <v>44509</v>
      </c>
      <c r="B12715" s="210">
        <v>44509</v>
      </c>
      <c r="C12715" s="210" t="s">
        <v>1038</v>
      </c>
      <c r="D12715" s="211">
        <f>VLOOKUP(Pag_Inicio_Corr_mas_casos[[#This Row],[Corregimiento]],Hoja3!$A$2:$D$676,4,0)</f>
        <v>80816</v>
      </c>
      <c r="E12715" s="210">
        <v>5</v>
      </c>
    </row>
    <row r="12716" spans="1:5" x14ac:dyDescent="0.25">
      <c r="A12716" s="209">
        <v>44509</v>
      </c>
      <c r="B12716" s="210">
        <v>44509</v>
      </c>
      <c r="C12716" s="210" t="s">
        <v>1032</v>
      </c>
      <c r="D12716" s="211">
        <f>VLOOKUP(Pag_Inicio_Corr_mas_casos[[#This Row],[Corregimiento]],Hoja3!$A$2:$D$676,4,0)</f>
        <v>80810</v>
      </c>
      <c r="E12716" s="210">
        <v>4</v>
      </c>
    </row>
    <row r="12717" spans="1:5" x14ac:dyDescent="0.25">
      <c r="A12717" s="209">
        <v>44509</v>
      </c>
      <c r="B12717" s="210">
        <v>44509</v>
      </c>
      <c r="C12717" s="210" t="s">
        <v>1100</v>
      </c>
      <c r="D12717" s="211">
        <f>VLOOKUP(Pag_Inicio_Corr_mas_casos[[#This Row],[Corregimiento]],Hoja3!$A$2:$D$676,4,0)</f>
        <v>60103</v>
      </c>
      <c r="E12717" s="210">
        <v>4</v>
      </c>
    </row>
    <row r="12718" spans="1:5" x14ac:dyDescent="0.25">
      <c r="A12718" s="209">
        <v>44509</v>
      </c>
      <c r="B12718" s="210">
        <v>44509</v>
      </c>
      <c r="C12718" s="210" t="s">
        <v>1046</v>
      </c>
      <c r="D12718" s="211">
        <f>VLOOKUP(Pag_Inicio_Corr_mas_casos[[#This Row],[Corregimiento]],Hoja3!$A$2:$D$676,4,0)</f>
        <v>80813</v>
      </c>
      <c r="E12718" s="210">
        <v>4</v>
      </c>
    </row>
    <row r="12719" spans="1:5" x14ac:dyDescent="0.25">
      <c r="A12719" s="209">
        <v>44509</v>
      </c>
      <c r="B12719" s="210">
        <v>44509</v>
      </c>
      <c r="C12719" s="210" t="s">
        <v>1128</v>
      </c>
      <c r="D12719" s="211">
        <f>VLOOKUP(Pag_Inicio_Corr_mas_casos[[#This Row],[Corregimiento]],Hoja3!$A$2:$D$676,4,0)</f>
        <v>91008</v>
      </c>
      <c r="E12719" s="210">
        <v>4</v>
      </c>
    </row>
    <row r="12720" spans="1:5" x14ac:dyDescent="0.25">
      <c r="A12720" s="209">
        <v>44509</v>
      </c>
      <c r="B12720" s="210">
        <v>44509</v>
      </c>
      <c r="C12720" s="210" t="s">
        <v>1334</v>
      </c>
      <c r="D12720" s="211">
        <f>VLOOKUP(Pag_Inicio_Corr_mas_casos[[#This Row],[Corregimiento]],Hoja3!$A$2:$D$676,4,0)</f>
        <v>10207</v>
      </c>
      <c r="E12720" s="210">
        <v>4</v>
      </c>
    </row>
    <row r="12721" spans="1:5" x14ac:dyDescent="0.25">
      <c r="A12721" s="209">
        <v>44509</v>
      </c>
      <c r="B12721" s="210">
        <v>44509</v>
      </c>
      <c r="C12721" s="210" t="s">
        <v>1062</v>
      </c>
      <c r="D12721" s="211">
        <f>VLOOKUP(Pag_Inicio_Corr_mas_casos[[#This Row],[Corregimiento]],Hoja3!$A$2:$D$676,4,0)</f>
        <v>30107</v>
      </c>
      <c r="E12721" s="210">
        <v>3</v>
      </c>
    </row>
    <row r="12722" spans="1:5" x14ac:dyDescent="0.25">
      <c r="A12722" s="209">
        <v>44509</v>
      </c>
      <c r="B12722" s="210">
        <v>44509</v>
      </c>
      <c r="C12722" s="210" t="s">
        <v>1163</v>
      </c>
      <c r="D12722" s="211">
        <f>VLOOKUP(Pag_Inicio_Corr_mas_casos[[#This Row],[Corregimiento]],Hoja3!$A$2:$D$676,4,0)</f>
        <v>130101</v>
      </c>
      <c r="E12722" s="210">
        <v>3</v>
      </c>
    </row>
    <row r="12723" spans="1:5" x14ac:dyDescent="0.25">
      <c r="A12723" s="209">
        <v>44509</v>
      </c>
      <c r="B12723" s="210">
        <v>44509</v>
      </c>
      <c r="C12723" s="210" t="s">
        <v>1098</v>
      </c>
      <c r="D12723" s="211">
        <f>VLOOKUP(Pag_Inicio_Corr_mas_casos[[#This Row],[Corregimiento]],Hoja3!$A$2:$D$676,4,0)</f>
        <v>40611</v>
      </c>
      <c r="E12723" s="210">
        <v>3</v>
      </c>
    </row>
    <row r="12724" spans="1:5" x14ac:dyDescent="0.25">
      <c r="A12724" s="209">
        <v>44509</v>
      </c>
      <c r="B12724" s="210">
        <v>44509</v>
      </c>
      <c r="C12724" s="210" t="s">
        <v>1501</v>
      </c>
      <c r="D12724" s="211">
        <f>VLOOKUP(Pag_Inicio_Corr_mas_casos[[#This Row],[Corregimiento]],Hoja3!$A$2:$D$676,4,0)</f>
        <v>70301</v>
      </c>
      <c r="E12724" s="210">
        <v>3</v>
      </c>
    </row>
    <row r="12725" spans="1:5" x14ac:dyDescent="0.25">
      <c r="A12725" s="209">
        <v>44509</v>
      </c>
      <c r="B12725" s="210">
        <v>44509</v>
      </c>
      <c r="C12725" s="210" t="s">
        <v>1102</v>
      </c>
      <c r="D12725" s="211">
        <f>VLOOKUP(Pag_Inicio_Corr_mas_casos[[#This Row],[Corregimiento]],Hoja3!$A$2:$D$676,4,0)</f>
        <v>40612</v>
      </c>
      <c r="E12725" s="210">
        <v>3</v>
      </c>
    </row>
    <row r="12726" spans="1:5" x14ac:dyDescent="0.25">
      <c r="A12726" s="203">
        <v>44510</v>
      </c>
      <c r="B12726" s="204">
        <v>44510</v>
      </c>
      <c r="C12726" s="204" t="s">
        <v>1106</v>
      </c>
      <c r="D12726" s="205">
        <f>VLOOKUP(Pag_Inicio_Corr_mas_casos[[#This Row],[Corregimiento]],Hoja3!$A$2:$D$676,4,0)</f>
        <v>80809</v>
      </c>
      <c r="E12726" s="204">
        <v>10</v>
      </c>
    </row>
    <row r="12727" spans="1:5" x14ac:dyDescent="0.25">
      <c r="A12727" s="203">
        <v>44510</v>
      </c>
      <c r="B12727" s="204">
        <v>44510</v>
      </c>
      <c r="C12727" s="204" t="s">
        <v>1056</v>
      </c>
      <c r="D12727" s="205">
        <f>VLOOKUP(Pag_Inicio_Corr_mas_casos[[#This Row],[Corregimiento]],Hoja3!$A$2:$D$676,4,0)</f>
        <v>20601</v>
      </c>
      <c r="E12727" s="204">
        <v>9</v>
      </c>
    </row>
    <row r="12728" spans="1:5" x14ac:dyDescent="0.25">
      <c r="A12728" s="203">
        <v>44510</v>
      </c>
      <c r="B12728" s="204">
        <v>44510</v>
      </c>
      <c r="C12728" s="204" t="s">
        <v>1155</v>
      </c>
      <c r="D12728" s="205">
        <f>VLOOKUP(Pag_Inicio_Corr_mas_casos[[#This Row],[Corregimiento]],Hoja3!$A$2:$D$676,4,0)</f>
        <v>40601</v>
      </c>
      <c r="E12728" s="204">
        <v>7</v>
      </c>
    </row>
    <row r="12729" spans="1:5" x14ac:dyDescent="0.25">
      <c r="A12729" s="203">
        <v>44510</v>
      </c>
      <c r="B12729" s="204">
        <v>44510</v>
      </c>
      <c r="C12729" s="204" t="s">
        <v>1141</v>
      </c>
      <c r="D12729" s="205">
        <f>VLOOKUP(Pag_Inicio_Corr_mas_casos[[#This Row],[Corregimiento]],Hoja3!$A$2:$D$676,4,0)</f>
        <v>80812</v>
      </c>
      <c r="E12729" s="204">
        <v>7</v>
      </c>
    </row>
    <row r="12730" spans="1:5" x14ac:dyDescent="0.25">
      <c r="A12730" s="203">
        <v>44510</v>
      </c>
      <c r="B12730" s="204">
        <v>44510</v>
      </c>
      <c r="C12730" s="204" t="s">
        <v>782</v>
      </c>
      <c r="D12730" s="205">
        <f>VLOOKUP(Pag_Inicio_Corr_mas_casos[[#This Row],[Corregimiento]],Hoja3!$A$2:$D$676,4,0)</f>
        <v>80817</v>
      </c>
      <c r="E12730" s="204">
        <v>6</v>
      </c>
    </row>
    <row r="12731" spans="1:5" x14ac:dyDescent="0.25">
      <c r="A12731" s="203">
        <v>44510</v>
      </c>
      <c r="B12731" s="204">
        <v>44510</v>
      </c>
      <c r="C12731" s="204" t="s">
        <v>1437</v>
      </c>
      <c r="D12731" s="205">
        <f>VLOOKUP(Pag_Inicio_Corr_mas_casos[[#This Row],[Corregimiento]],Hoja3!$A$2:$D$676,4,0)</f>
        <v>130702</v>
      </c>
      <c r="E12731" s="204">
        <v>5</v>
      </c>
    </row>
    <row r="12732" spans="1:5" x14ac:dyDescent="0.25">
      <c r="A12732" s="203">
        <v>44510</v>
      </c>
      <c r="B12732" s="204">
        <v>44510</v>
      </c>
      <c r="C12732" s="204" t="s">
        <v>1252</v>
      </c>
      <c r="D12732" s="205">
        <f>VLOOKUP(Pag_Inicio_Corr_mas_casos[[#This Row],[Corregimiento]],Hoja3!$A$2:$D$676,4,0)</f>
        <v>60101</v>
      </c>
      <c r="E12732" s="204">
        <v>5</v>
      </c>
    </row>
    <row r="12733" spans="1:5" x14ac:dyDescent="0.25">
      <c r="A12733" s="203">
        <v>44510</v>
      </c>
      <c r="B12733" s="204">
        <v>44510</v>
      </c>
      <c r="C12733" s="204" t="s">
        <v>1329</v>
      </c>
      <c r="D12733" s="205">
        <f>VLOOKUP(Pag_Inicio_Corr_mas_casos[[#This Row],[Corregimiento]],Hoja3!$A$2:$D$676,4,0)</f>
        <v>60202</v>
      </c>
      <c r="E12733" s="204">
        <v>5</v>
      </c>
    </row>
    <row r="12734" spans="1:5" x14ac:dyDescent="0.25">
      <c r="A12734" s="203">
        <v>44510</v>
      </c>
      <c r="B12734" s="204">
        <v>44510</v>
      </c>
      <c r="C12734" s="204" t="s">
        <v>1127</v>
      </c>
      <c r="D12734" s="205">
        <f>VLOOKUP(Pag_Inicio_Corr_mas_casos[[#This Row],[Corregimiento]],Hoja3!$A$2:$D$676,4,0)</f>
        <v>30104</v>
      </c>
      <c r="E12734" s="204">
        <v>5</v>
      </c>
    </row>
    <row r="12735" spans="1:5" x14ac:dyDescent="0.25">
      <c r="A12735" s="203">
        <v>44510</v>
      </c>
      <c r="B12735" s="204">
        <v>44510</v>
      </c>
      <c r="C12735" s="204" t="s">
        <v>1032</v>
      </c>
      <c r="D12735" s="205">
        <f>VLOOKUP(Pag_Inicio_Corr_mas_casos[[#This Row],[Corregimiento]],Hoja3!$A$2:$D$676,4,0)</f>
        <v>80810</v>
      </c>
      <c r="E12735" s="204">
        <v>4</v>
      </c>
    </row>
    <row r="12736" spans="1:5" x14ac:dyDescent="0.25">
      <c r="A12736" s="203">
        <v>44510</v>
      </c>
      <c r="B12736" s="204">
        <v>44510</v>
      </c>
      <c r="C12736" s="204" t="s">
        <v>1273</v>
      </c>
      <c r="D12736" s="205">
        <f>VLOOKUP(Pag_Inicio_Corr_mas_casos[[#This Row],[Corregimiento]],Hoja3!$A$2:$D$676,4,0)</f>
        <v>130102</v>
      </c>
      <c r="E12736" s="204">
        <v>4</v>
      </c>
    </row>
    <row r="12737" spans="1:5" x14ac:dyDescent="0.25">
      <c r="A12737" s="203">
        <v>44510</v>
      </c>
      <c r="B12737" s="204">
        <v>44510</v>
      </c>
      <c r="C12737" s="204" t="s">
        <v>1102</v>
      </c>
      <c r="D12737" s="205">
        <f>VLOOKUP(Pag_Inicio_Corr_mas_casos[[#This Row],[Corregimiento]],Hoja3!$A$2:$D$676,4,0)</f>
        <v>40612</v>
      </c>
      <c r="E12737" s="204">
        <v>4</v>
      </c>
    </row>
    <row r="12738" spans="1:5" x14ac:dyDescent="0.25">
      <c r="A12738" s="203">
        <v>44510</v>
      </c>
      <c r="B12738" s="204">
        <v>44510</v>
      </c>
      <c r="C12738" s="204" t="s">
        <v>1501</v>
      </c>
      <c r="D12738" s="205">
        <f>VLOOKUP(Pag_Inicio_Corr_mas_casos[[#This Row],[Corregimiento]],Hoja3!$A$2:$D$676,4,0)</f>
        <v>70301</v>
      </c>
      <c r="E12738" s="204">
        <v>4</v>
      </c>
    </row>
    <row r="12739" spans="1:5" x14ac:dyDescent="0.25">
      <c r="A12739" s="203">
        <v>44510</v>
      </c>
      <c r="B12739" s="204">
        <v>44510</v>
      </c>
      <c r="C12739" s="204" t="s">
        <v>795</v>
      </c>
      <c r="D12739" s="205">
        <f>VLOOKUP(Pag_Inicio_Corr_mas_casos[[#This Row],[Corregimiento]],Hoja3!$A$2:$D$676,4,0)</f>
        <v>30107</v>
      </c>
      <c r="E12739" s="204">
        <v>4</v>
      </c>
    </row>
    <row r="12740" spans="1:5" x14ac:dyDescent="0.25">
      <c r="A12740" s="203">
        <v>44510</v>
      </c>
      <c r="B12740" s="204">
        <v>44510</v>
      </c>
      <c r="C12740" s="204" t="s">
        <v>1046</v>
      </c>
      <c r="D12740" s="205">
        <f>VLOOKUP(Pag_Inicio_Corr_mas_casos[[#This Row],[Corregimiento]],Hoja3!$A$2:$D$676,4,0)</f>
        <v>80813</v>
      </c>
      <c r="E12740" s="204">
        <v>4</v>
      </c>
    </row>
    <row r="12741" spans="1:5" x14ac:dyDescent="0.25">
      <c r="A12741" s="203">
        <v>44510</v>
      </c>
      <c r="B12741" s="204">
        <v>44510</v>
      </c>
      <c r="C12741" s="204" t="s">
        <v>1098</v>
      </c>
      <c r="D12741" s="205">
        <f>VLOOKUP(Pag_Inicio_Corr_mas_casos[[#This Row],[Corregimiento]],Hoja3!$A$2:$D$676,4,0)</f>
        <v>40611</v>
      </c>
      <c r="E12741" s="204">
        <v>4</v>
      </c>
    </row>
    <row r="12742" spans="1:5" x14ac:dyDescent="0.25">
      <c r="A12742" s="203">
        <v>44510</v>
      </c>
      <c r="B12742" s="204">
        <v>44510</v>
      </c>
      <c r="C12742" s="204" t="s">
        <v>1309</v>
      </c>
      <c r="D12742" s="205">
        <f>VLOOKUP(Pag_Inicio_Corr_mas_casos[[#This Row],[Corregimiento]],Hoja3!$A$2:$D$676,4,0)</f>
        <v>20103</v>
      </c>
      <c r="E12742" s="204">
        <v>4</v>
      </c>
    </row>
    <row r="12743" spans="1:5" x14ac:dyDescent="0.25">
      <c r="A12743" s="203">
        <v>44510</v>
      </c>
      <c r="B12743" s="204">
        <v>44510</v>
      </c>
      <c r="C12743" s="204" t="s">
        <v>969</v>
      </c>
      <c r="D12743" s="205">
        <f>VLOOKUP(Pag_Inicio_Corr_mas_casos[[#This Row],[Corregimiento]],Hoja3!$A$2:$D$676,4,0)</f>
        <v>91103</v>
      </c>
      <c r="E12743" s="204">
        <v>3</v>
      </c>
    </row>
    <row r="12744" spans="1:5" x14ac:dyDescent="0.25">
      <c r="A12744" s="203">
        <v>44510</v>
      </c>
      <c r="B12744" s="204">
        <v>44510</v>
      </c>
      <c r="C12744" s="204" t="s">
        <v>1224</v>
      </c>
      <c r="D12744" s="205">
        <f>VLOOKUP(Pag_Inicio_Corr_mas_casos[[#This Row],[Corregimiento]],Hoja3!$A$2:$D$676,4,0)</f>
        <v>40204</v>
      </c>
      <c r="E12744" s="204">
        <v>3</v>
      </c>
    </row>
    <row r="12745" spans="1:5" x14ac:dyDescent="0.25">
      <c r="A12745" s="203">
        <v>44510</v>
      </c>
      <c r="B12745" s="204">
        <v>44510</v>
      </c>
      <c r="C12745" s="204" t="s">
        <v>1036</v>
      </c>
      <c r="D12745" s="205">
        <f>VLOOKUP(Pag_Inicio_Corr_mas_casos[[#This Row],[Corregimiento]],Hoja3!$A$2:$D$676,4,0)</f>
        <v>80823</v>
      </c>
      <c r="E12745" s="204">
        <v>3</v>
      </c>
    </row>
    <row r="12746" spans="1:5" x14ac:dyDescent="0.25">
      <c r="A12746" s="206">
        <v>44511</v>
      </c>
      <c r="B12746" s="207">
        <v>44511</v>
      </c>
      <c r="C12746" s="207" t="s">
        <v>1155</v>
      </c>
      <c r="D12746" s="208">
        <f>VLOOKUP(Pag_Inicio_Corr_mas_casos[[#This Row],[Corregimiento]],Hoja3!$A$2:$D$676,4,0)</f>
        <v>40601</v>
      </c>
      <c r="E12746" s="207">
        <v>11</v>
      </c>
    </row>
    <row r="12747" spans="1:5" x14ac:dyDescent="0.25">
      <c r="A12747" s="206">
        <v>44511</v>
      </c>
      <c r="B12747" s="207">
        <v>44511</v>
      </c>
      <c r="C12747" s="207" t="s">
        <v>1106</v>
      </c>
      <c r="D12747" s="208">
        <f>VLOOKUP(Pag_Inicio_Corr_mas_casos[[#This Row],[Corregimiento]],Hoja3!$A$2:$D$676,4,0)</f>
        <v>80809</v>
      </c>
      <c r="E12747" s="207">
        <v>7</v>
      </c>
    </row>
    <row r="12748" spans="1:5" x14ac:dyDescent="0.25">
      <c r="A12748" s="206">
        <v>44511</v>
      </c>
      <c r="B12748" s="207">
        <v>44511</v>
      </c>
      <c r="C12748" s="207" t="s">
        <v>1041</v>
      </c>
      <c r="D12748" s="208">
        <f>VLOOKUP(Pag_Inicio_Corr_mas_casos[[#This Row],[Corregimiento]],Hoja3!$A$2:$D$676,4,0)</f>
        <v>80814</v>
      </c>
      <c r="E12748" s="207">
        <v>4</v>
      </c>
    </row>
    <row r="12749" spans="1:5" x14ac:dyDescent="0.25">
      <c r="A12749" s="206">
        <v>44511</v>
      </c>
      <c r="B12749" s="207">
        <v>44511</v>
      </c>
      <c r="C12749" s="207" t="s">
        <v>1032</v>
      </c>
      <c r="D12749" s="208">
        <f>VLOOKUP(Pag_Inicio_Corr_mas_casos[[#This Row],[Corregimiento]],Hoja3!$A$2:$D$676,4,0)</f>
        <v>80810</v>
      </c>
      <c r="E12749" s="207">
        <v>4</v>
      </c>
    </row>
    <row r="12750" spans="1:5" x14ac:dyDescent="0.25">
      <c r="A12750" s="206">
        <v>44511</v>
      </c>
      <c r="B12750" s="207">
        <v>44511</v>
      </c>
      <c r="C12750" s="207" t="s">
        <v>1141</v>
      </c>
      <c r="D12750" s="208">
        <f>VLOOKUP(Pag_Inicio_Corr_mas_casos[[#This Row],[Corregimiento]],Hoja3!$A$2:$D$676,4,0)</f>
        <v>80812</v>
      </c>
      <c r="E12750" s="207">
        <v>3</v>
      </c>
    </row>
    <row r="12751" spans="1:5" x14ac:dyDescent="0.25">
      <c r="A12751" s="206">
        <v>44511</v>
      </c>
      <c r="B12751" s="207">
        <v>44511</v>
      </c>
      <c r="C12751" s="207" t="s">
        <v>1034</v>
      </c>
      <c r="D12751" s="208">
        <f>VLOOKUP(Pag_Inicio_Corr_mas_casos[[#This Row],[Corregimiento]],Hoja3!$A$2:$D$676,4,0)</f>
        <v>81009</v>
      </c>
      <c r="E12751" s="207">
        <v>3</v>
      </c>
    </row>
    <row r="12752" spans="1:5" x14ac:dyDescent="0.25">
      <c r="A12752" s="206">
        <v>44511</v>
      </c>
      <c r="B12752" s="207">
        <v>44511</v>
      </c>
      <c r="C12752" s="207" t="s">
        <v>1273</v>
      </c>
      <c r="D12752" s="208">
        <f>VLOOKUP(Pag_Inicio_Corr_mas_casos[[#This Row],[Corregimiento]],Hoja3!$A$2:$D$676,4,0)</f>
        <v>130102</v>
      </c>
      <c r="E12752" s="207">
        <v>3</v>
      </c>
    </row>
    <row r="12753" spans="1:5" x14ac:dyDescent="0.25">
      <c r="A12753" s="206">
        <v>44511</v>
      </c>
      <c r="B12753" s="207">
        <v>44511</v>
      </c>
      <c r="C12753" s="207" t="s">
        <v>1333</v>
      </c>
      <c r="D12753" s="208">
        <f>VLOOKUP(Pag_Inicio_Corr_mas_casos[[#This Row],[Corregimiento]],Hoja3!$A$2:$D$676,4,0)</f>
        <v>40405</v>
      </c>
      <c r="E12753" s="207">
        <v>3</v>
      </c>
    </row>
    <row r="12754" spans="1:5" x14ac:dyDescent="0.25">
      <c r="A12754" s="206">
        <v>44511</v>
      </c>
      <c r="B12754" s="207">
        <v>44511</v>
      </c>
      <c r="C12754" s="207" t="s">
        <v>1065</v>
      </c>
      <c r="D12754" s="208">
        <f>VLOOKUP(Pag_Inicio_Corr_mas_casos[[#This Row],[Corregimiento]],Hoja3!$A$2:$D$676,4,0)</f>
        <v>40606</v>
      </c>
      <c r="E12754" s="207">
        <v>3</v>
      </c>
    </row>
    <row r="12755" spans="1:5" x14ac:dyDescent="0.25">
      <c r="A12755" s="206">
        <v>44511</v>
      </c>
      <c r="B12755" s="207">
        <v>44511</v>
      </c>
      <c r="C12755" s="207" t="s">
        <v>1502</v>
      </c>
      <c r="D12755" s="208">
        <f>VLOOKUP(Pag_Inicio_Corr_mas_casos[[#This Row],[Corregimiento]],Hoja3!$A$2:$D$676,4,0)</f>
        <v>60104</v>
      </c>
      <c r="E12755" s="207">
        <v>2</v>
      </c>
    </row>
    <row r="12756" spans="1:5" x14ac:dyDescent="0.25">
      <c r="A12756" s="206">
        <v>44511</v>
      </c>
      <c r="B12756" s="207">
        <v>44511</v>
      </c>
      <c r="C12756" s="207" t="s">
        <v>1412</v>
      </c>
      <c r="D12756" s="208">
        <f>VLOOKUP(Pag_Inicio_Corr_mas_casos[[#This Row],[Corregimiento]],Hoja3!$A$2:$D$676,4,0)</f>
        <v>80807</v>
      </c>
      <c r="E12756" s="207">
        <v>2</v>
      </c>
    </row>
    <row r="12757" spans="1:5" x14ac:dyDescent="0.25">
      <c r="A12757" s="206">
        <v>44511</v>
      </c>
      <c r="B12757" s="207">
        <v>44511</v>
      </c>
      <c r="C12757" s="207" t="s">
        <v>1503</v>
      </c>
      <c r="D12757" s="208">
        <f>VLOOKUP(Pag_Inicio_Corr_mas_casos[[#This Row],[Corregimiento]],Hoja3!$A$2:$D$676,4,0)</f>
        <v>120307</v>
      </c>
      <c r="E12757" s="207">
        <v>2</v>
      </c>
    </row>
    <row r="12758" spans="1:5" x14ac:dyDescent="0.25">
      <c r="A12758" s="206">
        <v>44511</v>
      </c>
      <c r="B12758" s="207">
        <v>44511</v>
      </c>
      <c r="C12758" s="207" t="s">
        <v>1329</v>
      </c>
      <c r="D12758" s="208">
        <f>VLOOKUP(Pag_Inicio_Corr_mas_casos[[#This Row],[Corregimiento]],Hoja3!$A$2:$D$676,4,0)</f>
        <v>60202</v>
      </c>
      <c r="E12758" s="207">
        <v>2</v>
      </c>
    </row>
    <row r="12759" spans="1:5" x14ac:dyDescent="0.25">
      <c r="A12759" s="206">
        <v>44511</v>
      </c>
      <c r="B12759" s="207">
        <v>44511</v>
      </c>
      <c r="C12759" s="207" t="s">
        <v>1504</v>
      </c>
      <c r="D12759" s="208">
        <f>VLOOKUP(Pag_Inicio_Corr_mas_casos[[#This Row],[Corregimiento]],Hoja3!$A$2:$D$676,4,0)</f>
        <v>70213</v>
      </c>
      <c r="E12759" s="207">
        <v>2</v>
      </c>
    </row>
    <row r="12760" spans="1:5" x14ac:dyDescent="0.25">
      <c r="A12760" s="206">
        <v>44511</v>
      </c>
      <c r="B12760" s="207">
        <v>44511</v>
      </c>
      <c r="C12760" s="207" t="s">
        <v>1098</v>
      </c>
      <c r="D12760" s="208">
        <f>VLOOKUP(Pag_Inicio_Corr_mas_casos[[#This Row],[Corregimiento]],Hoja3!$A$2:$D$676,4,0)</f>
        <v>40611</v>
      </c>
      <c r="E12760" s="207">
        <v>2</v>
      </c>
    </row>
    <row r="12761" spans="1:5" x14ac:dyDescent="0.25">
      <c r="A12761" s="206">
        <v>44511</v>
      </c>
      <c r="B12761" s="207">
        <v>44511</v>
      </c>
      <c r="C12761" s="207" t="s">
        <v>1128</v>
      </c>
      <c r="D12761" s="208">
        <f>VLOOKUP(Pag_Inicio_Corr_mas_casos[[#This Row],[Corregimiento]],Hoja3!$A$2:$D$676,4,0)</f>
        <v>91008</v>
      </c>
      <c r="E12761" s="207">
        <v>2</v>
      </c>
    </row>
    <row r="12762" spans="1:5" x14ac:dyDescent="0.25">
      <c r="A12762" s="206">
        <v>44511</v>
      </c>
      <c r="B12762" s="207">
        <v>44511</v>
      </c>
      <c r="C12762" s="207" t="s">
        <v>1102</v>
      </c>
      <c r="D12762" s="208">
        <f>VLOOKUP(Pag_Inicio_Corr_mas_casos[[#This Row],[Corregimiento]],Hoja3!$A$2:$D$676,4,0)</f>
        <v>40612</v>
      </c>
      <c r="E12762" s="207">
        <v>2</v>
      </c>
    </row>
    <row r="12763" spans="1:5" x14ac:dyDescent="0.25">
      <c r="A12763" s="206">
        <v>44511</v>
      </c>
      <c r="B12763" s="207">
        <v>44511</v>
      </c>
      <c r="C12763" s="207" t="s">
        <v>1434</v>
      </c>
      <c r="D12763" s="208">
        <f>VLOOKUP(Pag_Inicio_Corr_mas_casos[[#This Row],[Corregimiento]],Hoja3!$A$2:$D$676,4,0)</f>
        <v>20401</v>
      </c>
      <c r="E12763" s="207">
        <v>2</v>
      </c>
    </row>
    <row r="12764" spans="1:5" x14ac:dyDescent="0.25">
      <c r="A12764" s="206">
        <v>44511</v>
      </c>
      <c r="B12764" s="207">
        <v>44511</v>
      </c>
      <c r="C12764" s="207" t="s">
        <v>1486</v>
      </c>
      <c r="D12764" s="208">
        <f>VLOOKUP(Pag_Inicio_Corr_mas_casos[[#This Row],[Corregimiento]],Hoja3!$A$2:$D$676,4,0)</f>
        <v>130706</v>
      </c>
      <c r="E12764" s="207">
        <v>2</v>
      </c>
    </row>
    <row r="12765" spans="1:5" x14ac:dyDescent="0.25">
      <c r="A12765" s="206">
        <v>44511</v>
      </c>
      <c r="B12765" s="207">
        <v>44511</v>
      </c>
      <c r="C12765" s="207" t="s">
        <v>786</v>
      </c>
      <c r="D12765" s="208">
        <f>VLOOKUP(Pag_Inicio_Corr_mas_casos[[#This Row],[Corregimiento]],Hoja3!$A$2:$D$676,4,0)</f>
        <v>80819</v>
      </c>
      <c r="E12765" s="207">
        <v>2</v>
      </c>
    </row>
    <row r="12766" spans="1:5" x14ac:dyDescent="0.25">
      <c r="A12766" s="203">
        <v>44512</v>
      </c>
      <c r="B12766" s="204">
        <v>44512</v>
      </c>
      <c r="C12766" s="204" t="s">
        <v>1102</v>
      </c>
      <c r="D12766" s="205">
        <f>VLOOKUP(Pag_Inicio_Corr_mas_casos[[#This Row],[Corregimiento]],Hoja3!$A$2:$D$676,4,0)</f>
        <v>40612</v>
      </c>
      <c r="E12766" s="204">
        <v>8</v>
      </c>
    </row>
    <row r="12767" spans="1:5" x14ac:dyDescent="0.25">
      <c r="A12767" s="203">
        <v>44512</v>
      </c>
      <c r="B12767" s="204">
        <v>44512</v>
      </c>
      <c r="C12767" s="204" t="s">
        <v>1106</v>
      </c>
      <c r="D12767" s="205">
        <f>VLOOKUP(Pag_Inicio_Corr_mas_casos[[#This Row],[Corregimiento]],Hoja3!$A$2:$D$676,4,0)</f>
        <v>80809</v>
      </c>
      <c r="E12767" s="204">
        <v>7</v>
      </c>
    </row>
    <row r="12768" spans="1:5" x14ac:dyDescent="0.25">
      <c r="A12768" s="203">
        <v>44512</v>
      </c>
      <c r="B12768" s="204">
        <v>44512</v>
      </c>
      <c r="C12768" s="204" t="s">
        <v>1482</v>
      </c>
      <c r="D12768" s="205">
        <f>VLOOKUP(Pag_Inicio_Corr_mas_casos[[#This Row],[Corregimiento]],Hoja3!$A$2:$D$676,4,0)</f>
        <v>20201</v>
      </c>
      <c r="E12768" s="204">
        <v>7</v>
      </c>
    </row>
    <row r="12769" spans="1:5" x14ac:dyDescent="0.25">
      <c r="A12769" s="203">
        <v>44512</v>
      </c>
      <c r="B12769" s="204">
        <v>44512</v>
      </c>
      <c r="C12769" s="204" t="s">
        <v>1098</v>
      </c>
      <c r="D12769" s="205">
        <f>VLOOKUP(Pag_Inicio_Corr_mas_casos[[#This Row],[Corregimiento]],Hoja3!$A$2:$D$676,4,0)</f>
        <v>40611</v>
      </c>
      <c r="E12769" s="204">
        <v>7</v>
      </c>
    </row>
    <row r="12770" spans="1:5" x14ac:dyDescent="0.25">
      <c r="A12770" s="203">
        <v>44512</v>
      </c>
      <c r="B12770" s="204">
        <v>44512</v>
      </c>
      <c r="C12770" s="204" t="s">
        <v>1035</v>
      </c>
      <c r="D12770" s="205">
        <f>VLOOKUP(Pag_Inicio_Corr_mas_casos[[#This Row],[Corregimiento]],Hoja3!$A$2:$D$676,4,0)</f>
        <v>80806</v>
      </c>
      <c r="E12770" s="204">
        <v>6</v>
      </c>
    </row>
    <row r="12771" spans="1:5" x14ac:dyDescent="0.25">
      <c r="A12771" s="203">
        <v>44512</v>
      </c>
      <c r="B12771" s="204">
        <v>44512</v>
      </c>
      <c r="C12771" s="204" t="s">
        <v>1334</v>
      </c>
      <c r="D12771" s="205">
        <f>VLOOKUP(Pag_Inicio_Corr_mas_casos[[#This Row],[Corregimiento]],Hoja3!$A$2:$D$676,4,0)</f>
        <v>10207</v>
      </c>
      <c r="E12771" s="204">
        <v>6</v>
      </c>
    </row>
    <row r="12772" spans="1:5" x14ac:dyDescent="0.25">
      <c r="A12772" s="203">
        <v>44512</v>
      </c>
      <c r="B12772" s="204">
        <v>44512</v>
      </c>
      <c r="C12772" s="204" t="s">
        <v>804</v>
      </c>
      <c r="D12772" s="205">
        <f>VLOOKUP(Pag_Inicio_Corr_mas_casos[[#This Row],[Corregimiento]],Hoja3!$A$2:$D$676,4,0)</f>
        <v>80815</v>
      </c>
      <c r="E12772" s="204">
        <v>6</v>
      </c>
    </row>
    <row r="12773" spans="1:5" x14ac:dyDescent="0.25">
      <c r="A12773" s="203">
        <v>44512</v>
      </c>
      <c r="B12773" s="204">
        <v>44512</v>
      </c>
      <c r="C12773" s="204" t="s">
        <v>1155</v>
      </c>
      <c r="D12773" s="205">
        <f>VLOOKUP(Pag_Inicio_Corr_mas_casos[[#This Row],[Corregimiento]],Hoja3!$A$2:$D$676,4,0)</f>
        <v>40601</v>
      </c>
      <c r="E12773" s="204">
        <v>6</v>
      </c>
    </row>
    <row r="12774" spans="1:5" x14ac:dyDescent="0.25">
      <c r="A12774" s="203">
        <v>44512</v>
      </c>
      <c r="B12774" s="204">
        <v>44512</v>
      </c>
      <c r="C12774" s="204" t="s">
        <v>1046</v>
      </c>
      <c r="D12774" s="205">
        <f>VLOOKUP(Pag_Inicio_Corr_mas_casos[[#This Row],[Corregimiento]],Hoja3!$A$2:$D$676,4,0)</f>
        <v>80813</v>
      </c>
      <c r="E12774" s="204">
        <v>6</v>
      </c>
    </row>
    <row r="12775" spans="1:5" x14ac:dyDescent="0.25">
      <c r="A12775" s="203">
        <v>44512</v>
      </c>
      <c r="B12775" s="204">
        <v>44512</v>
      </c>
      <c r="C12775" s="204" t="s">
        <v>1041</v>
      </c>
      <c r="D12775" s="205">
        <f>VLOOKUP(Pag_Inicio_Corr_mas_casos[[#This Row],[Corregimiento]],Hoja3!$A$2:$D$676,4,0)</f>
        <v>80814</v>
      </c>
      <c r="E12775" s="204">
        <v>6</v>
      </c>
    </row>
    <row r="12776" spans="1:5" x14ac:dyDescent="0.25">
      <c r="A12776" s="203">
        <v>44512</v>
      </c>
      <c r="B12776" s="204">
        <v>44512</v>
      </c>
      <c r="C12776" s="204" t="s">
        <v>1505</v>
      </c>
      <c r="D12776" s="205">
        <f>VLOOKUP(Pag_Inicio_Corr_mas_casos[[#This Row],[Corregimiento]],Hoja3!$A$2:$D$676,4,0)</f>
        <v>70206</v>
      </c>
      <c r="E12776" s="204">
        <v>6</v>
      </c>
    </row>
    <row r="12777" spans="1:5" x14ac:dyDescent="0.25">
      <c r="A12777" s="203">
        <v>44512</v>
      </c>
      <c r="B12777" s="204">
        <v>44512</v>
      </c>
      <c r="C12777" s="204" t="s">
        <v>1034</v>
      </c>
      <c r="D12777" s="205">
        <f>VLOOKUP(Pag_Inicio_Corr_mas_casos[[#This Row],[Corregimiento]],Hoja3!$A$2:$D$676,4,0)</f>
        <v>81009</v>
      </c>
      <c r="E12777" s="204">
        <v>5</v>
      </c>
    </row>
    <row r="12778" spans="1:5" x14ac:dyDescent="0.25">
      <c r="A12778" s="203">
        <v>44512</v>
      </c>
      <c r="B12778" s="204">
        <v>44512</v>
      </c>
      <c r="C12778" s="204" t="s">
        <v>1100</v>
      </c>
      <c r="D12778" s="205">
        <f>VLOOKUP(Pag_Inicio_Corr_mas_casos[[#This Row],[Corregimiento]],Hoja3!$A$2:$D$676,4,0)</f>
        <v>60103</v>
      </c>
      <c r="E12778" s="204">
        <v>5</v>
      </c>
    </row>
    <row r="12779" spans="1:5" x14ac:dyDescent="0.25">
      <c r="A12779" s="203">
        <v>44512</v>
      </c>
      <c r="B12779" s="204">
        <v>44512</v>
      </c>
      <c r="C12779" s="204" t="s">
        <v>1280</v>
      </c>
      <c r="D12779" s="205">
        <f>VLOOKUP(Pag_Inicio_Corr_mas_casos[[#This Row],[Corregimiento]],Hoja3!$A$2:$D$676,4,0)</f>
        <v>91101</v>
      </c>
      <c r="E12779" s="204">
        <v>5</v>
      </c>
    </row>
    <row r="12780" spans="1:5" x14ac:dyDescent="0.25">
      <c r="A12780" s="203">
        <v>44512</v>
      </c>
      <c r="B12780" s="204">
        <v>44512</v>
      </c>
      <c r="C12780" s="204" t="s">
        <v>1131</v>
      </c>
      <c r="D12780" s="205">
        <f>VLOOKUP(Pag_Inicio_Corr_mas_casos[[#This Row],[Corregimiento]],Hoja3!$A$2:$D$676,4,0)</f>
        <v>130106</v>
      </c>
      <c r="E12780" s="204">
        <v>4</v>
      </c>
    </row>
    <row r="12781" spans="1:5" x14ac:dyDescent="0.25">
      <c r="A12781" s="203">
        <v>44512</v>
      </c>
      <c r="B12781" s="204">
        <v>44512</v>
      </c>
      <c r="C12781" s="204" t="s">
        <v>1448</v>
      </c>
      <c r="D12781" s="205">
        <f>VLOOKUP(Pag_Inicio_Corr_mas_casos[[#This Row],[Corregimiento]],Hoja3!$A$2:$D$676,4,0)</f>
        <v>30113</v>
      </c>
      <c r="E12781" s="204">
        <v>4</v>
      </c>
    </row>
    <row r="12782" spans="1:5" x14ac:dyDescent="0.25">
      <c r="A12782" s="203">
        <v>44512</v>
      </c>
      <c r="B12782" s="204">
        <v>44512</v>
      </c>
      <c r="C12782" s="204" t="s">
        <v>1502</v>
      </c>
      <c r="D12782" s="205">
        <f>VLOOKUP(Pag_Inicio_Corr_mas_casos[[#This Row],[Corregimiento]],Hoja3!$A$2:$D$676,4,0)</f>
        <v>60104</v>
      </c>
      <c r="E12782" s="204">
        <v>4</v>
      </c>
    </row>
    <row r="12783" spans="1:5" x14ac:dyDescent="0.25">
      <c r="A12783" s="203">
        <v>44512</v>
      </c>
      <c r="B12783" s="204">
        <v>44512</v>
      </c>
      <c r="C12783" s="204" t="s">
        <v>1128</v>
      </c>
      <c r="D12783" s="205">
        <v>40708</v>
      </c>
      <c r="E12783" s="204">
        <v>4</v>
      </c>
    </row>
    <row r="12784" spans="1:5" x14ac:dyDescent="0.25">
      <c r="A12784" s="203">
        <v>44512</v>
      </c>
      <c r="B12784" s="204">
        <v>44512</v>
      </c>
      <c r="C12784" s="204" t="s">
        <v>1078</v>
      </c>
      <c r="D12784" s="205">
        <f>VLOOKUP(Pag_Inicio_Corr_mas_casos[[#This Row],[Corregimiento]],Hoja3!$A$2:$D$676,4,0)</f>
        <v>130716</v>
      </c>
      <c r="E12784" s="204">
        <v>4</v>
      </c>
    </row>
    <row r="12785" spans="1:5" x14ac:dyDescent="0.25">
      <c r="A12785" s="203">
        <v>44512</v>
      </c>
      <c r="B12785" s="204">
        <v>44512</v>
      </c>
      <c r="C12785" s="204" t="s">
        <v>1128</v>
      </c>
      <c r="D12785" s="205">
        <f>VLOOKUP(Pag_Inicio_Corr_mas_casos[[#This Row],[Corregimiento]],Hoja3!$A$2:$D$676,4,0)</f>
        <v>91008</v>
      </c>
      <c r="E12785" s="204">
        <v>4</v>
      </c>
    </row>
    <row r="12786" spans="1:5" x14ac:dyDescent="0.25">
      <c r="A12786" s="209">
        <v>44513</v>
      </c>
      <c r="B12786" s="210">
        <v>44513</v>
      </c>
      <c r="C12786" s="210" t="s">
        <v>786</v>
      </c>
      <c r="D12786" s="211">
        <f>VLOOKUP(Pag_Inicio_Corr_mas_casos[[#This Row],[Corregimiento]],Hoja3!$A$2:$D$676,4,0)</f>
        <v>80819</v>
      </c>
      <c r="E12786" s="210">
        <v>16</v>
      </c>
    </row>
    <row r="12787" spans="1:5" x14ac:dyDescent="0.25">
      <c r="A12787" s="209">
        <v>44513</v>
      </c>
      <c r="B12787" s="210">
        <v>44513</v>
      </c>
      <c r="C12787" s="210" t="s">
        <v>1334</v>
      </c>
      <c r="D12787" s="211">
        <f>VLOOKUP(Pag_Inicio_Corr_mas_casos[[#This Row],[Corregimiento]],Hoja3!$A$2:$D$676,4,0)</f>
        <v>10207</v>
      </c>
      <c r="E12787" s="210">
        <v>15</v>
      </c>
    </row>
    <row r="12788" spans="1:5" x14ac:dyDescent="0.25">
      <c r="A12788" s="209">
        <v>44513</v>
      </c>
      <c r="B12788" s="210">
        <v>44513</v>
      </c>
      <c r="C12788" s="210" t="s">
        <v>1106</v>
      </c>
      <c r="D12788" s="211">
        <f>VLOOKUP(Pag_Inicio_Corr_mas_casos[[#This Row],[Corregimiento]],Hoja3!$A$2:$D$676,4,0)</f>
        <v>80809</v>
      </c>
      <c r="E12788" s="210">
        <v>12</v>
      </c>
    </row>
    <row r="12789" spans="1:5" x14ac:dyDescent="0.25">
      <c r="A12789" s="209">
        <v>44513</v>
      </c>
      <c r="B12789" s="210">
        <v>44513</v>
      </c>
      <c r="C12789" s="210" t="s">
        <v>1041</v>
      </c>
      <c r="D12789" s="211">
        <f>VLOOKUP(Pag_Inicio_Corr_mas_casos[[#This Row],[Corregimiento]],Hoja3!$A$2:$D$676,4,0)</f>
        <v>80814</v>
      </c>
      <c r="E12789" s="210">
        <v>11</v>
      </c>
    </row>
    <row r="12790" spans="1:5" x14ac:dyDescent="0.25">
      <c r="A12790" s="209">
        <v>44513</v>
      </c>
      <c r="B12790" s="210">
        <v>44513</v>
      </c>
      <c r="C12790" s="210" t="s">
        <v>1034</v>
      </c>
      <c r="D12790" s="211">
        <f>VLOOKUP(Pag_Inicio_Corr_mas_casos[[#This Row],[Corregimiento]],Hoja3!$A$2:$D$676,4,0)</f>
        <v>81009</v>
      </c>
      <c r="E12790" s="210">
        <v>7</v>
      </c>
    </row>
    <row r="12791" spans="1:5" x14ac:dyDescent="0.25">
      <c r="A12791" s="209">
        <v>44513</v>
      </c>
      <c r="B12791" s="210">
        <v>44513</v>
      </c>
      <c r="C12791" s="210" t="s">
        <v>1141</v>
      </c>
      <c r="D12791" s="211">
        <f>VLOOKUP(Pag_Inicio_Corr_mas_casos[[#This Row],[Corregimiento]],Hoja3!$A$2:$D$676,4,0)</f>
        <v>80812</v>
      </c>
      <c r="E12791" s="210">
        <v>7</v>
      </c>
    </row>
    <row r="12792" spans="1:5" x14ac:dyDescent="0.25">
      <c r="A12792" s="209">
        <v>44513</v>
      </c>
      <c r="B12792" s="210">
        <v>44513</v>
      </c>
      <c r="C12792" s="210" t="s">
        <v>1413</v>
      </c>
      <c r="D12792" s="211">
        <f>VLOOKUP(Pag_Inicio_Corr_mas_casos[[#This Row],[Corregimiento]],Hoja3!$A$2:$D$676,4,0)</f>
        <v>81003</v>
      </c>
      <c r="E12792" s="210">
        <v>7</v>
      </c>
    </row>
    <row r="12793" spans="1:5" x14ac:dyDescent="0.25">
      <c r="A12793" s="209">
        <v>44513</v>
      </c>
      <c r="B12793" s="210">
        <v>44513</v>
      </c>
      <c r="C12793" s="210" t="s">
        <v>1032</v>
      </c>
      <c r="D12793" s="211">
        <f>VLOOKUP(Pag_Inicio_Corr_mas_casos[[#This Row],[Corregimiento]],Hoja3!$A$2:$D$676,4,0)</f>
        <v>80810</v>
      </c>
      <c r="E12793" s="210">
        <v>6</v>
      </c>
    </row>
    <row r="12794" spans="1:5" x14ac:dyDescent="0.25">
      <c r="A12794" s="209">
        <v>44513</v>
      </c>
      <c r="B12794" s="210">
        <v>44513</v>
      </c>
      <c r="C12794" s="210" t="s">
        <v>1155</v>
      </c>
      <c r="D12794" s="211">
        <f>VLOOKUP(Pag_Inicio_Corr_mas_casos[[#This Row],[Corregimiento]],Hoja3!$A$2:$D$676,4,0)</f>
        <v>40601</v>
      </c>
      <c r="E12794" s="210">
        <v>5</v>
      </c>
    </row>
    <row r="12795" spans="1:5" x14ac:dyDescent="0.25">
      <c r="A12795" s="209">
        <v>44513</v>
      </c>
      <c r="B12795" s="210">
        <v>44513</v>
      </c>
      <c r="C12795" s="210" t="s">
        <v>1482</v>
      </c>
      <c r="D12795" s="211">
        <f>VLOOKUP(Pag_Inicio_Corr_mas_casos[[#This Row],[Corregimiento]],Hoja3!$A$2:$D$676,4,0)</f>
        <v>20201</v>
      </c>
      <c r="E12795" s="210">
        <v>4</v>
      </c>
    </row>
    <row r="12796" spans="1:5" x14ac:dyDescent="0.25">
      <c r="A12796" s="209">
        <v>44513</v>
      </c>
      <c r="B12796" s="210">
        <v>44513</v>
      </c>
      <c r="C12796" s="210" t="s">
        <v>843</v>
      </c>
      <c r="D12796" s="211">
        <f>VLOOKUP(Pag_Inicio_Corr_mas_casos[[#This Row],[Corregimiento]],Hoja3!$A$2:$D$676,4,0)</f>
        <v>40503</v>
      </c>
      <c r="E12796" s="210">
        <v>4</v>
      </c>
    </row>
    <row r="12797" spans="1:5" x14ac:dyDescent="0.25">
      <c r="A12797" s="209">
        <v>44513</v>
      </c>
      <c r="B12797" s="210">
        <v>44513</v>
      </c>
      <c r="C12797" s="210" t="s">
        <v>1412</v>
      </c>
      <c r="D12797" s="211">
        <f>VLOOKUP(Pag_Inicio_Corr_mas_casos[[#This Row],[Corregimiento]],Hoja3!$A$2:$D$676,4,0)</f>
        <v>80807</v>
      </c>
      <c r="E12797" s="210">
        <v>4</v>
      </c>
    </row>
    <row r="12798" spans="1:5" x14ac:dyDescent="0.25">
      <c r="A12798" s="209">
        <v>44513</v>
      </c>
      <c r="B12798" s="210">
        <v>44513</v>
      </c>
      <c r="C12798" s="210" t="s">
        <v>1046</v>
      </c>
      <c r="D12798" s="211">
        <f>VLOOKUP(Pag_Inicio_Corr_mas_casos[[#This Row],[Corregimiento]],Hoja3!$A$2:$D$676,4,0)</f>
        <v>80813</v>
      </c>
      <c r="E12798" s="210">
        <v>4</v>
      </c>
    </row>
    <row r="12799" spans="1:5" x14ac:dyDescent="0.25">
      <c r="A12799" s="209">
        <v>44513</v>
      </c>
      <c r="B12799" s="210">
        <v>44513</v>
      </c>
      <c r="C12799" s="210" t="s">
        <v>1504</v>
      </c>
      <c r="D12799" s="211">
        <f>VLOOKUP(Pag_Inicio_Corr_mas_casos[[#This Row],[Corregimiento]],Hoja3!$A$2:$D$676,4,0)</f>
        <v>70213</v>
      </c>
      <c r="E12799" s="210">
        <v>4</v>
      </c>
    </row>
    <row r="12800" spans="1:5" x14ac:dyDescent="0.25">
      <c r="A12800" s="209">
        <v>44513</v>
      </c>
      <c r="B12800" s="210">
        <v>44513</v>
      </c>
      <c r="C12800" s="210" t="s">
        <v>1102</v>
      </c>
      <c r="D12800" s="211">
        <f>VLOOKUP(Pag_Inicio_Corr_mas_casos[[#This Row],[Corregimiento]],Hoja3!$A$2:$D$676,4,0)</f>
        <v>40612</v>
      </c>
      <c r="E12800" s="210">
        <v>4</v>
      </c>
    </row>
    <row r="12801" spans="1:5" x14ac:dyDescent="0.25">
      <c r="A12801" s="209">
        <v>44513</v>
      </c>
      <c r="B12801" s="210">
        <v>44513</v>
      </c>
      <c r="C12801" s="210" t="s">
        <v>1309</v>
      </c>
      <c r="D12801" s="211">
        <f>VLOOKUP(Pag_Inicio_Corr_mas_casos[[#This Row],[Corregimiento]],Hoja3!$A$2:$D$676,4,0)</f>
        <v>20103</v>
      </c>
      <c r="E12801" s="210">
        <v>4</v>
      </c>
    </row>
    <row r="12802" spans="1:5" x14ac:dyDescent="0.25">
      <c r="A12802" s="209">
        <v>44513</v>
      </c>
      <c r="B12802" s="210">
        <v>44513</v>
      </c>
      <c r="C12802" s="210" t="s">
        <v>1082</v>
      </c>
      <c r="D12802" s="211">
        <f>VLOOKUP(Pag_Inicio_Corr_mas_casos[[#This Row],[Corregimiento]],Hoja3!$A$2:$D$676,4,0)</f>
        <v>80826</v>
      </c>
      <c r="E12802" s="210">
        <v>4</v>
      </c>
    </row>
    <row r="12803" spans="1:5" x14ac:dyDescent="0.25">
      <c r="A12803" s="209">
        <v>44513</v>
      </c>
      <c r="B12803" s="210">
        <v>44513</v>
      </c>
      <c r="C12803" s="210" t="s">
        <v>1049</v>
      </c>
      <c r="D12803" s="211">
        <f>VLOOKUP(Pag_Inicio_Corr_mas_casos[[#This Row],[Corregimiento]],Hoja3!$A$2:$D$676,4,0)</f>
        <v>80822</v>
      </c>
      <c r="E12803" s="210">
        <v>3</v>
      </c>
    </row>
    <row r="12804" spans="1:5" x14ac:dyDescent="0.25">
      <c r="A12804" s="209">
        <v>44513</v>
      </c>
      <c r="B12804" s="210">
        <v>44513</v>
      </c>
      <c r="C12804" s="210" t="s">
        <v>1035</v>
      </c>
      <c r="D12804" s="211">
        <f>VLOOKUP(Pag_Inicio_Corr_mas_casos[[#This Row],[Corregimiento]],Hoja3!$A$2:$D$676,4,0)</f>
        <v>80806</v>
      </c>
      <c r="E12804" s="210">
        <v>3</v>
      </c>
    </row>
    <row r="12805" spans="1:5" x14ac:dyDescent="0.25">
      <c r="A12805" s="209">
        <v>44513</v>
      </c>
      <c r="B12805" s="210">
        <v>44513</v>
      </c>
      <c r="C12805" s="210" t="s">
        <v>1506</v>
      </c>
      <c r="D12805" s="211">
        <f>VLOOKUP(Pag_Inicio_Corr_mas_casos[[#This Row],[Corregimiento]],Hoja3!$A$2:$D$676,4,0)</f>
        <v>40511</v>
      </c>
      <c r="E12805" s="210">
        <v>3</v>
      </c>
    </row>
    <row r="12806" spans="1:5" x14ac:dyDescent="0.25">
      <c r="A12806" s="216">
        <v>44514</v>
      </c>
      <c r="B12806" s="217">
        <v>44514</v>
      </c>
      <c r="C12806" s="217" t="s">
        <v>1334</v>
      </c>
      <c r="D12806" s="218">
        <f>VLOOKUP(Pag_Inicio_Corr_mas_casos[[#This Row],[Corregimiento]],Hoja3!$A$2:$D$676,4,0)</f>
        <v>10207</v>
      </c>
      <c r="E12806" s="217">
        <v>10</v>
      </c>
    </row>
    <row r="12807" spans="1:5" x14ac:dyDescent="0.25">
      <c r="A12807" s="216">
        <v>44514</v>
      </c>
      <c r="B12807" s="217">
        <v>44514</v>
      </c>
      <c r="C12807" s="217" t="s">
        <v>1127</v>
      </c>
      <c r="D12807" s="218">
        <f>VLOOKUP(Pag_Inicio_Corr_mas_casos[[#This Row],[Corregimiento]],Hoja3!$A$2:$D$676,4,0)</f>
        <v>30104</v>
      </c>
      <c r="E12807" s="217">
        <v>10</v>
      </c>
    </row>
    <row r="12808" spans="1:5" x14ac:dyDescent="0.25">
      <c r="A12808" s="216">
        <v>44514</v>
      </c>
      <c r="B12808" s="217">
        <v>44514</v>
      </c>
      <c r="C12808" s="217" t="s">
        <v>1272</v>
      </c>
      <c r="D12808" s="218">
        <f>VLOOKUP(Pag_Inicio_Corr_mas_casos[[#This Row],[Corregimiento]],Hoja3!$A$2:$D$676,4,0)</f>
        <v>40501</v>
      </c>
      <c r="E12808" s="217">
        <v>8</v>
      </c>
    </row>
    <row r="12809" spans="1:5" x14ac:dyDescent="0.25">
      <c r="A12809" s="216">
        <v>44514</v>
      </c>
      <c r="B12809" s="217">
        <v>44514</v>
      </c>
      <c r="C12809" s="217" t="s">
        <v>1035</v>
      </c>
      <c r="D12809" s="218">
        <f>VLOOKUP(Pag_Inicio_Corr_mas_casos[[#This Row],[Corregimiento]],Hoja3!$A$2:$D$676,4,0)</f>
        <v>80806</v>
      </c>
      <c r="E12809" s="217">
        <v>6</v>
      </c>
    </row>
    <row r="12810" spans="1:5" x14ac:dyDescent="0.25">
      <c r="A12810" s="216">
        <v>44514</v>
      </c>
      <c r="B12810" s="217">
        <v>44514</v>
      </c>
      <c r="C12810" s="217" t="s">
        <v>1412</v>
      </c>
      <c r="D12810" s="218">
        <f>VLOOKUP(Pag_Inicio_Corr_mas_casos[[#This Row],[Corregimiento]],Hoja3!$A$2:$D$676,4,0)</f>
        <v>80807</v>
      </c>
      <c r="E12810" s="217">
        <v>5</v>
      </c>
    </row>
    <row r="12811" spans="1:5" x14ac:dyDescent="0.25">
      <c r="A12811" s="216">
        <v>44514</v>
      </c>
      <c r="B12811" s="217">
        <v>44514</v>
      </c>
      <c r="C12811" s="217" t="s">
        <v>1455</v>
      </c>
      <c r="D12811" s="218">
        <f>VLOOKUP(Pag_Inicio_Corr_mas_casos[[#This Row],[Corregimiento]],Hoja3!$A$2:$D$676,4,0)</f>
        <v>30110</v>
      </c>
      <c r="E12811" s="217">
        <v>5</v>
      </c>
    </row>
    <row r="12812" spans="1:5" x14ac:dyDescent="0.25">
      <c r="A12812" s="216">
        <v>44514</v>
      </c>
      <c r="B12812" s="217">
        <v>44514</v>
      </c>
      <c r="C12812" s="217" t="s">
        <v>1141</v>
      </c>
      <c r="D12812" s="218">
        <f>VLOOKUP(Pag_Inicio_Corr_mas_casos[[#This Row],[Corregimiento]],Hoja3!$A$2:$D$676,4,0)</f>
        <v>80812</v>
      </c>
      <c r="E12812" s="217">
        <v>5</v>
      </c>
    </row>
    <row r="12813" spans="1:5" x14ac:dyDescent="0.25">
      <c r="A12813" s="216">
        <v>44514</v>
      </c>
      <c r="B12813" s="217">
        <v>44514</v>
      </c>
      <c r="C12813" s="217" t="s">
        <v>1102</v>
      </c>
      <c r="D12813" s="218">
        <f>VLOOKUP(Pag_Inicio_Corr_mas_casos[[#This Row],[Corregimiento]],Hoja3!$A$2:$D$676,4,0)</f>
        <v>40612</v>
      </c>
      <c r="E12813" s="217">
        <v>5</v>
      </c>
    </row>
    <row r="12814" spans="1:5" x14ac:dyDescent="0.25">
      <c r="A12814" s="216">
        <v>44514</v>
      </c>
      <c r="B12814" s="217">
        <v>44514</v>
      </c>
      <c r="C12814" s="217" t="s">
        <v>1155</v>
      </c>
      <c r="D12814" s="218">
        <f>VLOOKUP(Pag_Inicio_Corr_mas_casos[[#This Row],[Corregimiento]],Hoja3!$A$2:$D$676,4,0)</f>
        <v>40601</v>
      </c>
      <c r="E12814" s="217">
        <v>4</v>
      </c>
    </row>
    <row r="12815" spans="1:5" x14ac:dyDescent="0.25">
      <c r="A12815" s="216">
        <v>44514</v>
      </c>
      <c r="B12815" s="217">
        <v>44514</v>
      </c>
      <c r="C12815" s="217" t="s">
        <v>789</v>
      </c>
      <c r="D12815" s="218">
        <v>20206</v>
      </c>
      <c r="E12815" s="217">
        <v>4</v>
      </c>
    </row>
    <row r="12816" spans="1:5" x14ac:dyDescent="0.25">
      <c r="A12816" s="216">
        <v>44514</v>
      </c>
      <c r="B12816" s="217">
        <v>44514</v>
      </c>
      <c r="C12816" s="217" t="s">
        <v>1491</v>
      </c>
      <c r="D12816" s="218">
        <f>VLOOKUP(Pag_Inicio_Corr_mas_casos[[#This Row],[Corregimiento]],Hoja3!$A$2:$D$676,4,0)</f>
        <v>40609</v>
      </c>
      <c r="E12816" s="217">
        <v>4</v>
      </c>
    </row>
    <row r="12817" spans="1:5" x14ac:dyDescent="0.25">
      <c r="A12817" s="216">
        <v>44514</v>
      </c>
      <c r="B12817" s="217">
        <v>44514</v>
      </c>
      <c r="C12817" s="217" t="s">
        <v>1008</v>
      </c>
      <c r="D12817" s="218">
        <f>VLOOKUP(Pag_Inicio_Corr_mas_casos[[#This Row],[Corregimiento]],Hoja3!$A$2:$D$676,4,0)</f>
        <v>80816</v>
      </c>
      <c r="E12817" s="217">
        <v>4</v>
      </c>
    </row>
    <row r="12818" spans="1:5" x14ac:dyDescent="0.25">
      <c r="A12818" s="216">
        <v>44514</v>
      </c>
      <c r="B12818" s="217">
        <v>44514</v>
      </c>
      <c r="C12818" s="217" t="s">
        <v>1471</v>
      </c>
      <c r="D12818" s="218">
        <f>VLOOKUP(Pag_Inicio_Corr_mas_casos[[#This Row],[Corregimiento]],Hoja3!$A$2:$D$676,4,0)</f>
        <v>130312</v>
      </c>
      <c r="E12818" s="217">
        <v>4</v>
      </c>
    </row>
    <row r="12819" spans="1:5" x14ac:dyDescent="0.25">
      <c r="A12819" s="216">
        <v>44514</v>
      </c>
      <c r="B12819" s="217">
        <v>44514</v>
      </c>
      <c r="C12819" s="217" t="s">
        <v>1273</v>
      </c>
      <c r="D12819" s="218">
        <f>VLOOKUP(Pag_Inicio_Corr_mas_casos[[#This Row],[Corregimiento]],Hoja3!$A$2:$D$676,4,0)</f>
        <v>130102</v>
      </c>
      <c r="E12819" s="217">
        <v>3</v>
      </c>
    </row>
    <row r="12820" spans="1:5" x14ac:dyDescent="0.25">
      <c r="A12820" s="216">
        <v>44514</v>
      </c>
      <c r="B12820" s="217">
        <v>44514</v>
      </c>
      <c r="C12820" s="217" t="s">
        <v>1032</v>
      </c>
      <c r="D12820" s="218">
        <f>VLOOKUP(Pag_Inicio_Corr_mas_casos[[#This Row],[Corregimiento]],Hoja3!$A$2:$D$676,4,0)</f>
        <v>80810</v>
      </c>
      <c r="E12820" s="217">
        <v>3</v>
      </c>
    </row>
    <row r="12821" spans="1:5" x14ac:dyDescent="0.25">
      <c r="A12821" s="216">
        <v>44514</v>
      </c>
      <c r="B12821" s="217">
        <v>44514</v>
      </c>
      <c r="C12821" s="217" t="s">
        <v>1488</v>
      </c>
      <c r="D12821" s="218">
        <f>VLOOKUP(Pag_Inicio_Corr_mas_casos[[#This Row],[Corregimiento]],Hoja3!$A$2:$D$676,4,0)</f>
        <v>40610</v>
      </c>
      <c r="E12821" s="217">
        <v>3</v>
      </c>
    </row>
    <row r="12822" spans="1:5" x14ac:dyDescent="0.25">
      <c r="A12822" s="216">
        <v>44514</v>
      </c>
      <c r="B12822" s="217">
        <v>44514</v>
      </c>
      <c r="C12822" s="217" t="s">
        <v>1252</v>
      </c>
      <c r="D12822" s="218">
        <f>VLOOKUP(Pag_Inicio_Corr_mas_casos[[#This Row],[Corregimiento]],Hoja3!$A$2:$D$676,4,0)</f>
        <v>60101</v>
      </c>
      <c r="E12822" s="217">
        <v>3</v>
      </c>
    </row>
    <row r="12823" spans="1:5" x14ac:dyDescent="0.25">
      <c r="A12823" s="216">
        <v>44514</v>
      </c>
      <c r="B12823" s="217">
        <v>44514</v>
      </c>
      <c r="C12823" s="217" t="s">
        <v>843</v>
      </c>
      <c r="D12823" s="218">
        <f>VLOOKUP(Pag_Inicio_Corr_mas_casos[[#This Row],[Corregimiento]],Hoja3!$A$2:$D$676,4,0)</f>
        <v>40503</v>
      </c>
      <c r="E12823" s="217">
        <v>3</v>
      </c>
    </row>
    <row r="12824" spans="1:5" x14ac:dyDescent="0.25">
      <c r="A12824" s="216">
        <v>44514</v>
      </c>
      <c r="B12824" s="217">
        <v>44514</v>
      </c>
      <c r="C12824" s="217" t="s">
        <v>1036</v>
      </c>
      <c r="D12824" s="218">
        <f>VLOOKUP(Pag_Inicio_Corr_mas_casos[[#This Row],[Corregimiento]],Hoja3!$A$2:$D$676,4,0)</f>
        <v>80823</v>
      </c>
      <c r="E12824" s="217">
        <v>3</v>
      </c>
    </row>
    <row r="12825" spans="1:5" x14ac:dyDescent="0.25">
      <c r="A12825" s="216">
        <v>44514</v>
      </c>
      <c r="B12825" s="217">
        <v>44514</v>
      </c>
      <c r="C12825" s="217" t="s">
        <v>1506</v>
      </c>
      <c r="D12825" s="218">
        <f>VLOOKUP(Pag_Inicio_Corr_mas_casos[[#This Row],[Corregimiento]],Hoja3!$A$2:$D$676,4,0)</f>
        <v>40511</v>
      </c>
      <c r="E12825" s="217">
        <v>3</v>
      </c>
    </row>
    <row r="12826" spans="1:5" x14ac:dyDescent="0.25">
      <c r="A12826" s="35">
        <v>44515</v>
      </c>
      <c r="B12826" s="36">
        <v>44515</v>
      </c>
      <c r="C12826" s="36" t="s">
        <v>1499</v>
      </c>
      <c r="D12826" s="37">
        <f>VLOOKUP(Pag_Inicio_Corr_mas_casos[[#This Row],[Corregimiento]],Hoja3!$A$2:$D$676,4,0)</f>
        <v>70101</v>
      </c>
      <c r="E12826" s="36">
        <v>5</v>
      </c>
    </row>
    <row r="12827" spans="1:5" x14ac:dyDescent="0.25">
      <c r="A12827" s="35">
        <v>44515</v>
      </c>
      <c r="B12827" s="36">
        <v>44515</v>
      </c>
      <c r="C12827" s="36" t="s">
        <v>835</v>
      </c>
      <c r="D12827" s="37">
        <f>VLOOKUP(Pag_Inicio_Corr_mas_casos[[#This Row],[Corregimiento]],Hoja3!$A$2:$D$676,4,0)</f>
        <v>81005</v>
      </c>
      <c r="E12827" s="36">
        <v>4</v>
      </c>
    </row>
    <row r="12828" spans="1:5" x14ac:dyDescent="0.25">
      <c r="A12828" s="35">
        <v>44515</v>
      </c>
      <c r="B12828" s="36">
        <v>44515</v>
      </c>
      <c r="C12828" s="36" t="s">
        <v>814</v>
      </c>
      <c r="D12828" s="37">
        <f>VLOOKUP(Pag_Inicio_Corr_mas_casos[[#This Row],[Corregimiento]],Hoja3!$A$2:$D$676,4,0)</f>
        <v>80809</v>
      </c>
      <c r="E12828" s="36">
        <v>4</v>
      </c>
    </row>
    <row r="12829" spans="1:5" x14ac:dyDescent="0.25">
      <c r="A12829" s="35">
        <v>44515</v>
      </c>
      <c r="B12829" s="36">
        <v>44515</v>
      </c>
      <c r="C12829" s="36" t="s">
        <v>795</v>
      </c>
      <c r="D12829" s="37">
        <f>VLOOKUP(Pag_Inicio_Corr_mas_casos[[#This Row],[Corregimiento]],Hoja3!$A$2:$D$676,4,0)</f>
        <v>30107</v>
      </c>
      <c r="E12829" s="36">
        <v>4</v>
      </c>
    </row>
    <row r="12830" spans="1:5" x14ac:dyDescent="0.25">
      <c r="A12830" s="35">
        <v>44515</v>
      </c>
      <c r="B12830" s="36">
        <v>44515</v>
      </c>
      <c r="C12830" s="36" t="s">
        <v>852</v>
      </c>
      <c r="D12830" s="37">
        <f>VLOOKUP(Pag_Inicio_Corr_mas_casos[[#This Row],[Corregimiento]],Hoja3!$A$2:$D$676,4,0)</f>
        <v>40611</v>
      </c>
      <c r="E12830" s="36">
        <v>4</v>
      </c>
    </row>
    <row r="12831" spans="1:5" x14ac:dyDescent="0.25">
      <c r="A12831" s="35">
        <v>44515</v>
      </c>
      <c r="B12831" s="36">
        <v>44515</v>
      </c>
      <c r="C12831" s="36" t="s">
        <v>1257</v>
      </c>
      <c r="D12831" s="37">
        <f>VLOOKUP(Pag_Inicio_Corr_mas_casos[[#This Row],[Corregimiento]],Hoja3!$A$2:$D$676,4,0)</f>
        <v>40601</v>
      </c>
      <c r="E12831" s="36">
        <v>3</v>
      </c>
    </row>
    <row r="12832" spans="1:5" x14ac:dyDescent="0.25">
      <c r="A12832" s="35">
        <v>44515</v>
      </c>
      <c r="B12832" s="36">
        <v>44515</v>
      </c>
      <c r="C12832" s="36" t="s">
        <v>1507</v>
      </c>
      <c r="D12832" s="37">
        <f>VLOOKUP(Pag_Inicio_Corr_mas_casos[[#This Row],[Corregimiento]],Hoja3!$A$2:$D$676,4,0)</f>
        <v>40301</v>
      </c>
      <c r="E12832" s="36">
        <v>3</v>
      </c>
    </row>
    <row r="12833" spans="1:5" x14ac:dyDescent="0.25">
      <c r="A12833" s="35">
        <v>44515</v>
      </c>
      <c r="B12833" s="36">
        <v>44515</v>
      </c>
      <c r="C12833" s="36" t="s">
        <v>790</v>
      </c>
      <c r="D12833" s="37">
        <f>VLOOKUP(Pag_Inicio_Corr_mas_casos[[#This Row],[Corregimiento]],Hoja3!$A$2:$D$676,4,0)</f>
        <v>130702</v>
      </c>
      <c r="E12833" s="36">
        <v>3</v>
      </c>
    </row>
    <row r="12834" spans="1:5" x14ac:dyDescent="0.25">
      <c r="A12834" s="35">
        <v>44515</v>
      </c>
      <c r="B12834" s="36">
        <v>44515</v>
      </c>
      <c r="C12834" s="36" t="s">
        <v>843</v>
      </c>
      <c r="D12834" s="37">
        <f>VLOOKUP(Pag_Inicio_Corr_mas_casos[[#This Row],[Corregimiento]],Hoja3!$A$2:$D$676,4,0)</f>
        <v>40503</v>
      </c>
      <c r="E12834" s="36">
        <v>3</v>
      </c>
    </row>
    <row r="12835" spans="1:5" x14ac:dyDescent="0.25">
      <c r="A12835" s="35">
        <v>44515</v>
      </c>
      <c r="B12835" s="36">
        <v>44515</v>
      </c>
      <c r="C12835" s="36" t="s">
        <v>825</v>
      </c>
      <c r="D12835" s="37">
        <f>VLOOKUP(Pag_Inicio_Corr_mas_casos[[#This Row],[Corregimiento]],Hoja3!$A$2:$D$676,4,0)</f>
        <v>80814</v>
      </c>
      <c r="E12835" s="36">
        <v>3</v>
      </c>
    </row>
    <row r="12836" spans="1:5" x14ac:dyDescent="0.25">
      <c r="A12836" s="35">
        <v>44515</v>
      </c>
      <c r="B12836" s="36">
        <v>44515</v>
      </c>
      <c r="C12836" s="36" t="s">
        <v>1249</v>
      </c>
      <c r="D12836" s="37">
        <f>VLOOKUP(Pag_Inicio_Corr_mas_casos[[#This Row],[Corregimiento]],Hoja3!$A$2:$D$676,4,0)</f>
        <v>40612</v>
      </c>
      <c r="E12836" s="36">
        <v>3</v>
      </c>
    </row>
    <row r="12837" spans="1:5" x14ac:dyDescent="0.25">
      <c r="A12837" s="35">
        <v>44515</v>
      </c>
      <c r="B12837" s="36">
        <v>44515</v>
      </c>
      <c r="C12837" s="36" t="s">
        <v>1082</v>
      </c>
      <c r="D12837" s="37">
        <f>VLOOKUP(Pag_Inicio_Corr_mas_casos[[#This Row],[Corregimiento]],Hoja3!$A$2:$D$676,4,0)</f>
        <v>80826</v>
      </c>
      <c r="E12837" s="36">
        <v>3</v>
      </c>
    </row>
    <row r="12838" spans="1:5" x14ac:dyDescent="0.25">
      <c r="A12838" s="35">
        <v>44515</v>
      </c>
      <c r="B12838" s="36">
        <v>44515</v>
      </c>
      <c r="C12838" s="36" t="s">
        <v>1273</v>
      </c>
      <c r="D12838" s="37">
        <f>VLOOKUP(Pag_Inicio_Corr_mas_casos[[#This Row],[Corregimiento]],Hoja3!$A$2:$D$676,4,0)</f>
        <v>130102</v>
      </c>
      <c r="E12838" s="36">
        <v>3</v>
      </c>
    </row>
    <row r="12839" spans="1:5" x14ac:dyDescent="0.25">
      <c r="A12839" s="35">
        <v>44515</v>
      </c>
      <c r="B12839" s="36">
        <v>44515</v>
      </c>
      <c r="C12839" s="36" t="s">
        <v>1416</v>
      </c>
      <c r="D12839" s="37">
        <f>VLOOKUP(Pag_Inicio_Corr_mas_casos[[#This Row],[Corregimiento]],Hoja3!$A$2:$D$676,4,0)</f>
        <v>80810</v>
      </c>
      <c r="E12839" s="36">
        <v>2</v>
      </c>
    </row>
    <row r="12840" spans="1:5" x14ac:dyDescent="0.25">
      <c r="A12840" s="35">
        <v>44515</v>
      </c>
      <c r="B12840" s="36">
        <v>44515</v>
      </c>
      <c r="C12840" s="36" t="s">
        <v>792</v>
      </c>
      <c r="D12840" s="37">
        <f>VLOOKUP(Pag_Inicio_Corr_mas_casos[[#This Row],[Corregimiento]],Hoja3!$A$2:$D$676,4,0)</f>
        <v>80806</v>
      </c>
      <c r="E12840" s="36">
        <v>2</v>
      </c>
    </row>
    <row r="12841" spans="1:5" x14ac:dyDescent="0.25">
      <c r="A12841" s="35">
        <v>44515</v>
      </c>
      <c r="B12841" s="36">
        <v>44515</v>
      </c>
      <c r="C12841" s="36" t="s">
        <v>974</v>
      </c>
      <c r="D12841" s="37">
        <f>VLOOKUP(Pag_Inicio_Corr_mas_casos[[#This Row],[Corregimiento]],Hoja3!$A$2:$D$676,4,0)</f>
        <v>60202</v>
      </c>
      <c r="E12841" s="36">
        <v>2</v>
      </c>
    </row>
    <row r="12842" spans="1:5" x14ac:dyDescent="0.25">
      <c r="A12842" s="35">
        <v>44515</v>
      </c>
      <c r="B12842" s="36">
        <v>44515</v>
      </c>
      <c r="C12842" s="36" t="s">
        <v>1508</v>
      </c>
      <c r="D12842" s="37">
        <f>VLOOKUP(Pag_Inicio_Corr_mas_casos[[#This Row],[Corregimiento]],Hoja3!$A$2:$D$676,4,0)</f>
        <v>70213</v>
      </c>
      <c r="E12842" s="36">
        <v>2</v>
      </c>
    </row>
    <row r="12843" spans="1:5" x14ac:dyDescent="0.25">
      <c r="A12843" s="35">
        <v>44515</v>
      </c>
      <c r="B12843" s="36">
        <v>44515</v>
      </c>
      <c r="C12843" s="36" t="s">
        <v>782</v>
      </c>
      <c r="D12843" s="37">
        <f>VLOOKUP(Pag_Inicio_Corr_mas_casos[[#This Row],[Corregimiento]],Hoja3!$A$2:$D$676,4,0)</f>
        <v>80817</v>
      </c>
      <c r="E12843" s="36">
        <v>2</v>
      </c>
    </row>
    <row r="12844" spans="1:5" x14ac:dyDescent="0.25">
      <c r="A12844" s="35">
        <v>44515</v>
      </c>
      <c r="B12844" s="36">
        <v>44515</v>
      </c>
      <c r="C12844" s="36" t="s">
        <v>786</v>
      </c>
      <c r="D12844" s="37">
        <f>VLOOKUP(Pag_Inicio_Corr_mas_casos[[#This Row],[Corregimiento]],Hoja3!$A$2:$D$676,4,0)</f>
        <v>80819</v>
      </c>
      <c r="E12844" s="36">
        <v>2</v>
      </c>
    </row>
    <row r="12845" spans="1:5" x14ac:dyDescent="0.25">
      <c r="A12845" s="47">
        <v>44516</v>
      </c>
      <c r="B12845" s="48">
        <v>44516</v>
      </c>
      <c r="C12845" s="48" t="s">
        <v>1155</v>
      </c>
      <c r="D12845" s="49">
        <f>VLOOKUP(Pag_Inicio_Corr_mas_casos[[#This Row],[Corregimiento]],Hoja3!$A$2:$D$676,4,0)</f>
        <v>40601</v>
      </c>
      <c r="E12845" s="48">
        <v>8</v>
      </c>
    </row>
    <row r="12846" spans="1:5" x14ac:dyDescent="0.25">
      <c r="A12846" s="47">
        <v>44516</v>
      </c>
      <c r="B12846" s="48">
        <v>44516</v>
      </c>
      <c r="C12846" s="48" t="s">
        <v>1407</v>
      </c>
      <c r="D12846" s="49">
        <f>VLOOKUP(Pag_Inicio_Corr_mas_casos[[#This Row],[Corregimiento]],Hoja3!$A$2:$D$676,4,0)</f>
        <v>80809</v>
      </c>
      <c r="E12846" s="48">
        <v>6</v>
      </c>
    </row>
    <row r="12847" spans="1:5" x14ac:dyDescent="0.25">
      <c r="A12847" s="47">
        <v>44516</v>
      </c>
      <c r="B12847" s="48">
        <v>44516</v>
      </c>
      <c r="C12847" s="48" t="s">
        <v>1041</v>
      </c>
      <c r="D12847" s="49">
        <f>VLOOKUP(Pag_Inicio_Corr_mas_casos[[#This Row],[Corregimiento]],Hoja3!$A$2:$D$676,4,0)</f>
        <v>80814</v>
      </c>
      <c r="E12847" s="48">
        <v>6</v>
      </c>
    </row>
    <row r="12848" spans="1:5" x14ac:dyDescent="0.25">
      <c r="A12848" s="47">
        <v>44516</v>
      </c>
      <c r="B12848" s="48">
        <v>44516</v>
      </c>
      <c r="C12848" s="48" t="s">
        <v>1107</v>
      </c>
      <c r="D12848" s="49">
        <f>VLOOKUP(Pag_Inicio_Corr_mas_casos[[#This Row],[Corregimiento]],Hoja3!$A$2:$D$676,4,0)</f>
        <v>80819</v>
      </c>
      <c r="E12848" s="48">
        <v>6</v>
      </c>
    </row>
    <row r="12849" spans="1:5" x14ac:dyDescent="0.25">
      <c r="A12849" s="47">
        <v>44516</v>
      </c>
      <c r="B12849" s="48">
        <v>44516</v>
      </c>
      <c r="C12849" s="48" t="s">
        <v>1141</v>
      </c>
      <c r="D12849" s="49">
        <f>VLOOKUP(Pag_Inicio_Corr_mas_casos[[#This Row],[Corregimiento]],Hoja3!$A$2:$D$676,4,0)</f>
        <v>80812</v>
      </c>
      <c r="E12849" s="48">
        <v>6</v>
      </c>
    </row>
    <row r="12850" spans="1:5" x14ac:dyDescent="0.25">
      <c r="A12850" s="47">
        <v>44516</v>
      </c>
      <c r="B12850" s="48">
        <v>44516</v>
      </c>
      <c r="C12850" s="48" t="s">
        <v>1127</v>
      </c>
      <c r="D12850" s="49">
        <f>VLOOKUP(Pag_Inicio_Corr_mas_casos[[#This Row],[Corregimiento]],Hoja3!$A$2:$D$676,4,0)</f>
        <v>30104</v>
      </c>
      <c r="E12850" s="48">
        <v>5</v>
      </c>
    </row>
    <row r="12851" spans="1:5" x14ac:dyDescent="0.25">
      <c r="A12851" s="47">
        <v>44516</v>
      </c>
      <c r="B12851" s="48">
        <v>44516</v>
      </c>
      <c r="C12851" s="48" t="s">
        <v>1034</v>
      </c>
      <c r="D12851" s="49">
        <f>VLOOKUP(Pag_Inicio_Corr_mas_casos[[#This Row],[Corregimiento]],Hoja3!$A$2:$D$676,4,0)</f>
        <v>81009</v>
      </c>
      <c r="E12851" s="48">
        <v>5</v>
      </c>
    </row>
    <row r="12852" spans="1:5" x14ac:dyDescent="0.25">
      <c r="A12852" s="47">
        <v>44516</v>
      </c>
      <c r="B12852" s="48">
        <v>44516</v>
      </c>
      <c r="C12852" s="48" t="s">
        <v>1046</v>
      </c>
      <c r="D12852" s="49">
        <f>VLOOKUP(Pag_Inicio_Corr_mas_casos[[#This Row],[Corregimiento]],Hoja3!$A$2:$D$676,4,0)</f>
        <v>80813</v>
      </c>
      <c r="E12852" s="48">
        <v>5</v>
      </c>
    </row>
    <row r="12853" spans="1:5" x14ac:dyDescent="0.25">
      <c r="A12853" s="47">
        <v>44516</v>
      </c>
      <c r="B12853" s="48">
        <v>44516</v>
      </c>
      <c r="C12853" s="48" t="s">
        <v>1328</v>
      </c>
      <c r="D12853" s="49">
        <f>VLOOKUP(Pag_Inicio_Corr_mas_casos[[#This Row],[Corregimiento]],Hoja3!$A$2:$D$676,4,0)</f>
        <v>90201</v>
      </c>
      <c r="E12853" s="48">
        <v>4</v>
      </c>
    </row>
    <row r="12854" spans="1:5" x14ac:dyDescent="0.25">
      <c r="A12854" s="47">
        <v>44516</v>
      </c>
      <c r="B12854" s="48">
        <v>44516</v>
      </c>
      <c r="C12854" s="48" t="s">
        <v>1035</v>
      </c>
      <c r="D12854" s="49">
        <f>VLOOKUP(Pag_Inicio_Corr_mas_casos[[#This Row],[Corregimiento]],Hoja3!$A$2:$D$676,4,0)</f>
        <v>80806</v>
      </c>
      <c r="E12854" s="48">
        <v>4</v>
      </c>
    </row>
    <row r="12855" spans="1:5" x14ac:dyDescent="0.25">
      <c r="A12855" s="47">
        <v>44516</v>
      </c>
      <c r="B12855" s="48">
        <v>44516</v>
      </c>
      <c r="C12855" s="48" t="s">
        <v>1046</v>
      </c>
      <c r="D12855" s="49">
        <v>40607</v>
      </c>
      <c r="E12855" s="48">
        <v>4</v>
      </c>
    </row>
    <row r="12856" spans="1:5" x14ac:dyDescent="0.25">
      <c r="A12856" s="47">
        <v>44516</v>
      </c>
      <c r="B12856" s="48">
        <v>44516</v>
      </c>
      <c r="C12856" s="48" t="s">
        <v>1101</v>
      </c>
      <c r="D12856" s="49">
        <f>VLOOKUP(Pag_Inicio_Corr_mas_casos[[#This Row],[Corregimiento]],Hoja3!$A$2:$D$676,4,0)</f>
        <v>60101</v>
      </c>
      <c r="E12856" s="48">
        <v>4</v>
      </c>
    </row>
    <row r="12857" spans="1:5" x14ac:dyDescent="0.25">
      <c r="A12857" s="47">
        <v>44516</v>
      </c>
      <c r="B12857" s="48">
        <v>44516</v>
      </c>
      <c r="C12857" s="48" t="s">
        <v>1115</v>
      </c>
      <c r="D12857" s="49">
        <f>VLOOKUP(Pag_Inicio_Corr_mas_casos[[#This Row],[Corregimiento]],Hoja3!$A$2:$D$676,4,0)</f>
        <v>81002</v>
      </c>
      <c r="E12857" s="48">
        <v>4</v>
      </c>
    </row>
    <row r="12858" spans="1:5" x14ac:dyDescent="0.25">
      <c r="A12858" s="47">
        <v>44516</v>
      </c>
      <c r="B12858" s="48">
        <v>44516</v>
      </c>
      <c r="C12858" s="48" t="s">
        <v>1118</v>
      </c>
      <c r="D12858" s="49">
        <f>VLOOKUP(Pag_Inicio_Corr_mas_casos[[#This Row],[Corregimiento]],Hoja3!$A$2:$D$676,4,0)</f>
        <v>30111</v>
      </c>
      <c r="E12858" s="48">
        <v>4</v>
      </c>
    </row>
    <row r="12859" spans="1:5" x14ac:dyDescent="0.25">
      <c r="A12859" s="47">
        <v>44516</v>
      </c>
      <c r="B12859" s="48">
        <v>44516</v>
      </c>
      <c r="C12859" s="48" t="s">
        <v>1037</v>
      </c>
      <c r="D12859" s="49">
        <f>VLOOKUP(Pag_Inicio_Corr_mas_casos[[#This Row],[Corregimiento]],Hoja3!$A$2:$D$676,4,0)</f>
        <v>80807</v>
      </c>
      <c r="E12859" s="48">
        <v>4</v>
      </c>
    </row>
    <row r="12860" spans="1:5" x14ac:dyDescent="0.25">
      <c r="A12860" s="47">
        <v>44516</v>
      </c>
      <c r="B12860" s="48">
        <v>44516</v>
      </c>
      <c r="C12860" s="48" t="s">
        <v>1117</v>
      </c>
      <c r="D12860" s="49">
        <f>VLOOKUP(Pag_Inicio_Corr_mas_casos[[#This Row],[Corregimiento]],Hoja3!$A$2:$D$676,4,0)</f>
        <v>91001</v>
      </c>
      <c r="E12860" s="48">
        <v>4</v>
      </c>
    </row>
    <row r="12861" spans="1:5" x14ac:dyDescent="0.25">
      <c r="A12861" s="47">
        <v>44516</v>
      </c>
      <c r="B12861" s="48">
        <v>44516</v>
      </c>
      <c r="C12861" s="48" t="s">
        <v>1300</v>
      </c>
      <c r="D12861" s="49">
        <f>VLOOKUP(Pag_Inicio_Corr_mas_casos[[#This Row],[Corregimiento]],Hoja3!$A$2:$D$676,4,0)</f>
        <v>10207</v>
      </c>
      <c r="E12861" s="48">
        <v>4</v>
      </c>
    </row>
    <row r="12862" spans="1:5" x14ac:dyDescent="0.25">
      <c r="A12862" s="47">
        <v>44516</v>
      </c>
      <c r="B12862" s="48">
        <v>44516</v>
      </c>
      <c r="C12862" s="48" t="s">
        <v>1128</v>
      </c>
      <c r="D12862" s="49">
        <f>VLOOKUP(Pag_Inicio_Corr_mas_casos[[#This Row],[Corregimiento]],Hoja3!$A$2:$D$676,4,0)</f>
        <v>91008</v>
      </c>
      <c r="E12862" s="48">
        <v>4</v>
      </c>
    </row>
    <row r="12863" spans="1:5" x14ac:dyDescent="0.25">
      <c r="A12863" s="47">
        <v>44516</v>
      </c>
      <c r="B12863" s="48">
        <v>44516</v>
      </c>
      <c r="C12863" s="48" t="s">
        <v>1240</v>
      </c>
      <c r="D12863" s="49">
        <f>VLOOKUP(Pag_Inicio_Corr_mas_casos[[#This Row],[Corregimiento]],Hoja3!$A$2:$D$676,4,0)</f>
        <v>40506</v>
      </c>
      <c r="E12863" s="48">
        <v>4</v>
      </c>
    </row>
    <row r="12864" spans="1:5" x14ac:dyDescent="0.25">
      <c r="A12864" s="47">
        <v>44516</v>
      </c>
      <c r="B12864" s="48">
        <v>44516</v>
      </c>
      <c r="C12864" s="48" t="s">
        <v>1048</v>
      </c>
      <c r="D12864" s="49">
        <f>VLOOKUP(Pag_Inicio_Corr_mas_casos[[#This Row],[Corregimiento]],Hoja3!$A$2:$D$676,4,0)</f>
        <v>80817</v>
      </c>
      <c r="E12864" s="48">
        <v>3</v>
      </c>
    </row>
    <row r="12865" spans="1:5" x14ac:dyDescent="0.25">
      <c r="A12865" s="43">
        <v>44517</v>
      </c>
      <c r="B12865" s="41">
        <v>44517</v>
      </c>
      <c r="C12865" s="41" t="s">
        <v>814</v>
      </c>
      <c r="D12865" s="42">
        <f>VLOOKUP(Pag_Inicio_Corr_mas_casos[[#This Row],[Corregimiento]],Hoja3!$A$2:$D$676,4,0)</f>
        <v>80809</v>
      </c>
      <c r="E12865" s="41">
        <v>16</v>
      </c>
    </row>
    <row r="12866" spans="1:5" x14ac:dyDescent="0.25">
      <c r="A12866" s="43">
        <v>44517</v>
      </c>
      <c r="B12866" s="41">
        <v>44517</v>
      </c>
      <c r="C12866" s="41" t="s">
        <v>1300</v>
      </c>
      <c r="D12866" s="42">
        <f>VLOOKUP(Pag_Inicio_Corr_mas_casos[[#This Row],[Corregimiento]],Hoja3!$A$2:$D$676,4,0)</f>
        <v>10207</v>
      </c>
      <c r="E12866" s="41">
        <v>14</v>
      </c>
    </row>
    <row r="12867" spans="1:5" x14ac:dyDescent="0.25">
      <c r="A12867" s="43">
        <v>44517</v>
      </c>
      <c r="B12867" s="41">
        <v>44517</v>
      </c>
      <c r="C12867" s="41" t="s">
        <v>1107</v>
      </c>
      <c r="D12867" s="42">
        <f>VLOOKUP(Pag_Inicio_Corr_mas_casos[[#This Row],[Corregimiento]],Hoja3!$A$2:$D$676,4,0)</f>
        <v>80819</v>
      </c>
      <c r="E12867" s="41">
        <v>10</v>
      </c>
    </row>
    <row r="12868" spans="1:5" x14ac:dyDescent="0.25">
      <c r="A12868" s="43">
        <v>44517</v>
      </c>
      <c r="B12868" s="41">
        <v>44517</v>
      </c>
      <c r="C12868" s="41" t="s">
        <v>852</v>
      </c>
      <c r="D12868" s="42">
        <f>VLOOKUP(Pag_Inicio_Corr_mas_casos[[#This Row],[Corregimiento]],Hoja3!$A$2:$D$676,4,0)</f>
        <v>40611</v>
      </c>
      <c r="E12868" s="41">
        <v>7</v>
      </c>
    </row>
    <row r="12869" spans="1:5" x14ac:dyDescent="0.25">
      <c r="A12869" s="43">
        <v>44517</v>
      </c>
      <c r="B12869" s="41">
        <v>44517</v>
      </c>
      <c r="C12869" s="41" t="s">
        <v>1141</v>
      </c>
      <c r="D12869" s="42">
        <f>VLOOKUP(Pag_Inicio_Corr_mas_casos[[#This Row],[Corregimiento]],Hoja3!$A$2:$D$676,4,0)</f>
        <v>80812</v>
      </c>
      <c r="E12869" s="41">
        <v>7</v>
      </c>
    </row>
    <row r="12870" spans="1:5" x14ac:dyDescent="0.25">
      <c r="A12870" s="43">
        <v>44517</v>
      </c>
      <c r="B12870" s="41">
        <v>44517</v>
      </c>
      <c r="C12870" s="41" t="s">
        <v>1087</v>
      </c>
      <c r="D12870" s="42">
        <f>VLOOKUP(Pag_Inicio_Corr_mas_casos[[#This Row],[Corregimiento]],Hoja3!$A$2:$D$676,4,0)</f>
        <v>80808</v>
      </c>
      <c r="E12870" s="41">
        <v>6</v>
      </c>
    </row>
    <row r="12871" spans="1:5" x14ac:dyDescent="0.25">
      <c r="A12871" s="43">
        <v>44517</v>
      </c>
      <c r="B12871" s="41">
        <v>44517</v>
      </c>
      <c r="C12871" s="41" t="s">
        <v>1273</v>
      </c>
      <c r="D12871" s="42">
        <f>VLOOKUP(Pag_Inicio_Corr_mas_casos[[#This Row],[Corregimiento]],Hoja3!$A$2:$D$676,4,0)</f>
        <v>130102</v>
      </c>
      <c r="E12871" s="41">
        <v>6</v>
      </c>
    </row>
    <row r="12872" spans="1:5" x14ac:dyDescent="0.25">
      <c r="A12872" s="43">
        <v>44517</v>
      </c>
      <c r="B12872" s="41">
        <v>44517</v>
      </c>
      <c r="C12872" s="41" t="s">
        <v>1034</v>
      </c>
      <c r="D12872" s="42">
        <f>VLOOKUP(Pag_Inicio_Corr_mas_casos[[#This Row],[Corregimiento]],Hoja3!$A$2:$D$676,4,0)</f>
        <v>81009</v>
      </c>
      <c r="E12872" s="41">
        <v>5</v>
      </c>
    </row>
    <row r="12873" spans="1:5" x14ac:dyDescent="0.25">
      <c r="A12873" s="43">
        <v>44517</v>
      </c>
      <c r="B12873" s="41">
        <v>44517</v>
      </c>
      <c r="C12873" s="41" t="s">
        <v>1062</v>
      </c>
      <c r="D12873" s="42">
        <f>VLOOKUP(Pag_Inicio_Corr_mas_casos[[#This Row],[Corregimiento]],Hoja3!$A$2:$D$676,4,0)</f>
        <v>30107</v>
      </c>
      <c r="E12873" s="41">
        <v>5</v>
      </c>
    </row>
    <row r="12874" spans="1:5" x14ac:dyDescent="0.25">
      <c r="A12874" s="43">
        <v>44517</v>
      </c>
      <c r="B12874" s="41">
        <v>44517</v>
      </c>
      <c r="C12874" s="41" t="s">
        <v>1101</v>
      </c>
      <c r="D12874" s="42">
        <f>VLOOKUP(Pag_Inicio_Corr_mas_casos[[#This Row],[Corregimiento]],Hoja3!$A$2:$D$676,4,0)</f>
        <v>60101</v>
      </c>
      <c r="E12874" s="41">
        <v>5</v>
      </c>
    </row>
    <row r="12875" spans="1:5" x14ac:dyDescent="0.25">
      <c r="A12875" s="43">
        <v>44517</v>
      </c>
      <c r="B12875" s="41">
        <v>44517</v>
      </c>
      <c r="C12875" s="41" t="s">
        <v>1042</v>
      </c>
      <c r="D12875" s="42">
        <f>VLOOKUP(Pag_Inicio_Corr_mas_casos[[#This Row],[Corregimiento]],Hoja3!$A$2:$D$676,4,0)</f>
        <v>80826</v>
      </c>
      <c r="E12875" s="41">
        <v>5</v>
      </c>
    </row>
    <row r="12876" spans="1:5" x14ac:dyDescent="0.25">
      <c r="A12876" s="43">
        <v>44517</v>
      </c>
      <c r="B12876" s="41">
        <v>44517</v>
      </c>
      <c r="C12876" s="41" t="s">
        <v>782</v>
      </c>
      <c r="D12876" s="42">
        <f>VLOOKUP(Pag_Inicio_Corr_mas_casos[[#This Row],[Corregimiento]],Hoja3!$A$2:$D$676,4,0)</f>
        <v>80817</v>
      </c>
      <c r="E12876" s="41">
        <v>4</v>
      </c>
    </row>
    <row r="12877" spans="1:5" x14ac:dyDescent="0.25">
      <c r="A12877" s="43">
        <v>44517</v>
      </c>
      <c r="B12877" s="41">
        <v>44517</v>
      </c>
      <c r="C12877" s="41" t="s">
        <v>1037</v>
      </c>
      <c r="D12877" s="42">
        <f>VLOOKUP(Pag_Inicio_Corr_mas_casos[[#This Row],[Corregimiento]],Hoja3!$A$2:$D$676,4,0)</f>
        <v>80807</v>
      </c>
      <c r="E12877" s="41">
        <v>4</v>
      </c>
    </row>
    <row r="12878" spans="1:5" x14ac:dyDescent="0.25">
      <c r="A12878" s="43">
        <v>44517</v>
      </c>
      <c r="B12878" s="41">
        <v>44517</v>
      </c>
      <c r="C12878" s="41" t="s">
        <v>1032</v>
      </c>
      <c r="D12878" s="42">
        <f>VLOOKUP(Pag_Inicio_Corr_mas_casos[[#This Row],[Corregimiento]],Hoja3!$A$2:$D$676,4,0)</f>
        <v>80810</v>
      </c>
      <c r="E12878" s="41">
        <v>4</v>
      </c>
    </row>
    <row r="12879" spans="1:5" x14ac:dyDescent="0.25">
      <c r="A12879" s="43">
        <v>44517</v>
      </c>
      <c r="B12879" s="41">
        <v>44517</v>
      </c>
      <c r="C12879" s="41" t="s">
        <v>1117</v>
      </c>
      <c r="D12879" s="42">
        <f>VLOOKUP(Pag_Inicio_Corr_mas_casos[[#This Row],[Corregimiento]],Hoja3!$A$2:$D$676,4,0)</f>
        <v>91001</v>
      </c>
      <c r="E12879" s="41">
        <v>4</v>
      </c>
    </row>
    <row r="12880" spans="1:5" x14ac:dyDescent="0.25">
      <c r="A12880" s="43">
        <v>44517</v>
      </c>
      <c r="B12880" s="41">
        <v>44517</v>
      </c>
      <c r="C12880" s="41" t="s">
        <v>1257</v>
      </c>
      <c r="D12880" s="42">
        <f>VLOOKUP(Pag_Inicio_Corr_mas_casos[[#This Row],[Corregimiento]],Hoja3!$A$2:$D$676,4,0)</f>
        <v>40601</v>
      </c>
      <c r="E12880" s="41">
        <v>4</v>
      </c>
    </row>
    <row r="12881" spans="1:5" x14ac:dyDescent="0.25">
      <c r="A12881" s="43">
        <v>44517</v>
      </c>
      <c r="B12881" s="41">
        <v>44517</v>
      </c>
      <c r="C12881" s="41" t="s">
        <v>1041</v>
      </c>
      <c r="D12881" s="42">
        <f>VLOOKUP(Pag_Inicio_Corr_mas_casos[[#This Row],[Corregimiento]],Hoja3!$A$2:$D$676,4,0)</f>
        <v>80814</v>
      </c>
      <c r="E12881" s="41">
        <v>4</v>
      </c>
    </row>
    <row r="12882" spans="1:5" x14ac:dyDescent="0.25">
      <c r="A12882" s="43">
        <v>44517</v>
      </c>
      <c r="B12882" s="41">
        <v>44517</v>
      </c>
      <c r="C12882" s="41" t="s">
        <v>1038</v>
      </c>
      <c r="D12882" s="42">
        <f>VLOOKUP(Pag_Inicio_Corr_mas_casos[[#This Row],[Corregimiento]],Hoja3!$A$2:$D$676,4,0)</f>
        <v>80816</v>
      </c>
      <c r="E12882" s="41">
        <v>4</v>
      </c>
    </row>
    <row r="12883" spans="1:5" x14ac:dyDescent="0.25">
      <c r="A12883" s="43">
        <v>44517</v>
      </c>
      <c r="B12883" s="41">
        <v>44517</v>
      </c>
      <c r="C12883" s="41" t="s">
        <v>1127</v>
      </c>
      <c r="D12883" s="42">
        <f>VLOOKUP(Pag_Inicio_Corr_mas_casos[[#This Row],[Corregimiento]],Hoja3!$A$2:$D$676,4,0)</f>
        <v>30104</v>
      </c>
      <c r="E12883" s="41">
        <v>3</v>
      </c>
    </row>
    <row r="12884" spans="1:5" x14ac:dyDescent="0.25">
      <c r="A12884" s="43">
        <v>44517</v>
      </c>
      <c r="B12884" s="41">
        <v>44517</v>
      </c>
      <c r="C12884" s="41" t="s">
        <v>1163</v>
      </c>
      <c r="D12884" s="42">
        <f>VLOOKUP(Pag_Inicio_Corr_mas_casos[[#This Row],[Corregimiento]],Hoja3!$A$2:$D$676,4,0)</f>
        <v>130101</v>
      </c>
      <c r="E12884" s="41">
        <v>3</v>
      </c>
    </row>
    <row r="12885" spans="1:5" x14ac:dyDescent="0.25">
      <c r="A12885" s="32">
        <v>44518</v>
      </c>
      <c r="B12885" s="33">
        <v>44518</v>
      </c>
      <c r="C12885" s="33" t="s">
        <v>1411</v>
      </c>
      <c r="D12885" s="34">
        <f>VLOOKUP(Pag_Inicio_Corr_mas_casos[[#This Row],[Corregimiento]],Hoja3!$A$2:$D$676,4,0)</f>
        <v>80809</v>
      </c>
      <c r="E12885" s="33">
        <v>10</v>
      </c>
    </row>
    <row r="12886" spans="1:5" x14ac:dyDescent="0.25">
      <c r="A12886" s="32">
        <v>44518</v>
      </c>
      <c r="B12886" s="33">
        <v>44518</v>
      </c>
      <c r="C12886" s="33" t="s">
        <v>786</v>
      </c>
      <c r="D12886" s="34">
        <f>VLOOKUP(Pag_Inicio_Corr_mas_casos[[#This Row],[Corregimiento]],Hoja3!$A$2:$D$676,4,0)</f>
        <v>80819</v>
      </c>
      <c r="E12886" s="33">
        <v>7</v>
      </c>
    </row>
    <row r="12887" spans="1:5" x14ac:dyDescent="0.25">
      <c r="A12887" s="32">
        <v>44518</v>
      </c>
      <c r="B12887" s="33">
        <v>44518</v>
      </c>
      <c r="C12887" s="33" t="s">
        <v>825</v>
      </c>
      <c r="D12887" s="34">
        <f>VLOOKUP(Pag_Inicio_Corr_mas_casos[[#This Row],[Corregimiento]],Hoja3!$A$2:$D$676,4,0)</f>
        <v>80814</v>
      </c>
      <c r="E12887" s="33">
        <v>7</v>
      </c>
    </row>
    <row r="12888" spans="1:5" x14ac:dyDescent="0.25">
      <c r="A12888" s="32">
        <v>44518</v>
      </c>
      <c r="B12888" s="33">
        <v>44518</v>
      </c>
      <c r="C12888" s="33" t="s">
        <v>1508</v>
      </c>
      <c r="D12888" s="34">
        <f>VLOOKUP(Pag_Inicio_Corr_mas_casos[[#This Row],[Corregimiento]],Hoja3!$A$2:$D$676,4,0)</f>
        <v>70213</v>
      </c>
      <c r="E12888" s="33">
        <v>6</v>
      </c>
    </row>
    <row r="12889" spans="1:5" x14ac:dyDescent="0.25">
      <c r="A12889" s="32">
        <v>44518</v>
      </c>
      <c r="B12889" s="33">
        <v>44518</v>
      </c>
      <c r="C12889" s="33" t="s">
        <v>778</v>
      </c>
      <c r="D12889" s="34">
        <f>VLOOKUP(Pag_Inicio_Corr_mas_casos[[#This Row],[Corregimiento]],Hoja3!$A$2:$D$676,4,0)</f>
        <v>80821</v>
      </c>
      <c r="E12889" s="33">
        <v>6</v>
      </c>
    </row>
    <row r="12890" spans="1:5" x14ac:dyDescent="0.25">
      <c r="A12890" s="32">
        <v>44518</v>
      </c>
      <c r="B12890" s="33">
        <v>44518</v>
      </c>
      <c r="C12890" s="33" t="s">
        <v>1141</v>
      </c>
      <c r="D12890" s="34">
        <f>VLOOKUP(Pag_Inicio_Corr_mas_casos[[#This Row],[Corregimiento]],Hoja3!$A$2:$D$676,4,0)</f>
        <v>80812</v>
      </c>
      <c r="E12890" s="33">
        <v>5</v>
      </c>
    </row>
    <row r="12891" spans="1:5" x14ac:dyDescent="0.25">
      <c r="A12891" s="32">
        <v>44518</v>
      </c>
      <c r="B12891" s="33">
        <v>44518</v>
      </c>
      <c r="C12891" s="33" t="s">
        <v>1300</v>
      </c>
      <c r="D12891" s="34">
        <f>VLOOKUP(Pag_Inicio_Corr_mas_casos[[#This Row],[Corregimiento]],Hoja3!$A$2:$D$676,4,0)</f>
        <v>10207</v>
      </c>
      <c r="E12891" s="33">
        <v>5</v>
      </c>
    </row>
    <row r="12892" spans="1:5" x14ac:dyDescent="0.25">
      <c r="A12892" s="32">
        <v>44518</v>
      </c>
      <c r="B12892" s="33">
        <v>44518</v>
      </c>
      <c r="C12892" s="33" t="s">
        <v>1031</v>
      </c>
      <c r="D12892" s="34">
        <f>VLOOKUP(Pag_Inicio_Corr_mas_casos[[#This Row],[Corregimiento]],Hoja3!$A$2:$D$676,4,0)</f>
        <v>81001</v>
      </c>
      <c r="E12892" s="33">
        <v>5</v>
      </c>
    </row>
    <row r="12893" spans="1:5" x14ac:dyDescent="0.25">
      <c r="A12893" s="32">
        <v>44518</v>
      </c>
      <c r="B12893" s="33">
        <v>44518</v>
      </c>
      <c r="C12893" s="33" t="s">
        <v>1412</v>
      </c>
      <c r="D12893" s="34">
        <f>VLOOKUP(Pag_Inicio_Corr_mas_casos[[#This Row],[Corregimiento]],Hoja3!$A$2:$D$676,4,0)</f>
        <v>80807</v>
      </c>
      <c r="E12893" s="33">
        <v>5</v>
      </c>
    </row>
    <row r="12894" spans="1:5" x14ac:dyDescent="0.25">
      <c r="A12894" s="32">
        <v>44518</v>
      </c>
      <c r="B12894" s="33">
        <v>44518</v>
      </c>
      <c r="C12894" s="33" t="s">
        <v>868</v>
      </c>
      <c r="D12894" s="34">
        <f>VLOOKUP(Pag_Inicio_Corr_mas_casos[[#This Row],[Corregimiento]],Hoja3!$A$2:$D$676,4,0)</f>
        <v>81009</v>
      </c>
      <c r="E12894" s="33">
        <v>5</v>
      </c>
    </row>
    <row r="12895" spans="1:5" x14ac:dyDescent="0.25">
      <c r="A12895" s="32">
        <v>44518</v>
      </c>
      <c r="B12895" s="33">
        <v>44518</v>
      </c>
      <c r="C12895" s="33" t="s">
        <v>795</v>
      </c>
      <c r="D12895" s="34">
        <f>VLOOKUP(Pag_Inicio_Corr_mas_casos[[#This Row],[Corregimiento]],Hoja3!$A$2:$D$676,4,0)</f>
        <v>30107</v>
      </c>
      <c r="E12895" s="33">
        <v>5</v>
      </c>
    </row>
    <row r="12896" spans="1:5" x14ac:dyDescent="0.25">
      <c r="A12896" s="32">
        <v>44518</v>
      </c>
      <c r="B12896" s="33">
        <v>44518</v>
      </c>
      <c r="C12896" s="33" t="s">
        <v>812</v>
      </c>
      <c r="D12896" s="34">
        <f>VLOOKUP(Pag_Inicio_Corr_mas_casos[[#This Row],[Corregimiento]],Hoja3!$A$2:$D$676,4,0)</f>
        <v>130105</v>
      </c>
      <c r="E12896" s="33">
        <v>5</v>
      </c>
    </row>
    <row r="12897" spans="1:5" x14ac:dyDescent="0.25">
      <c r="A12897" s="32">
        <v>44518</v>
      </c>
      <c r="B12897" s="33">
        <v>44518</v>
      </c>
      <c r="C12897" s="33" t="s">
        <v>852</v>
      </c>
      <c r="D12897" s="34">
        <f>VLOOKUP(Pag_Inicio_Corr_mas_casos[[#This Row],[Corregimiento]],Hoja3!$A$2:$D$676,4,0)</f>
        <v>40611</v>
      </c>
      <c r="E12897" s="33">
        <v>4</v>
      </c>
    </row>
    <row r="12898" spans="1:5" x14ac:dyDescent="0.25">
      <c r="A12898" s="32">
        <v>44518</v>
      </c>
      <c r="B12898" s="33">
        <v>44518</v>
      </c>
      <c r="C12898" s="33" t="s">
        <v>1080</v>
      </c>
      <c r="D12898" s="34">
        <f>VLOOKUP(Pag_Inicio_Corr_mas_casos[[#This Row],[Corregimiento]],Hoja3!$A$2:$D$676,4,0)</f>
        <v>80822</v>
      </c>
      <c r="E12898" s="33">
        <v>4</v>
      </c>
    </row>
    <row r="12899" spans="1:5" x14ac:dyDescent="0.25">
      <c r="A12899" s="32">
        <v>44518</v>
      </c>
      <c r="B12899" s="33">
        <v>44518</v>
      </c>
      <c r="C12899" s="33" t="s">
        <v>1509</v>
      </c>
      <c r="D12899" s="34">
        <f>VLOOKUP(Pag_Inicio_Corr_mas_casos[[#This Row],[Corregimiento]],Hoja3!$A$2:$D$676,4,0)</f>
        <v>70205</v>
      </c>
      <c r="E12899" s="33">
        <v>4</v>
      </c>
    </row>
    <row r="12900" spans="1:5" x14ac:dyDescent="0.25">
      <c r="A12900" s="32">
        <v>44518</v>
      </c>
      <c r="B12900" s="33">
        <v>44518</v>
      </c>
      <c r="C12900" s="33" t="s">
        <v>1141</v>
      </c>
      <c r="D12900" s="34">
        <v>20206</v>
      </c>
      <c r="E12900" s="33">
        <v>4</v>
      </c>
    </row>
    <row r="12901" spans="1:5" x14ac:dyDescent="0.25">
      <c r="A12901" s="32">
        <v>44518</v>
      </c>
      <c r="B12901" s="33">
        <v>44518</v>
      </c>
      <c r="C12901" s="33" t="s">
        <v>1273</v>
      </c>
      <c r="D12901" s="34">
        <f>VLOOKUP(Pag_Inicio_Corr_mas_casos[[#This Row],[Corregimiento]],Hoja3!$A$2:$D$676,4,0)</f>
        <v>130102</v>
      </c>
      <c r="E12901" s="33">
        <v>4</v>
      </c>
    </row>
    <row r="12902" spans="1:5" x14ac:dyDescent="0.25">
      <c r="A12902" s="32">
        <v>44518</v>
      </c>
      <c r="B12902" s="33">
        <v>44518</v>
      </c>
      <c r="C12902" s="33" t="s">
        <v>843</v>
      </c>
      <c r="D12902" s="34">
        <f>VLOOKUP(Pag_Inicio_Corr_mas_casos[[#This Row],[Corregimiento]],Hoja3!$A$2:$D$676,4,0)</f>
        <v>40503</v>
      </c>
      <c r="E12902" s="33">
        <v>4</v>
      </c>
    </row>
    <row r="12903" spans="1:5" x14ac:dyDescent="0.25">
      <c r="A12903" s="32">
        <v>44518</v>
      </c>
      <c r="B12903" s="33">
        <v>44518</v>
      </c>
      <c r="C12903" s="33" t="s">
        <v>775</v>
      </c>
      <c r="D12903" s="34">
        <f>VLOOKUP(Pag_Inicio_Corr_mas_casos[[#This Row],[Corregimiento]],Hoja3!$A$2:$D$676,4,0)</f>
        <v>130106</v>
      </c>
      <c r="E12903" s="33">
        <v>4</v>
      </c>
    </row>
    <row r="12904" spans="1:5" x14ac:dyDescent="0.25">
      <c r="A12904" s="32">
        <v>44518</v>
      </c>
      <c r="B12904" s="33">
        <v>44518</v>
      </c>
      <c r="C12904" s="33" t="s">
        <v>820</v>
      </c>
      <c r="D12904" s="34">
        <f>VLOOKUP(Pag_Inicio_Corr_mas_casos[[#This Row],[Corregimiento]],Hoja3!$A$2:$D$676,4,0)</f>
        <v>30104</v>
      </c>
      <c r="E12904" s="33">
        <v>3</v>
      </c>
    </row>
    <row r="12905" spans="1:5" x14ac:dyDescent="0.25">
      <c r="A12905" s="35">
        <v>44519</v>
      </c>
      <c r="B12905" s="36">
        <v>44519</v>
      </c>
      <c r="C12905" s="36" t="s">
        <v>868</v>
      </c>
      <c r="D12905" s="37">
        <f>VLOOKUP(Pag_Inicio_Corr_mas_casos[[#This Row],[Corregimiento]],Hoja3!$A$2:$D$676,4,0)</f>
        <v>81009</v>
      </c>
      <c r="E12905" s="36">
        <v>10</v>
      </c>
    </row>
    <row r="12906" spans="1:5" x14ac:dyDescent="0.25">
      <c r="A12906" s="35">
        <v>44519</v>
      </c>
      <c r="B12906" s="36">
        <v>44519</v>
      </c>
      <c r="C12906" s="36" t="s">
        <v>1062</v>
      </c>
      <c r="D12906" s="37">
        <f>VLOOKUP(Pag_Inicio_Corr_mas_casos[[#This Row],[Corregimiento]],Hoja3!$A$2:$D$676,4,0)</f>
        <v>30107</v>
      </c>
      <c r="E12906" s="36">
        <v>10</v>
      </c>
    </row>
    <row r="12907" spans="1:5" x14ac:dyDescent="0.25">
      <c r="A12907" s="35">
        <v>44519</v>
      </c>
      <c r="B12907" s="36">
        <v>44519</v>
      </c>
      <c r="C12907" s="36" t="s">
        <v>1468</v>
      </c>
      <c r="D12907" s="37">
        <f>VLOOKUP(Pag_Inicio_Corr_mas_casos[[#This Row],[Corregimiento]],Hoja3!$A$2:$D$676,4,0)</f>
        <v>30108</v>
      </c>
      <c r="E12907" s="36">
        <v>8</v>
      </c>
    </row>
    <row r="12908" spans="1:5" x14ac:dyDescent="0.25">
      <c r="A12908" s="35">
        <v>44519</v>
      </c>
      <c r="B12908" s="36">
        <v>44519</v>
      </c>
      <c r="C12908" s="36" t="s">
        <v>1046</v>
      </c>
      <c r="D12908" s="37">
        <f>VLOOKUP(Pag_Inicio_Corr_mas_casos[[#This Row],[Corregimiento]],Hoja3!$A$2:$D$676,4,0)</f>
        <v>80813</v>
      </c>
      <c r="E12908" s="36">
        <v>7</v>
      </c>
    </row>
    <row r="12909" spans="1:5" x14ac:dyDescent="0.25">
      <c r="A12909" s="35">
        <v>44519</v>
      </c>
      <c r="B12909" s="36">
        <v>44519</v>
      </c>
      <c r="C12909" s="36" t="s">
        <v>1035</v>
      </c>
      <c r="D12909" s="37">
        <f>VLOOKUP(Pag_Inicio_Corr_mas_casos[[#This Row],[Corregimiento]],Hoja3!$A$2:$D$676,4,0)</f>
        <v>80806</v>
      </c>
      <c r="E12909" s="36">
        <v>7</v>
      </c>
    </row>
    <row r="12910" spans="1:5" x14ac:dyDescent="0.25">
      <c r="A12910" s="35">
        <v>44519</v>
      </c>
      <c r="B12910" s="36">
        <v>44519</v>
      </c>
      <c r="C12910" s="36" t="s">
        <v>1106</v>
      </c>
      <c r="D12910" s="37">
        <f>VLOOKUP(Pag_Inicio_Corr_mas_casos[[#This Row],[Corregimiento]],Hoja3!$A$2:$D$676,4,0)</f>
        <v>80809</v>
      </c>
      <c r="E12910" s="36">
        <v>7</v>
      </c>
    </row>
    <row r="12911" spans="1:5" x14ac:dyDescent="0.25">
      <c r="A12911" s="35">
        <v>44519</v>
      </c>
      <c r="B12911" s="36">
        <v>44519</v>
      </c>
      <c r="C12911" s="36" t="s">
        <v>1107</v>
      </c>
      <c r="D12911" s="37">
        <f>VLOOKUP(Pag_Inicio_Corr_mas_casos[[#This Row],[Corregimiento]],Hoja3!$A$2:$D$676,4,0)</f>
        <v>80819</v>
      </c>
      <c r="E12911" s="36">
        <v>7</v>
      </c>
    </row>
    <row r="12912" spans="1:5" x14ac:dyDescent="0.25">
      <c r="A12912" s="35">
        <v>44519</v>
      </c>
      <c r="B12912" s="36">
        <v>44519</v>
      </c>
      <c r="C12912" s="36" t="s">
        <v>1141</v>
      </c>
      <c r="D12912" s="37">
        <f>VLOOKUP(Pag_Inicio_Corr_mas_casos[[#This Row],[Corregimiento]],Hoja3!$A$2:$D$676,4,0)</f>
        <v>80812</v>
      </c>
      <c r="E12912" s="36">
        <v>6</v>
      </c>
    </row>
    <row r="12913" spans="1:5" x14ac:dyDescent="0.25">
      <c r="A12913" s="35">
        <v>44519</v>
      </c>
      <c r="B12913" s="36">
        <v>44519</v>
      </c>
      <c r="C12913" s="36" t="s">
        <v>1510</v>
      </c>
      <c r="D12913" s="37">
        <f>VLOOKUP(Pag_Inicio_Corr_mas_casos[[#This Row],[Corregimiento]],Hoja3!$A$2:$D$676,4,0)</f>
        <v>70206</v>
      </c>
      <c r="E12913" s="36">
        <v>5</v>
      </c>
    </row>
    <row r="12914" spans="1:5" x14ac:dyDescent="0.25">
      <c r="A12914" s="35">
        <v>44519</v>
      </c>
      <c r="B12914" s="36">
        <v>44519</v>
      </c>
      <c r="C12914" s="36" t="s">
        <v>1102</v>
      </c>
      <c r="D12914" s="37">
        <f>VLOOKUP(Pag_Inicio_Corr_mas_casos[[#This Row],[Corregimiento]],Hoja3!$A$2:$D$676,4,0)</f>
        <v>40612</v>
      </c>
      <c r="E12914" s="36">
        <v>5</v>
      </c>
    </row>
    <row r="12915" spans="1:5" x14ac:dyDescent="0.25">
      <c r="A12915" s="35">
        <v>44519</v>
      </c>
      <c r="B12915" s="36">
        <v>44519</v>
      </c>
      <c r="C12915" s="36" t="s">
        <v>1511</v>
      </c>
      <c r="D12915" s="37">
        <f>VLOOKUP(Pag_Inicio_Corr_mas_casos[[#This Row],[Corregimiento]],Hoja3!$A$2:$D$676,4,0)</f>
        <v>70605</v>
      </c>
      <c r="E12915" s="36">
        <v>5</v>
      </c>
    </row>
    <row r="12916" spans="1:5" x14ac:dyDescent="0.25">
      <c r="A12916" s="35">
        <v>44519</v>
      </c>
      <c r="B12916" s="36">
        <v>44519</v>
      </c>
      <c r="C12916" s="36" t="s">
        <v>1117</v>
      </c>
      <c r="D12916" s="37">
        <f>VLOOKUP(Pag_Inicio_Corr_mas_casos[[#This Row],[Corregimiento]],Hoja3!$A$2:$D$676,4,0)</f>
        <v>91001</v>
      </c>
      <c r="E12916" s="36">
        <v>5</v>
      </c>
    </row>
    <row r="12917" spans="1:5" x14ac:dyDescent="0.25">
      <c r="A12917" s="35">
        <v>44519</v>
      </c>
      <c r="B12917" s="36">
        <v>44519</v>
      </c>
      <c r="C12917" s="36" t="s">
        <v>1300</v>
      </c>
      <c r="D12917" s="37">
        <f>VLOOKUP(Pag_Inicio_Corr_mas_casos[[#This Row],[Corregimiento]],Hoja3!$A$2:$D$676,4,0)</f>
        <v>10207</v>
      </c>
      <c r="E12917" s="36">
        <v>5</v>
      </c>
    </row>
    <row r="12918" spans="1:5" x14ac:dyDescent="0.25">
      <c r="A12918" s="35">
        <v>44519</v>
      </c>
      <c r="B12918" s="36">
        <v>44519</v>
      </c>
      <c r="C12918" s="36" t="s">
        <v>1512</v>
      </c>
      <c r="D12918" s="37">
        <f>VLOOKUP(Pag_Inicio_Corr_mas_casos[[#This Row],[Corregimiento]],Hoja3!$A$2:$D$676,4,0)</f>
        <v>70213</v>
      </c>
      <c r="E12918" s="36">
        <v>4</v>
      </c>
    </row>
    <row r="12919" spans="1:5" x14ac:dyDescent="0.25">
      <c r="A12919" s="35">
        <v>44519</v>
      </c>
      <c r="B12919" s="36">
        <v>44519</v>
      </c>
      <c r="C12919" s="36" t="s">
        <v>1059</v>
      </c>
      <c r="D12919" s="37">
        <f>VLOOKUP(Pag_Inicio_Corr_mas_casos[[#This Row],[Corregimiento]],Hoja3!$A$2:$D$676,4,0)</f>
        <v>30113</v>
      </c>
      <c r="E12919" s="36">
        <v>4</v>
      </c>
    </row>
    <row r="12920" spans="1:5" x14ac:dyDescent="0.25">
      <c r="A12920" s="35">
        <v>44519</v>
      </c>
      <c r="B12920" s="36">
        <v>44519</v>
      </c>
      <c r="C12920" s="36" t="s">
        <v>1093</v>
      </c>
      <c r="D12920" s="37">
        <f>VLOOKUP(Pag_Inicio_Corr_mas_casos[[#This Row],[Corregimiento]],Hoja3!$A$2:$D$676,4,0)</f>
        <v>81004</v>
      </c>
      <c r="E12920" s="36">
        <v>4</v>
      </c>
    </row>
    <row r="12921" spans="1:5" x14ac:dyDescent="0.25">
      <c r="A12921" s="35">
        <v>44519</v>
      </c>
      <c r="B12921" s="36">
        <v>44519</v>
      </c>
      <c r="C12921" s="36" t="s">
        <v>1126</v>
      </c>
      <c r="D12921" s="37">
        <f>VLOOKUP(Pag_Inicio_Corr_mas_casos[[#This Row],[Corregimiento]],Hoja3!$A$2:$D$676,4,0)</f>
        <v>60102</v>
      </c>
      <c r="E12921" s="36">
        <v>4</v>
      </c>
    </row>
    <row r="12922" spans="1:5" x14ac:dyDescent="0.25">
      <c r="A12922" s="35">
        <v>44519</v>
      </c>
      <c r="B12922" s="36">
        <v>44519</v>
      </c>
      <c r="C12922" s="36" t="s">
        <v>1136</v>
      </c>
      <c r="D12922" s="37">
        <f>VLOOKUP(Pag_Inicio_Corr_mas_casos[[#This Row],[Corregimiento]],Hoja3!$A$2:$D$676,4,0)</f>
        <v>70301</v>
      </c>
      <c r="E12922" s="36">
        <v>4</v>
      </c>
    </row>
    <row r="12923" spans="1:5" x14ac:dyDescent="0.25">
      <c r="A12923" s="35">
        <v>44519</v>
      </c>
      <c r="B12923" s="36">
        <v>44519</v>
      </c>
      <c r="C12923" s="36" t="s">
        <v>1116</v>
      </c>
      <c r="D12923" s="37">
        <f>VLOOKUP(Pag_Inicio_Corr_mas_casos[[#This Row],[Corregimiento]],Hoja3!$A$2:$D$676,4,0)</f>
        <v>81003</v>
      </c>
      <c r="E12923" s="36">
        <v>3</v>
      </c>
    </row>
    <row r="12924" spans="1:5" x14ac:dyDescent="0.25">
      <c r="A12924" s="35">
        <v>44519</v>
      </c>
      <c r="B12924" s="36">
        <v>44519</v>
      </c>
      <c r="C12924" s="36" t="s">
        <v>1155</v>
      </c>
      <c r="D12924" s="37">
        <f>VLOOKUP(Pag_Inicio_Corr_mas_casos[[#This Row],[Corregimiento]],Hoja3!$A$2:$D$676,4,0)</f>
        <v>40601</v>
      </c>
      <c r="E12924" s="36">
        <v>3</v>
      </c>
    </row>
    <row r="12925" spans="1:5" x14ac:dyDescent="0.25">
      <c r="A12925" s="219">
        <v>44520</v>
      </c>
      <c r="B12925" s="220">
        <v>44520</v>
      </c>
      <c r="C12925" s="220" t="s">
        <v>778</v>
      </c>
      <c r="D12925" s="221">
        <f>VLOOKUP(Pag_Inicio_Corr_mas_casos[[#This Row],[Corregimiento]],Hoja3!$A$2:$D$676,4,0)</f>
        <v>80821</v>
      </c>
      <c r="E12925" s="220">
        <v>10</v>
      </c>
    </row>
    <row r="12926" spans="1:5" x14ac:dyDescent="0.25">
      <c r="A12926" s="219">
        <v>44520</v>
      </c>
      <c r="B12926" s="220">
        <v>44520</v>
      </c>
      <c r="C12926" s="220" t="s">
        <v>1513</v>
      </c>
      <c r="D12926" s="221">
        <f>VLOOKUP(Pag_Inicio_Corr_mas_casos[[#This Row],[Corregimiento]],Hoja3!$A$2:$D$676,4,0)</f>
        <v>40101</v>
      </c>
      <c r="E12926" s="220">
        <v>2</v>
      </c>
    </row>
    <row r="12927" spans="1:5" x14ac:dyDescent="0.25">
      <c r="A12927" s="219">
        <v>44520</v>
      </c>
      <c r="B12927" s="220">
        <v>44520</v>
      </c>
      <c r="C12927" s="220" t="s">
        <v>1080</v>
      </c>
      <c r="D12927" s="221">
        <f>VLOOKUP(Pag_Inicio_Corr_mas_casos[[#This Row],[Corregimiento]],Hoja3!$A$2:$D$676,4,0)</f>
        <v>80822</v>
      </c>
      <c r="E12927" s="220">
        <v>5</v>
      </c>
    </row>
    <row r="12928" spans="1:5" x14ac:dyDescent="0.25">
      <c r="A12928" s="219">
        <v>44520</v>
      </c>
      <c r="B12928" s="220">
        <v>44520</v>
      </c>
      <c r="C12928" s="220" t="s">
        <v>1514</v>
      </c>
      <c r="D12928" s="221">
        <f>VLOOKUP(Pag_Inicio_Corr_mas_casos[[#This Row],[Corregimiento]],Hoja3!$A$2:$D$676,4,0)</f>
        <v>70702</v>
      </c>
      <c r="E12928" s="220">
        <v>1</v>
      </c>
    </row>
    <row r="12929" spans="1:5" x14ac:dyDescent="0.25">
      <c r="A12929" s="219">
        <v>44520</v>
      </c>
      <c r="B12929" s="220">
        <v>44520</v>
      </c>
      <c r="C12929" s="220" t="s">
        <v>1031</v>
      </c>
      <c r="D12929" s="221">
        <f>VLOOKUP(Pag_Inicio_Corr_mas_casos[[#This Row],[Corregimiento]],Hoja3!$A$2:$D$676,4,0)</f>
        <v>81001</v>
      </c>
      <c r="E12929" s="220">
        <v>7</v>
      </c>
    </row>
    <row r="12930" spans="1:5" x14ac:dyDescent="0.25">
      <c r="A12930" s="219">
        <v>44520</v>
      </c>
      <c r="B12930" s="220">
        <v>44520</v>
      </c>
      <c r="C12930" s="220" t="s">
        <v>1041</v>
      </c>
      <c r="D12930" s="221">
        <f>VLOOKUP(Pag_Inicio_Corr_mas_casos[[#This Row],[Corregimiento]],Hoja3!$A$2:$D$676,4,0)</f>
        <v>80814</v>
      </c>
      <c r="E12930" s="220">
        <v>3</v>
      </c>
    </row>
    <row r="12931" spans="1:5" x14ac:dyDescent="0.25">
      <c r="A12931" s="219">
        <v>44520</v>
      </c>
      <c r="B12931" s="220">
        <v>44520</v>
      </c>
      <c r="C12931" s="220" t="s">
        <v>1515</v>
      </c>
      <c r="D12931" s="221">
        <f>VLOOKUP(Pag_Inicio_Corr_mas_casos[[#This Row],[Corregimiento]],Hoja3!$A$2:$D$676,4,0)</f>
        <v>81006</v>
      </c>
      <c r="E12931" s="220">
        <v>2</v>
      </c>
    </row>
    <row r="12932" spans="1:5" x14ac:dyDescent="0.25">
      <c r="A12932" s="219">
        <v>44520</v>
      </c>
      <c r="B12932" s="220">
        <v>44520</v>
      </c>
      <c r="C12932" s="220" t="s">
        <v>1163</v>
      </c>
      <c r="D12932" s="221">
        <f>VLOOKUP(Pag_Inicio_Corr_mas_casos[[#This Row],[Corregimiento]],Hoja3!$A$2:$D$676,4,0)</f>
        <v>130101</v>
      </c>
      <c r="E12932" s="220">
        <v>5</v>
      </c>
    </row>
    <row r="12933" spans="1:5" x14ac:dyDescent="0.25">
      <c r="A12933" s="219">
        <v>44520</v>
      </c>
      <c r="B12933" s="220">
        <v>44520</v>
      </c>
      <c r="C12933" s="220" t="s">
        <v>917</v>
      </c>
      <c r="D12933" s="221">
        <f>VLOOKUP(Pag_Inicio_Corr_mas_casos[[#This Row],[Corregimiento]],Hoja3!$A$2:$D$676,4,0)</f>
        <v>40204</v>
      </c>
      <c r="E12933" s="220">
        <v>2</v>
      </c>
    </row>
    <row r="12934" spans="1:5" x14ac:dyDescent="0.25">
      <c r="A12934" s="219">
        <v>44520</v>
      </c>
      <c r="B12934" s="220">
        <v>44520</v>
      </c>
      <c r="C12934" s="220" t="s">
        <v>1516</v>
      </c>
      <c r="D12934" s="221">
        <f>VLOOKUP(Pag_Inicio_Corr_mas_casos[[#This Row],[Corregimiento]],Hoja3!$A$2:$D$676,4,0)</f>
        <v>40302</v>
      </c>
      <c r="E12934" s="220">
        <v>2</v>
      </c>
    </row>
    <row r="12935" spans="1:5" x14ac:dyDescent="0.25">
      <c r="A12935" s="219">
        <v>44520</v>
      </c>
      <c r="B12935" s="220">
        <v>44520</v>
      </c>
      <c r="C12935" s="220" t="s">
        <v>1517</v>
      </c>
      <c r="D12935" s="221">
        <f>VLOOKUP(Pag_Inicio_Corr_mas_casos[[#This Row],[Corregimiento]],Hoja3!$A$2:$D$676,4,0)</f>
        <v>130701</v>
      </c>
      <c r="E12935" s="220">
        <v>1</v>
      </c>
    </row>
    <row r="12936" spans="1:5" x14ac:dyDescent="0.25">
      <c r="A12936" s="219">
        <v>44520</v>
      </c>
      <c r="B12936" s="220">
        <v>44520</v>
      </c>
      <c r="C12936" s="220" t="s">
        <v>1437</v>
      </c>
      <c r="D12936" s="221">
        <f>VLOOKUP(Pag_Inicio_Corr_mas_casos[[#This Row],[Corregimiento]],Hoja3!$A$2:$D$676,4,0)</f>
        <v>130702</v>
      </c>
      <c r="E12936" s="220">
        <v>2</v>
      </c>
    </row>
    <row r="12937" spans="1:5" x14ac:dyDescent="0.25">
      <c r="A12937" s="219">
        <v>44520</v>
      </c>
      <c r="B12937" s="220">
        <v>44520</v>
      </c>
      <c r="C12937" s="220" t="s">
        <v>1081</v>
      </c>
      <c r="D12937" s="221">
        <f>VLOOKUP(Pag_Inicio_Corr_mas_casos[[#This Row],[Corregimiento]],Hoja3!$A$2:$D$676,4,0)</f>
        <v>81007</v>
      </c>
      <c r="E12937" s="220">
        <v>2</v>
      </c>
    </row>
    <row r="12938" spans="1:5" x14ac:dyDescent="0.25">
      <c r="A12938" s="219">
        <v>44520</v>
      </c>
      <c r="B12938" s="220">
        <v>44520</v>
      </c>
      <c r="C12938" s="220" t="s">
        <v>1115</v>
      </c>
      <c r="D12938" s="221">
        <f>VLOOKUP(Pag_Inicio_Corr_mas_casos[[#This Row],[Corregimiento]],Hoja3!$A$2:$D$676,4,0)</f>
        <v>81002</v>
      </c>
      <c r="E12938" s="220">
        <v>2</v>
      </c>
    </row>
    <row r="12939" spans="1:5" x14ac:dyDescent="0.25">
      <c r="A12939" s="219">
        <v>44520</v>
      </c>
      <c r="B12939" s="220">
        <v>44520</v>
      </c>
      <c r="C12939" s="220" t="s">
        <v>1037</v>
      </c>
      <c r="D12939" s="221">
        <f>VLOOKUP(Pag_Inicio_Corr_mas_casos[[#This Row],[Corregimiento]],Hoja3!$A$2:$D$676,4,0)</f>
        <v>80807</v>
      </c>
      <c r="E12939" s="220">
        <v>2</v>
      </c>
    </row>
    <row r="12940" spans="1:5" x14ac:dyDescent="0.25">
      <c r="A12940" s="219">
        <v>44520</v>
      </c>
      <c r="B12940" s="220">
        <v>44520</v>
      </c>
      <c r="C12940" s="220" t="s">
        <v>1035</v>
      </c>
      <c r="D12940" s="221">
        <f>VLOOKUP(Pag_Inicio_Corr_mas_casos[[#This Row],[Corregimiento]],Hoja3!$A$2:$D$676,4,0)</f>
        <v>80806</v>
      </c>
      <c r="E12940" s="220">
        <v>9</v>
      </c>
    </row>
    <row r="12941" spans="1:5" x14ac:dyDescent="0.25">
      <c r="A12941" s="219">
        <v>44520</v>
      </c>
      <c r="B12941" s="220">
        <v>44520</v>
      </c>
      <c r="C12941" s="220" t="s">
        <v>843</v>
      </c>
      <c r="D12941" s="221">
        <f>VLOOKUP(Pag_Inicio_Corr_mas_casos[[#This Row],[Corregimiento]],Hoja3!$A$2:$D$676,4,0)</f>
        <v>40503</v>
      </c>
      <c r="E12941" s="220">
        <v>4</v>
      </c>
    </row>
    <row r="12942" spans="1:5" x14ac:dyDescent="0.25">
      <c r="A12942" s="219">
        <v>44520</v>
      </c>
      <c r="B12942" s="220">
        <v>44520</v>
      </c>
      <c r="C12942" s="220" t="s">
        <v>787</v>
      </c>
      <c r="D12942" s="221">
        <f>VLOOKUP(Pag_Inicio_Corr_mas_casos[[#This Row],[Corregimiento]],Hoja3!$A$2:$D$676,4,0)</f>
        <v>130107</v>
      </c>
      <c r="E12942" s="220">
        <v>2</v>
      </c>
    </row>
    <row r="12943" spans="1:5" x14ac:dyDescent="0.25">
      <c r="A12943" s="219">
        <v>44520</v>
      </c>
      <c r="B12943" s="220">
        <v>44520</v>
      </c>
      <c r="C12943" s="220" t="s">
        <v>969</v>
      </c>
      <c r="D12943" s="221">
        <f>VLOOKUP(Pag_Inicio_Corr_mas_casos[[#This Row],[Corregimiento]],Hoja3!$A$2:$D$676,4,0)</f>
        <v>91103</v>
      </c>
      <c r="E12943" s="220">
        <v>1</v>
      </c>
    </row>
    <row r="12944" spans="1:5" x14ac:dyDescent="0.25">
      <c r="A12944" s="216">
        <v>44521</v>
      </c>
      <c r="B12944" s="217">
        <v>44521</v>
      </c>
      <c r="C12944" s="217" t="s">
        <v>1101</v>
      </c>
      <c r="D12944" s="218">
        <f>VLOOKUP(Pag_Inicio_Corr_mas_casos[[#This Row],[Corregimiento]],Hoja3!$A$2:$D$676,4,0)</f>
        <v>60101</v>
      </c>
      <c r="E12944" s="217">
        <v>9</v>
      </c>
    </row>
    <row r="12945" spans="1:5" x14ac:dyDescent="0.25">
      <c r="A12945" s="216">
        <v>44521</v>
      </c>
      <c r="B12945" s="217">
        <v>44521</v>
      </c>
      <c r="C12945" s="217" t="s">
        <v>999</v>
      </c>
      <c r="D12945" s="218">
        <f>VLOOKUP(Pag_Inicio_Corr_mas_casos[[#This Row],[Corregimiento]],Hoja3!$A$2:$D$676,4,0)</f>
        <v>80820</v>
      </c>
      <c r="E12945" s="217">
        <v>7</v>
      </c>
    </row>
    <row r="12946" spans="1:5" x14ac:dyDescent="0.25">
      <c r="A12946" s="216">
        <v>44521</v>
      </c>
      <c r="B12946" s="217">
        <v>44521</v>
      </c>
      <c r="C12946" s="217" t="s">
        <v>1035</v>
      </c>
      <c r="D12946" s="218">
        <f>VLOOKUP(Pag_Inicio_Corr_mas_casos[[#This Row],[Corregimiento]],Hoja3!$A$2:$D$676,4,0)</f>
        <v>80806</v>
      </c>
      <c r="E12946" s="217">
        <v>6</v>
      </c>
    </row>
    <row r="12947" spans="1:5" x14ac:dyDescent="0.25">
      <c r="A12947" s="216">
        <v>44521</v>
      </c>
      <c r="B12947" s="217">
        <v>44521</v>
      </c>
      <c r="C12947" s="217" t="s">
        <v>1257</v>
      </c>
      <c r="D12947" s="218">
        <f>VLOOKUP(Pag_Inicio_Corr_mas_casos[[#This Row],[Corregimiento]],Hoja3!$A$2:$D$676,4,0)</f>
        <v>40601</v>
      </c>
      <c r="E12947" s="217">
        <v>6</v>
      </c>
    </row>
    <row r="12948" spans="1:5" x14ac:dyDescent="0.25">
      <c r="A12948" s="216">
        <v>44521</v>
      </c>
      <c r="B12948" s="217">
        <v>44521</v>
      </c>
      <c r="C12948" s="217" t="s">
        <v>1041</v>
      </c>
      <c r="D12948" s="218">
        <f>VLOOKUP(Pag_Inicio_Corr_mas_casos[[#This Row],[Corregimiento]],Hoja3!$A$2:$D$676,4,0)</f>
        <v>80814</v>
      </c>
      <c r="E12948" s="217">
        <v>6</v>
      </c>
    </row>
    <row r="12949" spans="1:5" x14ac:dyDescent="0.25">
      <c r="A12949" s="216">
        <v>44521</v>
      </c>
      <c r="B12949" s="217">
        <v>44521</v>
      </c>
      <c r="C12949" s="217" t="s">
        <v>1042</v>
      </c>
      <c r="D12949" s="218">
        <f>VLOOKUP(Pag_Inicio_Corr_mas_casos[[#This Row],[Corregimiento]],Hoja3!$A$2:$D$676,4,0)</f>
        <v>80826</v>
      </c>
      <c r="E12949" s="217">
        <v>5</v>
      </c>
    </row>
    <row r="12950" spans="1:5" x14ac:dyDescent="0.25">
      <c r="A12950" s="216">
        <v>44521</v>
      </c>
      <c r="B12950" s="217">
        <v>44521</v>
      </c>
      <c r="C12950" s="217" t="s">
        <v>1046</v>
      </c>
      <c r="D12950" s="218">
        <f>VLOOKUP(Pag_Inicio_Corr_mas_casos[[#This Row],[Corregimiento]],Hoja3!$A$2:$D$676,4,0)</f>
        <v>80813</v>
      </c>
      <c r="E12950" s="217">
        <v>5</v>
      </c>
    </row>
    <row r="12951" spans="1:5" x14ac:dyDescent="0.25">
      <c r="A12951" s="216">
        <v>44521</v>
      </c>
      <c r="B12951" s="217">
        <v>44521</v>
      </c>
      <c r="C12951" s="217" t="s">
        <v>1518</v>
      </c>
      <c r="D12951" s="218">
        <f>VLOOKUP(Pag_Inicio_Corr_mas_casos[[#This Row],[Corregimiento]],Hoja3!$A$2:$D$676,4,0)</f>
        <v>70701</v>
      </c>
      <c r="E12951" s="217">
        <v>5</v>
      </c>
    </row>
    <row r="12952" spans="1:5" x14ac:dyDescent="0.25">
      <c r="A12952" s="216">
        <v>44521</v>
      </c>
      <c r="B12952" s="217">
        <v>44521</v>
      </c>
      <c r="C12952" s="217" t="s">
        <v>1478</v>
      </c>
      <c r="D12952" s="218">
        <f>VLOOKUP(Pag_Inicio_Corr_mas_casos[[#This Row],[Corregimiento]],Hoja3!$A$2:$D$676,4,0)</f>
        <v>60105</v>
      </c>
      <c r="E12952" s="217">
        <v>4</v>
      </c>
    </row>
    <row r="12953" spans="1:5" x14ac:dyDescent="0.25">
      <c r="A12953" s="216">
        <v>44521</v>
      </c>
      <c r="B12953" s="217">
        <v>44521</v>
      </c>
      <c r="C12953" s="217" t="s">
        <v>1031</v>
      </c>
      <c r="D12953" s="218">
        <f>VLOOKUP(Pag_Inicio_Corr_mas_casos[[#This Row],[Corregimiento]],Hoja3!$A$2:$D$676,4,0)</f>
        <v>81001</v>
      </c>
      <c r="E12953" s="217">
        <v>4</v>
      </c>
    </row>
    <row r="12954" spans="1:5" x14ac:dyDescent="0.25">
      <c r="A12954" s="216">
        <v>44521</v>
      </c>
      <c r="B12954" s="217">
        <v>44521</v>
      </c>
      <c r="C12954" s="217" t="s">
        <v>1107</v>
      </c>
      <c r="D12954" s="218">
        <f>VLOOKUP(Pag_Inicio_Corr_mas_casos[[#This Row],[Corregimiento]],Hoja3!$A$2:$D$676,4,0)</f>
        <v>80819</v>
      </c>
      <c r="E12954" s="217">
        <v>4</v>
      </c>
    </row>
    <row r="12955" spans="1:5" x14ac:dyDescent="0.25">
      <c r="A12955" s="216">
        <v>44521</v>
      </c>
      <c r="B12955" s="217">
        <v>44521</v>
      </c>
      <c r="C12955" s="217" t="s">
        <v>1141</v>
      </c>
      <c r="D12955" s="218">
        <f>VLOOKUP(Pag_Inicio_Corr_mas_casos[[#This Row],[Corregimiento]],Hoja3!$A$2:$D$676,4,0)</f>
        <v>80812</v>
      </c>
      <c r="E12955" s="217">
        <v>4</v>
      </c>
    </row>
    <row r="12956" spans="1:5" x14ac:dyDescent="0.25">
      <c r="A12956" s="216">
        <v>44521</v>
      </c>
      <c r="B12956" s="217">
        <v>44521</v>
      </c>
      <c r="C12956" s="217" t="s">
        <v>1136</v>
      </c>
      <c r="D12956" s="218">
        <f>VLOOKUP(Pag_Inicio_Corr_mas_casos[[#This Row],[Corregimiento]],Hoja3!$A$2:$D$676,4,0)</f>
        <v>70301</v>
      </c>
      <c r="E12956" s="217">
        <v>3</v>
      </c>
    </row>
    <row r="12957" spans="1:5" x14ac:dyDescent="0.25">
      <c r="A12957" s="216">
        <v>44521</v>
      </c>
      <c r="B12957" s="217">
        <v>44521</v>
      </c>
      <c r="C12957" s="217" t="s">
        <v>1455</v>
      </c>
      <c r="D12957" s="218">
        <f>VLOOKUP(Pag_Inicio_Corr_mas_casos[[#This Row],[Corregimiento]],Hoja3!$A$2:$D$676,4,0)</f>
        <v>30110</v>
      </c>
      <c r="E12957" s="217">
        <v>3</v>
      </c>
    </row>
    <row r="12958" spans="1:5" x14ac:dyDescent="0.25">
      <c r="A12958" s="216">
        <v>44521</v>
      </c>
      <c r="B12958" s="217">
        <v>44521</v>
      </c>
      <c r="C12958" s="217" t="s">
        <v>1254</v>
      </c>
      <c r="D12958" s="218">
        <f>VLOOKUP(Pag_Inicio_Corr_mas_casos[[#This Row],[Corregimiento]],Hoja3!$A$2:$D$676,4,0)</f>
        <v>40606</v>
      </c>
      <c r="E12958" s="217">
        <v>3</v>
      </c>
    </row>
    <row r="12959" spans="1:5" x14ac:dyDescent="0.25">
      <c r="A12959" s="216">
        <v>44521</v>
      </c>
      <c r="B12959" s="217">
        <v>44521</v>
      </c>
      <c r="C12959" s="217" t="s">
        <v>1519</v>
      </c>
      <c r="D12959" s="218">
        <f>VLOOKUP(Pag_Inicio_Corr_mas_casos[[#This Row],[Corregimiento]],Hoja3!$A$2:$D$676,4,0)</f>
        <v>40510</v>
      </c>
      <c r="E12959" s="217">
        <v>3</v>
      </c>
    </row>
    <row r="12960" spans="1:5" x14ac:dyDescent="0.25">
      <c r="A12960" s="216">
        <v>44521</v>
      </c>
      <c r="B12960" s="217">
        <v>44521</v>
      </c>
      <c r="C12960" s="217" t="s">
        <v>775</v>
      </c>
      <c r="D12960" s="218">
        <f>VLOOKUP(Pag_Inicio_Corr_mas_casos[[#This Row],[Corregimiento]],Hoja3!$A$2:$D$676,4,0)</f>
        <v>130106</v>
      </c>
      <c r="E12960" s="217">
        <v>3</v>
      </c>
    </row>
    <row r="12961" spans="1:5" x14ac:dyDescent="0.25">
      <c r="A12961" s="216">
        <v>44521</v>
      </c>
      <c r="B12961" s="217">
        <v>44521</v>
      </c>
      <c r="C12961" s="217" t="s">
        <v>1502</v>
      </c>
      <c r="D12961" s="218">
        <f>VLOOKUP(Pag_Inicio_Corr_mas_casos[[#This Row],[Corregimiento]],Hoja3!$A$2:$D$676,4,0)</f>
        <v>60104</v>
      </c>
      <c r="E12961" s="217">
        <v>3</v>
      </c>
    </row>
    <row r="12962" spans="1:5" x14ac:dyDescent="0.25">
      <c r="A12962" s="216">
        <v>44521</v>
      </c>
      <c r="B12962" s="217">
        <v>44521</v>
      </c>
      <c r="C12962" s="217" t="s">
        <v>1032</v>
      </c>
      <c r="D12962" s="218">
        <f>VLOOKUP(Pag_Inicio_Corr_mas_casos[[#This Row],[Corregimiento]],Hoja3!$A$2:$D$676,4,0)</f>
        <v>80810</v>
      </c>
      <c r="E12962" s="217">
        <v>3</v>
      </c>
    </row>
    <row r="12963" spans="1:5" x14ac:dyDescent="0.25">
      <c r="A12963" s="216">
        <v>44521</v>
      </c>
      <c r="B12963" s="217">
        <v>44521</v>
      </c>
      <c r="C12963" s="217" t="s">
        <v>1163</v>
      </c>
      <c r="D12963" s="218">
        <f>VLOOKUP(Pag_Inicio_Corr_mas_casos[[#This Row],[Corregimiento]],Hoja3!$A$2:$D$676,4,0)</f>
        <v>130101</v>
      </c>
      <c r="E12963" s="217">
        <v>3</v>
      </c>
    </row>
    <row r="12964" spans="1:5" x14ac:dyDescent="0.25">
      <c r="A12964" s="35">
        <v>44522</v>
      </c>
      <c r="B12964" s="36">
        <v>44522</v>
      </c>
      <c r="C12964" s="36" t="s">
        <v>1325</v>
      </c>
      <c r="D12964" s="37">
        <f>VLOOKUP(Pag_Inicio_Corr_mas_casos[[#This Row],[Corregimiento]],Hoja3!$A$2:$D$676,4,0)</f>
        <v>20302</v>
      </c>
      <c r="E12964" s="36">
        <v>7</v>
      </c>
    </row>
    <row r="12965" spans="1:5" x14ac:dyDescent="0.25">
      <c r="A12965" s="35">
        <v>44522</v>
      </c>
      <c r="B12965" s="36">
        <v>44522</v>
      </c>
      <c r="C12965" s="36" t="s">
        <v>1155</v>
      </c>
      <c r="D12965" s="37">
        <f>VLOOKUP(Pag_Inicio_Corr_mas_casos[[#This Row],[Corregimiento]],Hoja3!$A$2:$D$676,4,0)</f>
        <v>40601</v>
      </c>
      <c r="E12965" s="36">
        <v>5</v>
      </c>
    </row>
    <row r="12966" spans="1:5" x14ac:dyDescent="0.25">
      <c r="A12966" s="35">
        <v>44522</v>
      </c>
      <c r="B12966" s="36">
        <v>44522</v>
      </c>
      <c r="C12966" s="36" t="s">
        <v>1149</v>
      </c>
      <c r="D12966" s="37">
        <f>VLOOKUP(Pag_Inicio_Corr_mas_casos[[#This Row],[Corregimiento]],Hoja3!$A$2:$D$676,4,0)</f>
        <v>130102</v>
      </c>
      <c r="E12966" s="36">
        <v>5</v>
      </c>
    </row>
    <row r="12967" spans="1:5" x14ac:dyDescent="0.25">
      <c r="A12967" s="35">
        <v>44522</v>
      </c>
      <c r="B12967" s="36">
        <v>44522</v>
      </c>
      <c r="C12967" s="36" t="s">
        <v>1106</v>
      </c>
      <c r="D12967" s="37">
        <f>VLOOKUP(Pag_Inicio_Corr_mas_casos[[#This Row],[Corregimiento]],Hoja3!$A$2:$D$676,4,0)</f>
        <v>80809</v>
      </c>
      <c r="E12967" s="36">
        <v>4</v>
      </c>
    </row>
    <row r="12968" spans="1:5" x14ac:dyDescent="0.25">
      <c r="A12968" s="35">
        <v>44522</v>
      </c>
      <c r="B12968" s="36">
        <v>44522</v>
      </c>
      <c r="C12968" s="36" t="s">
        <v>1035</v>
      </c>
      <c r="D12968" s="37">
        <f>VLOOKUP(Pag_Inicio_Corr_mas_casos[[#This Row],[Corregimiento]],Hoja3!$A$2:$D$676,4,0)</f>
        <v>80806</v>
      </c>
      <c r="E12968" s="36">
        <v>4</v>
      </c>
    </row>
    <row r="12969" spans="1:5" x14ac:dyDescent="0.25">
      <c r="A12969" s="35">
        <v>44522</v>
      </c>
      <c r="B12969" s="36">
        <v>44522</v>
      </c>
      <c r="C12969" s="36" t="s">
        <v>1163</v>
      </c>
      <c r="D12969" s="37">
        <f>VLOOKUP(Pag_Inicio_Corr_mas_casos[[#This Row],[Corregimiento]],Hoja3!$A$2:$D$676,4,0)</f>
        <v>130101</v>
      </c>
      <c r="E12969" s="36">
        <v>4</v>
      </c>
    </row>
    <row r="12970" spans="1:5" x14ac:dyDescent="0.25">
      <c r="A12970" s="35">
        <v>44522</v>
      </c>
      <c r="B12970" s="36">
        <v>44522</v>
      </c>
      <c r="C12970" s="36" t="s">
        <v>1520</v>
      </c>
      <c r="D12970" s="37">
        <f>VLOOKUP(Pag_Inicio_Corr_mas_casos[[#This Row],[Corregimiento]],Hoja3!$A$2:$D$676,4,0)</f>
        <v>70701</v>
      </c>
      <c r="E12970" s="36">
        <v>4</v>
      </c>
    </row>
    <row r="12971" spans="1:5" x14ac:dyDescent="0.25">
      <c r="A12971" s="35">
        <v>44522</v>
      </c>
      <c r="B12971" s="36">
        <v>44522</v>
      </c>
      <c r="C12971" s="36" t="s">
        <v>1056</v>
      </c>
      <c r="D12971" s="37">
        <f>VLOOKUP(Pag_Inicio_Corr_mas_casos[[#This Row],[Corregimiento]],Hoja3!$A$2:$D$676,4,0)</f>
        <v>20601</v>
      </c>
      <c r="E12971" s="36">
        <v>3</v>
      </c>
    </row>
    <row r="12972" spans="1:5" x14ac:dyDescent="0.25">
      <c r="A12972" s="35">
        <v>44522</v>
      </c>
      <c r="B12972" s="36">
        <v>44522</v>
      </c>
      <c r="C12972" s="36" t="s">
        <v>1062</v>
      </c>
      <c r="D12972" s="37">
        <f>VLOOKUP(Pag_Inicio_Corr_mas_casos[[#This Row],[Corregimiento]],Hoja3!$A$2:$D$676,4,0)</f>
        <v>30107</v>
      </c>
      <c r="E12972" s="36">
        <v>3</v>
      </c>
    </row>
    <row r="12973" spans="1:5" x14ac:dyDescent="0.25">
      <c r="A12973" s="35">
        <v>44522</v>
      </c>
      <c r="B12973" s="36">
        <v>44522</v>
      </c>
      <c r="C12973" s="36" t="s">
        <v>1213</v>
      </c>
      <c r="D12973" s="37">
        <f>VLOOKUP(Pag_Inicio_Corr_mas_casos[[#This Row],[Corregimiento]],Hoja3!$A$2:$D$676,4,0)</f>
        <v>30401</v>
      </c>
      <c r="E12973" s="36">
        <v>3</v>
      </c>
    </row>
    <row r="12974" spans="1:5" x14ac:dyDescent="0.25">
      <c r="A12974" s="35">
        <v>44522</v>
      </c>
      <c r="B12974" s="36">
        <v>44522</v>
      </c>
      <c r="C12974" s="36" t="s">
        <v>1041</v>
      </c>
      <c r="D12974" s="37">
        <f>VLOOKUP(Pag_Inicio_Corr_mas_casos[[#This Row],[Corregimiento]],Hoja3!$A$2:$D$676,4,0)</f>
        <v>80814</v>
      </c>
      <c r="E12974" s="36">
        <v>3</v>
      </c>
    </row>
    <row r="12975" spans="1:5" x14ac:dyDescent="0.25">
      <c r="A12975" s="35">
        <v>44522</v>
      </c>
      <c r="B12975" s="36">
        <v>44522</v>
      </c>
      <c r="C12975" s="36" t="s">
        <v>1068</v>
      </c>
      <c r="D12975" s="37">
        <f>VLOOKUP(Pag_Inicio_Corr_mas_casos[[#This Row],[Corregimiento]],Hoja3!$A$2:$D$676,4,0)</f>
        <v>20606</v>
      </c>
      <c r="E12975" s="36">
        <v>3</v>
      </c>
    </row>
    <row r="12976" spans="1:5" x14ac:dyDescent="0.25">
      <c r="A12976" s="35">
        <v>44522</v>
      </c>
      <c r="B12976" s="36">
        <v>44522</v>
      </c>
      <c r="C12976" s="36" t="s">
        <v>1141</v>
      </c>
      <c r="D12976" s="37">
        <f>VLOOKUP(Pag_Inicio_Corr_mas_casos[[#This Row],[Corregimiento]],Hoja3!$A$2:$D$676,4,0)</f>
        <v>80812</v>
      </c>
      <c r="E12976" s="36">
        <v>3</v>
      </c>
    </row>
    <row r="12977" spans="1:5" x14ac:dyDescent="0.25">
      <c r="A12977" s="35">
        <v>44522</v>
      </c>
      <c r="B12977" s="36">
        <v>44522</v>
      </c>
      <c r="C12977" s="36" t="s">
        <v>1036</v>
      </c>
      <c r="D12977" s="37">
        <f>VLOOKUP(Pag_Inicio_Corr_mas_casos[[#This Row],[Corregimiento]],Hoja3!$A$2:$D$676,4,0)</f>
        <v>80823</v>
      </c>
      <c r="E12977" s="36">
        <v>2</v>
      </c>
    </row>
    <row r="12978" spans="1:5" x14ac:dyDescent="0.25">
      <c r="A12978" s="35">
        <v>44522</v>
      </c>
      <c r="B12978" s="36">
        <v>44522</v>
      </c>
      <c r="C12978" s="36" t="s">
        <v>1114</v>
      </c>
      <c r="D12978" s="37">
        <f>VLOOKUP(Pag_Inicio_Corr_mas_casos[[#This Row],[Corregimiento]],Hoja3!$A$2:$D$676,4,0)</f>
        <v>81001</v>
      </c>
      <c r="E12978" s="36">
        <v>2</v>
      </c>
    </row>
    <row r="12979" spans="1:5" x14ac:dyDescent="0.25">
      <c r="A12979" s="35">
        <v>44522</v>
      </c>
      <c r="B12979" s="36">
        <v>44522</v>
      </c>
      <c r="C12979" s="36" t="s">
        <v>1107</v>
      </c>
      <c r="D12979" s="37">
        <f>VLOOKUP(Pag_Inicio_Corr_mas_casos[[#This Row],[Corregimiento]],Hoja3!$A$2:$D$676,4,0)</f>
        <v>80819</v>
      </c>
      <c r="E12979" s="36">
        <v>2</v>
      </c>
    </row>
    <row r="12980" spans="1:5" x14ac:dyDescent="0.25">
      <c r="A12980" s="35">
        <v>44522</v>
      </c>
      <c r="B12980" s="36">
        <v>44522</v>
      </c>
      <c r="C12980" s="36" t="s">
        <v>1324</v>
      </c>
      <c r="D12980" s="37">
        <f>VLOOKUP(Pag_Inicio_Corr_mas_casos[[#This Row],[Corregimiento]],Hoja3!$A$2:$D$676,4,0)</f>
        <v>40405</v>
      </c>
      <c r="E12980" s="36">
        <v>2</v>
      </c>
    </row>
    <row r="12981" spans="1:5" x14ac:dyDescent="0.25">
      <c r="A12981" s="35">
        <v>44522</v>
      </c>
      <c r="B12981" s="36">
        <v>44522</v>
      </c>
      <c r="C12981" s="36" t="s">
        <v>1160</v>
      </c>
      <c r="D12981" s="37">
        <f>VLOOKUP(Pag_Inicio_Corr_mas_casos[[#This Row],[Corregimiento]],Hoja3!$A$2:$D$676,4,0)</f>
        <v>30110</v>
      </c>
      <c r="E12981" s="36">
        <v>2</v>
      </c>
    </row>
    <row r="12982" spans="1:5" x14ac:dyDescent="0.25">
      <c r="A12982" s="35">
        <v>44522</v>
      </c>
      <c r="B12982" s="36">
        <v>44522</v>
      </c>
      <c r="C12982" s="36" t="s">
        <v>1116</v>
      </c>
      <c r="D12982" s="37">
        <f>VLOOKUP(Pag_Inicio_Corr_mas_casos[[#This Row],[Corregimiento]],Hoja3!$A$2:$D$676,4,0)</f>
        <v>81003</v>
      </c>
      <c r="E12982" s="36">
        <v>2</v>
      </c>
    </row>
    <row r="12983" spans="1:5" x14ac:dyDescent="0.25">
      <c r="A12983" s="35">
        <v>44522</v>
      </c>
      <c r="B12983" s="36">
        <v>44522</v>
      </c>
      <c r="C12983" s="36" t="s">
        <v>1161</v>
      </c>
      <c r="D12983" s="37">
        <f>VLOOKUP(Pag_Inicio_Corr_mas_casos[[#This Row],[Corregimiento]],Hoja3!$A$2:$D$676,4,0)</f>
        <v>40610</v>
      </c>
      <c r="E12983" s="36">
        <v>2</v>
      </c>
    </row>
    <row r="12984" spans="1:5" x14ac:dyDescent="0.25">
      <c r="A12984" s="209">
        <v>44523</v>
      </c>
      <c r="B12984" s="210">
        <v>44523</v>
      </c>
      <c r="C12984" s="210" t="s">
        <v>1141</v>
      </c>
      <c r="D12984" s="211">
        <f>VLOOKUP(Pag_Inicio_Corr_mas_casos[[#This Row],[Corregimiento]],Hoja3!$A$2:$D$676,4,0)</f>
        <v>80812</v>
      </c>
      <c r="E12984" s="210">
        <v>11</v>
      </c>
    </row>
    <row r="12985" spans="1:5" x14ac:dyDescent="0.25">
      <c r="A12985" s="209">
        <v>44523</v>
      </c>
      <c r="B12985" s="210">
        <v>44523</v>
      </c>
      <c r="C12985" s="210" t="s">
        <v>1042</v>
      </c>
      <c r="D12985" s="211">
        <f>VLOOKUP(Pag_Inicio_Corr_mas_casos[[#This Row],[Corregimiento]],Hoja3!$A$2:$D$676,4,0)</f>
        <v>80826</v>
      </c>
      <c r="E12985" s="210">
        <v>10</v>
      </c>
    </row>
    <row r="12986" spans="1:5" x14ac:dyDescent="0.25">
      <c r="A12986" s="209">
        <v>44523</v>
      </c>
      <c r="B12986" s="210">
        <v>44523</v>
      </c>
      <c r="C12986" s="210" t="s">
        <v>1106</v>
      </c>
      <c r="D12986" s="211">
        <f>VLOOKUP(Pag_Inicio_Corr_mas_casos[[#This Row],[Corregimiento]],Hoja3!$A$2:$D$676,4,0)</f>
        <v>80809</v>
      </c>
      <c r="E12986" s="210">
        <v>9</v>
      </c>
    </row>
    <row r="12987" spans="1:5" x14ac:dyDescent="0.25">
      <c r="A12987" s="209">
        <v>44523</v>
      </c>
      <c r="B12987" s="210">
        <v>44523</v>
      </c>
      <c r="C12987" s="210" t="s">
        <v>1037</v>
      </c>
      <c r="D12987" s="211">
        <f>VLOOKUP(Pag_Inicio_Corr_mas_casos[[#This Row],[Corregimiento]],Hoja3!$A$2:$D$676,4,0)</f>
        <v>80807</v>
      </c>
      <c r="E12987" s="210">
        <v>8</v>
      </c>
    </row>
    <row r="12988" spans="1:5" x14ac:dyDescent="0.25">
      <c r="A12988" s="209">
        <v>44523</v>
      </c>
      <c r="B12988" s="210">
        <v>44523</v>
      </c>
      <c r="C12988" s="210" t="s">
        <v>1521</v>
      </c>
      <c r="D12988" s="211">
        <f>VLOOKUP(Pag_Inicio_Corr_mas_casos[[#This Row],[Corregimiento]],Hoja3!$A$2:$D$676,4,0)</f>
        <v>70504</v>
      </c>
      <c r="E12988" s="210">
        <v>7</v>
      </c>
    </row>
    <row r="12989" spans="1:5" x14ac:dyDescent="0.25">
      <c r="A12989" s="209">
        <v>44523</v>
      </c>
      <c r="B12989" s="210">
        <v>44523</v>
      </c>
      <c r="C12989" s="210" t="s">
        <v>1101</v>
      </c>
      <c r="D12989" s="211">
        <f>VLOOKUP(Pag_Inicio_Corr_mas_casos[[#This Row],[Corregimiento]],Hoja3!$A$2:$D$676,4,0)</f>
        <v>60101</v>
      </c>
      <c r="E12989" s="210">
        <v>7</v>
      </c>
    </row>
    <row r="12990" spans="1:5" x14ac:dyDescent="0.25">
      <c r="A12990" s="209">
        <v>44523</v>
      </c>
      <c r="B12990" s="210">
        <v>44523</v>
      </c>
      <c r="C12990" s="210" t="s">
        <v>1155</v>
      </c>
      <c r="D12990" s="211">
        <f>VLOOKUP(Pag_Inicio_Corr_mas_casos[[#This Row],[Corregimiento]],Hoja3!$A$2:$D$676,4,0)</f>
        <v>40601</v>
      </c>
      <c r="E12990" s="210">
        <v>6</v>
      </c>
    </row>
    <row r="12991" spans="1:5" x14ac:dyDescent="0.25">
      <c r="A12991" s="209">
        <v>44523</v>
      </c>
      <c r="B12991" s="210">
        <v>44523</v>
      </c>
      <c r="C12991" s="210" t="s">
        <v>1254</v>
      </c>
      <c r="D12991" s="211">
        <f>VLOOKUP(Pag_Inicio_Corr_mas_casos[[#This Row],[Corregimiento]],Hoja3!$A$2:$D$676,4,0)</f>
        <v>40606</v>
      </c>
      <c r="E12991" s="210">
        <v>6</v>
      </c>
    </row>
    <row r="12992" spans="1:5" x14ac:dyDescent="0.25">
      <c r="A12992" s="209">
        <v>44523</v>
      </c>
      <c r="B12992" s="210">
        <v>44523</v>
      </c>
      <c r="C12992" s="210" t="s">
        <v>868</v>
      </c>
      <c r="D12992" s="211">
        <f>VLOOKUP(Pag_Inicio_Corr_mas_casos[[#This Row],[Corregimiento]],Hoja3!$A$2:$D$676,4,0)</f>
        <v>81009</v>
      </c>
      <c r="E12992" s="210">
        <v>5</v>
      </c>
    </row>
    <row r="12993" spans="1:5" x14ac:dyDescent="0.25">
      <c r="A12993" s="209">
        <v>44523</v>
      </c>
      <c r="B12993" s="210">
        <v>44523</v>
      </c>
      <c r="C12993" s="210" t="s">
        <v>1102</v>
      </c>
      <c r="D12993" s="211">
        <f>VLOOKUP(Pag_Inicio_Corr_mas_casos[[#This Row],[Corregimiento]],Hoja3!$A$2:$D$676,4,0)</f>
        <v>40612</v>
      </c>
      <c r="E12993" s="210">
        <v>5</v>
      </c>
    </row>
    <row r="12994" spans="1:5" x14ac:dyDescent="0.25">
      <c r="A12994" s="209">
        <v>44523</v>
      </c>
      <c r="B12994" s="210">
        <v>44523</v>
      </c>
      <c r="C12994" s="210" t="s">
        <v>1059</v>
      </c>
      <c r="D12994" s="211">
        <f>VLOOKUP(Pag_Inicio_Corr_mas_casos[[#This Row],[Corregimiento]],Hoja3!$A$2:$D$676,4,0)</f>
        <v>30113</v>
      </c>
      <c r="E12994" s="210">
        <v>5</v>
      </c>
    </row>
    <row r="12995" spans="1:5" x14ac:dyDescent="0.25">
      <c r="A12995" s="209">
        <v>44523</v>
      </c>
      <c r="B12995" s="210">
        <v>44523</v>
      </c>
      <c r="C12995" s="210" t="s">
        <v>1272</v>
      </c>
      <c r="D12995" s="211">
        <f>VLOOKUP(Pag_Inicio_Corr_mas_casos[[#This Row],[Corregimiento]],Hoja3!$A$2:$D$676,4,0)</f>
        <v>40501</v>
      </c>
      <c r="E12995" s="210">
        <v>5</v>
      </c>
    </row>
    <row r="12996" spans="1:5" x14ac:dyDescent="0.25">
      <c r="A12996" s="209">
        <v>44523</v>
      </c>
      <c r="B12996" s="210">
        <v>44523</v>
      </c>
      <c r="C12996" s="210" t="s">
        <v>1502</v>
      </c>
      <c r="D12996" s="211">
        <f>VLOOKUP(Pag_Inicio_Corr_mas_casos[[#This Row],[Corregimiento]],Hoja3!$A$2:$D$676,4,0)</f>
        <v>60104</v>
      </c>
      <c r="E12996" s="210">
        <v>4</v>
      </c>
    </row>
    <row r="12997" spans="1:5" x14ac:dyDescent="0.25">
      <c r="A12997" s="209">
        <v>44523</v>
      </c>
      <c r="B12997" s="210">
        <v>44523</v>
      </c>
      <c r="C12997" s="210" t="s">
        <v>1032</v>
      </c>
      <c r="D12997" s="211">
        <f>VLOOKUP(Pag_Inicio_Corr_mas_casos[[#This Row],[Corregimiento]],Hoja3!$A$2:$D$676,4,0)</f>
        <v>80810</v>
      </c>
      <c r="E12997" s="210">
        <v>4</v>
      </c>
    </row>
    <row r="12998" spans="1:5" x14ac:dyDescent="0.25">
      <c r="A12998" s="209">
        <v>44523</v>
      </c>
      <c r="B12998" s="210">
        <v>44523</v>
      </c>
      <c r="C12998" s="210" t="s">
        <v>1452</v>
      </c>
      <c r="D12998" s="211">
        <f>VLOOKUP(Pag_Inicio_Corr_mas_casos[[#This Row],[Corregimiento]],Hoja3!$A$2:$D$676,4,0)</f>
        <v>30109</v>
      </c>
      <c r="E12998" s="210">
        <v>4</v>
      </c>
    </row>
    <row r="12999" spans="1:5" x14ac:dyDescent="0.25">
      <c r="A12999" s="209">
        <v>44523</v>
      </c>
      <c r="B12999" s="210">
        <v>44523</v>
      </c>
      <c r="C12999" s="210" t="s">
        <v>1107</v>
      </c>
      <c r="D12999" s="211">
        <f>VLOOKUP(Pag_Inicio_Corr_mas_casos[[#This Row],[Corregimiento]],Hoja3!$A$2:$D$676,4,0)</f>
        <v>80819</v>
      </c>
      <c r="E12999" s="210">
        <v>4</v>
      </c>
    </row>
    <row r="13000" spans="1:5" x14ac:dyDescent="0.25">
      <c r="A13000" s="209">
        <v>44523</v>
      </c>
      <c r="B13000" s="210">
        <v>44523</v>
      </c>
      <c r="C13000" s="210" t="s">
        <v>1080</v>
      </c>
      <c r="D13000" s="211">
        <f>VLOOKUP(Pag_Inicio_Corr_mas_casos[[#This Row],[Corregimiento]],Hoja3!$A$2:$D$676,4,0)</f>
        <v>80822</v>
      </c>
      <c r="E13000" s="210">
        <v>4</v>
      </c>
    </row>
    <row r="13001" spans="1:5" x14ac:dyDescent="0.25">
      <c r="A13001" s="209">
        <v>44523</v>
      </c>
      <c r="B13001" s="210">
        <v>44523</v>
      </c>
      <c r="C13001" s="210" t="s">
        <v>935</v>
      </c>
      <c r="D13001" s="211">
        <f>VLOOKUP(Pag_Inicio_Corr_mas_casos[[#This Row],[Corregimiento]],Hoja3!$A$2:$D$676,4,0)</f>
        <v>60103</v>
      </c>
      <c r="E13001" s="210">
        <v>4</v>
      </c>
    </row>
    <row r="13002" spans="1:5" x14ac:dyDescent="0.25">
      <c r="A13002" s="209">
        <v>44523</v>
      </c>
      <c r="B13002" s="210">
        <v>44523</v>
      </c>
      <c r="C13002" s="210" t="s">
        <v>1522</v>
      </c>
      <c r="D13002" s="211">
        <f>VLOOKUP(Pag_Inicio_Corr_mas_casos[[#This Row],[Corregimiento]],Hoja3!$A$2:$D$676,4,0)</f>
        <v>91013</v>
      </c>
      <c r="E13002" s="210">
        <v>3</v>
      </c>
    </row>
    <row r="13003" spans="1:5" x14ac:dyDescent="0.25">
      <c r="A13003" s="209">
        <v>44523</v>
      </c>
      <c r="B13003" s="210">
        <v>44523</v>
      </c>
      <c r="C13003" s="210" t="s">
        <v>1415</v>
      </c>
      <c r="D13003" s="211">
        <f>VLOOKUP(Pag_Inicio_Corr_mas_casos[[#This Row],[Corregimiento]],Hoja3!$A$2:$D$676,4,0)</f>
        <v>80808</v>
      </c>
      <c r="E13003" s="210">
        <v>3</v>
      </c>
    </row>
    <row r="13004" spans="1:5" x14ac:dyDescent="0.25">
      <c r="A13004" s="206">
        <v>44524</v>
      </c>
      <c r="B13004" s="207">
        <v>44524</v>
      </c>
      <c r="C13004" s="207" t="s">
        <v>1106</v>
      </c>
      <c r="D13004" s="208">
        <f>VLOOKUP(Pag_Inicio_Corr_mas_casos[[#This Row],[Corregimiento]],Hoja3!$A$2:$D$676,4,0)</f>
        <v>80809</v>
      </c>
      <c r="E13004" s="207">
        <v>11</v>
      </c>
    </row>
    <row r="13005" spans="1:5" x14ac:dyDescent="0.25">
      <c r="A13005" s="206">
        <v>44524</v>
      </c>
      <c r="B13005" s="207">
        <v>44524</v>
      </c>
      <c r="C13005" s="207" t="s">
        <v>1334</v>
      </c>
      <c r="D13005" s="208">
        <f>VLOOKUP(Pag_Inicio_Corr_mas_casos[[#This Row],[Corregimiento]],Hoja3!$A$2:$D$676,4,0)</f>
        <v>10207</v>
      </c>
      <c r="E13005" s="207">
        <v>10</v>
      </c>
    </row>
    <row r="13006" spans="1:5" x14ac:dyDescent="0.25">
      <c r="A13006" s="206">
        <v>44524</v>
      </c>
      <c r="B13006" s="207">
        <v>44524</v>
      </c>
      <c r="C13006" s="207" t="s">
        <v>1107</v>
      </c>
      <c r="D13006" s="208">
        <f>VLOOKUP(Pag_Inicio_Corr_mas_casos[[#This Row],[Corregimiento]],Hoja3!$A$2:$D$676,4,0)</f>
        <v>80819</v>
      </c>
      <c r="E13006" s="207">
        <v>10</v>
      </c>
    </row>
    <row r="13007" spans="1:5" x14ac:dyDescent="0.25">
      <c r="A13007" s="206">
        <v>44524</v>
      </c>
      <c r="B13007" s="207">
        <v>44524</v>
      </c>
      <c r="C13007" s="207" t="s">
        <v>1141</v>
      </c>
      <c r="D13007" s="208">
        <f>VLOOKUP(Pag_Inicio_Corr_mas_casos[[#This Row],[Corregimiento]],Hoja3!$A$2:$D$676,4,0)</f>
        <v>80812</v>
      </c>
      <c r="E13007" s="207">
        <v>8</v>
      </c>
    </row>
    <row r="13008" spans="1:5" x14ac:dyDescent="0.25">
      <c r="A13008" s="206">
        <v>44524</v>
      </c>
      <c r="B13008" s="207">
        <v>44524</v>
      </c>
      <c r="C13008" s="207" t="s">
        <v>1478</v>
      </c>
      <c r="D13008" s="208">
        <f>VLOOKUP(Pag_Inicio_Corr_mas_casos[[#This Row],[Corregimiento]],Hoja3!$A$2:$D$676,4,0)</f>
        <v>60105</v>
      </c>
      <c r="E13008" s="207">
        <v>6</v>
      </c>
    </row>
    <row r="13009" spans="1:5" x14ac:dyDescent="0.25">
      <c r="A13009" s="206">
        <v>44524</v>
      </c>
      <c r="B13009" s="207">
        <v>44524</v>
      </c>
      <c r="C13009" s="207" t="s">
        <v>1155</v>
      </c>
      <c r="D13009" s="208">
        <f>VLOOKUP(Pag_Inicio_Corr_mas_casos[[#This Row],[Corregimiento]],Hoja3!$A$2:$D$676,4,0)</f>
        <v>40601</v>
      </c>
      <c r="E13009" s="207">
        <v>6</v>
      </c>
    </row>
    <row r="13010" spans="1:5" x14ac:dyDescent="0.25">
      <c r="A13010" s="206">
        <v>44524</v>
      </c>
      <c r="B13010" s="207">
        <v>44524</v>
      </c>
      <c r="C13010" s="207" t="s">
        <v>1080</v>
      </c>
      <c r="D13010" s="208">
        <f>VLOOKUP(Pag_Inicio_Corr_mas_casos[[#This Row],[Corregimiento]],Hoja3!$A$2:$D$676,4,0)</f>
        <v>80822</v>
      </c>
      <c r="E13010" s="207">
        <v>6</v>
      </c>
    </row>
    <row r="13011" spans="1:5" x14ac:dyDescent="0.25">
      <c r="A13011" s="206">
        <v>44524</v>
      </c>
      <c r="B13011" s="207">
        <v>44524</v>
      </c>
      <c r="C13011" s="207" t="s">
        <v>1101</v>
      </c>
      <c r="D13011" s="208">
        <f>VLOOKUP(Pag_Inicio_Corr_mas_casos[[#This Row],[Corregimiento]],Hoja3!$A$2:$D$676,4,0)</f>
        <v>60101</v>
      </c>
      <c r="E13011" s="207">
        <v>6</v>
      </c>
    </row>
    <row r="13012" spans="1:5" x14ac:dyDescent="0.25">
      <c r="A13012" s="206">
        <v>44524</v>
      </c>
      <c r="B13012" s="207">
        <v>44524</v>
      </c>
      <c r="C13012" s="207" t="s">
        <v>1116</v>
      </c>
      <c r="D13012" s="208">
        <f>VLOOKUP(Pag_Inicio_Corr_mas_casos[[#This Row],[Corregimiento]],Hoja3!$A$2:$D$676,4,0)</f>
        <v>81003</v>
      </c>
      <c r="E13012" s="207">
        <v>6</v>
      </c>
    </row>
    <row r="13013" spans="1:5" x14ac:dyDescent="0.25">
      <c r="A13013" s="206">
        <v>44524</v>
      </c>
      <c r="B13013" s="207">
        <v>44524</v>
      </c>
      <c r="C13013" s="207" t="s">
        <v>1042</v>
      </c>
      <c r="D13013" s="208">
        <f>VLOOKUP(Pag_Inicio_Corr_mas_casos[[#This Row],[Corregimiento]],Hoja3!$A$2:$D$676,4,0)</f>
        <v>80826</v>
      </c>
      <c r="E13013" s="207">
        <v>5</v>
      </c>
    </row>
    <row r="13014" spans="1:5" x14ac:dyDescent="0.25">
      <c r="A13014" s="206">
        <v>44524</v>
      </c>
      <c r="B13014" s="207">
        <v>44524</v>
      </c>
      <c r="C13014" s="207" t="s">
        <v>868</v>
      </c>
      <c r="D13014" s="208">
        <f>VLOOKUP(Pag_Inicio_Corr_mas_casos[[#This Row],[Corregimiento]],Hoja3!$A$2:$D$676,4,0)</f>
        <v>81009</v>
      </c>
      <c r="E13014" s="207">
        <v>5</v>
      </c>
    </row>
    <row r="13015" spans="1:5" x14ac:dyDescent="0.25">
      <c r="A13015" s="206">
        <v>44524</v>
      </c>
      <c r="B13015" s="207">
        <v>44524</v>
      </c>
      <c r="C13015" s="207" t="s">
        <v>1035</v>
      </c>
      <c r="D13015" s="208">
        <f>VLOOKUP(Pag_Inicio_Corr_mas_casos[[#This Row],[Corregimiento]],Hoja3!$A$2:$D$676,4,0)</f>
        <v>80806</v>
      </c>
      <c r="E13015" s="207">
        <v>5</v>
      </c>
    </row>
    <row r="13016" spans="1:5" x14ac:dyDescent="0.25">
      <c r="A13016" s="206">
        <v>44524</v>
      </c>
      <c r="B13016" s="207">
        <v>44524</v>
      </c>
      <c r="C13016" s="207" t="s">
        <v>1102</v>
      </c>
      <c r="D13016" s="208">
        <f>VLOOKUP(Pag_Inicio_Corr_mas_casos[[#This Row],[Corregimiento]],Hoja3!$A$2:$D$676,4,0)</f>
        <v>40612</v>
      </c>
      <c r="E13016" s="207">
        <v>5</v>
      </c>
    </row>
    <row r="13017" spans="1:5" x14ac:dyDescent="0.25">
      <c r="A13017" s="206">
        <v>44524</v>
      </c>
      <c r="B13017" s="207">
        <v>44524</v>
      </c>
      <c r="C13017" s="207" t="s">
        <v>1059</v>
      </c>
      <c r="D13017" s="208">
        <f>VLOOKUP(Pag_Inicio_Corr_mas_casos[[#This Row],[Corregimiento]],Hoja3!$A$2:$D$676,4,0)</f>
        <v>30113</v>
      </c>
      <c r="E13017" s="207">
        <v>4</v>
      </c>
    </row>
    <row r="13018" spans="1:5" x14ac:dyDescent="0.25">
      <c r="A13018" s="206">
        <v>44524</v>
      </c>
      <c r="B13018" s="207">
        <v>44524</v>
      </c>
      <c r="C13018" s="207" t="s">
        <v>1136</v>
      </c>
      <c r="D13018" s="208">
        <f>VLOOKUP(Pag_Inicio_Corr_mas_casos[[#This Row],[Corregimiento]],Hoja3!$A$2:$D$676,4,0)</f>
        <v>70301</v>
      </c>
      <c r="E13018" s="207">
        <v>4</v>
      </c>
    </row>
    <row r="13019" spans="1:5" x14ac:dyDescent="0.25">
      <c r="A13019" s="206">
        <v>44524</v>
      </c>
      <c r="B13019" s="207">
        <v>44524</v>
      </c>
      <c r="C13019" s="207" t="s">
        <v>820</v>
      </c>
      <c r="D13019" s="208">
        <f>VLOOKUP(Pag_Inicio_Corr_mas_casos[[#This Row],[Corregimiento]],Hoja3!$A$2:$D$676,4,0)</f>
        <v>30104</v>
      </c>
      <c r="E13019" s="207">
        <v>4</v>
      </c>
    </row>
    <row r="13020" spans="1:5" x14ac:dyDescent="0.25">
      <c r="A13020" s="206">
        <v>44524</v>
      </c>
      <c r="B13020" s="207">
        <v>44524</v>
      </c>
      <c r="C13020" s="207" t="s">
        <v>1031</v>
      </c>
      <c r="D13020" s="208">
        <f>VLOOKUP(Pag_Inicio_Corr_mas_casos[[#This Row],[Corregimiento]],Hoja3!$A$2:$D$676,4,0)</f>
        <v>81001</v>
      </c>
      <c r="E13020" s="207">
        <v>4</v>
      </c>
    </row>
    <row r="13021" spans="1:5" x14ac:dyDescent="0.25">
      <c r="A13021" s="206">
        <v>44524</v>
      </c>
      <c r="B13021" s="207">
        <v>44524</v>
      </c>
      <c r="C13021" s="207" t="s">
        <v>988</v>
      </c>
      <c r="D13021" s="208">
        <f>VLOOKUP(Pag_Inicio_Corr_mas_casos[[#This Row],[Corregimiento]],Hoja3!$A$2:$D$676,4,0)</f>
        <v>91001</v>
      </c>
      <c r="E13021" s="207">
        <v>4</v>
      </c>
    </row>
    <row r="13022" spans="1:5" x14ac:dyDescent="0.25">
      <c r="A13022" s="206">
        <v>44524</v>
      </c>
      <c r="B13022" s="207">
        <v>44524</v>
      </c>
      <c r="C13022" s="207" t="s">
        <v>1015</v>
      </c>
      <c r="D13022" s="208">
        <f>VLOOKUP(Pag_Inicio_Corr_mas_casos[[#This Row],[Corregimiento]],Hoja3!$A$2:$D$676,4,0)</f>
        <v>91008</v>
      </c>
      <c r="E13022" s="207">
        <v>4</v>
      </c>
    </row>
    <row r="13023" spans="1:5" x14ac:dyDescent="0.25">
      <c r="A13023" s="206">
        <v>44524</v>
      </c>
      <c r="B13023" s="207">
        <v>44524</v>
      </c>
      <c r="C13023" s="207" t="s">
        <v>1503</v>
      </c>
      <c r="D13023" s="208">
        <f>VLOOKUP(Pag_Inicio_Corr_mas_casos[[#This Row],[Corregimiento]],Hoja3!$A$2:$D$676,4,0)</f>
        <v>120307</v>
      </c>
      <c r="E13023" s="207">
        <v>4</v>
      </c>
    </row>
    <row r="13024" spans="1:5" x14ac:dyDescent="0.25">
      <c r="A13024" s="203">
        <v>44525</v>
      </c>
      <c r="B13024" s="204">
        <v>44525</v>
      </c>
      <c r="C13024" s="204" t="s">
        <v>1141</v>
      </c>
      <c r="D13024" s="205">
        <f>VLOOKUP(Pag_Inicio_Corr_mas_casos[[#This Row],[Corregimiento]],Hoja3!$A$2:$D$676,4,0)</f>
        <v>80812</v>
      </c>
      <c r="E13024" s="204">
        <v>19</v>
      </c>
    </row>
    <row r="13025" spans="1:5" x14ac:dyDescent="0.25">
      <c r="A13025" s="203">
        <v>44525</v>
      </c>
      <c r="B13025" s="204">
        <v>44525</v>
      </c>
      <c r="C13025" s="204" t="s">
        <v>1037</v>
      </c>
      <c r="D13025" s="205">
        <f>VLOOKUP(Pag_Inicio_Corr_mas_casos[[#This Row],[Corregimiento]],Hoja3!$A$2:$D$676,4,0)</f>
        <v>80807</v>
      </c>
      <c r="E13025" s="204">
        <v>11</v>
      </c>
    </row>
    <row r="13026" spans="1:5" x14ac:dyDescent="0.25">
      <c r="A13026" s="203">
        <v>44525</v>
      </c>
      <c r="B13026" s="204">
        <v>44525</v>
      </c>
      <c r="C13026" s="204" t="s">
        <v>868</v>
      </c>
      <c r="D13026" s="205">
        <f>VLOOKUP(Pag_Inicio_Corr_mas_casos[[#This Row],[Corregimiento]],Hoja3!$A$2:$D$676,4,0)</f>
        <v>81009</v>
      </c>
      <c r="E13026" s="204">
        <v>11</v>
      </c>
    </row>
    <row r="13027" spans="1:5" x14ac:dyDescent="0.25">
      <c r="A13027" s="203">
        <v>44525</v>
      </c>
      <c r="B13027" s="204">
        <v>44525</v>
      </c>
      <c r="C13027" s="204" t="s">
        <v>1042</v>
      </c>
      <c r="D13027" s="205">
        <f>VLOOKUP(Pag_Inicio_Corr_mas_casos[[#This Row],[Corregimiento]],Hoja3!$A$2:$D$676,4,0)</f>
        <v>80826</v>
      </c>
      <c r="E13027" s="204">
        <v>10</v>
      </c>
    </row>
    <row r="13028" spans="1:5" x14ac:dyDescent="0.25">
      <c r="A13028" s="203">
        <v>44525</v>
      </c>
      <c r="B13028" s="204">
        <v>44525</v>
      </c>
      <c r="C13028" s="204" t="s">
        <v>1106</v>
      </c>
      <c r="D13028" s="205">
        <f>VLOOKUP(Pag_Inicio_Corr_mas_casos[[#This Row],[Corregimiento]],Hoja3!$A$2:$D$676,4,0)</f>
        <v>80809</v>
      </c>
      <c r="E13028" s="204">
        <v>8</v>
      </c>
    </row>
    <row r="13029" spans="1:5" x14ac:dyDescent="0.25">
      <c r="A13029" s="203">
        <v>44525</v>
      </c>
      <c r="B13029" s="204">
        <v>44525</v>
      </c>
      <c r="C13029" s="204" t="s">
        <v>1518</v>
      </c>
      <c r="D13029" s="205">
        <f>VLOOKUP(Pag_Inicio_Corr_mas_casos[[#This Row],[Corregimiento]],Hoja3!$A$2:$D$676,4,0)</f>
        <v>70701</v>
      </c>
      <c r="E13029" s="204">
        <v>7</v>
      </c>
    </row>
    <row r="13030" spans="1:5" x14ac:dyDescent="0.25">
      <c r="A13030" s="203">
        <v>44525</v>
      </c>
      <c r="B13030" s="204">
        <v>44525</v>
      </c>
      <c r="C13030" s="204" t="s">
        <v>1032</v>
      </c>
      <c r="D13030" s="205">
        <f>VLOOKUP(Pag_Inicio_Corr_mas_casos[[#This Row],[Corregimiento]],Hoja3!$A$2:$D$676,4,0)</f>
        <v>80810</v>
      </c>
      <c r="E13030" s="204">
        <v>7</v>
      </c>
    </row>
    <row r="13031" spans="1:5" x14ac:dyDescent="0.25">
      <c r="A13031" s="203">
        <v>44525</v>
      </c>
      <c r="B13031" s="204">
        <v>44525</v>
      </c>
      <c r="C13031" s="204" t="s">
        <v>1036</v>
      </c>
      <c r="D13031" s="205">
        <f>VLOOKUP(Pag_Inicio_Corr_mas_casos[[#This Row],[Corregimiento]],Hoja3!$A$2:$D$676,4,0)</f>
        <v>80823</v>
      </c>
      <c r="E13031" s="204">
        <v>7</v>
      </c>
    </row>
    <row r="13032" spans="1:5" x14ac:dyDescent="0.25">
      <c r="A13032" s="203">
        <v>44525</v>
      </c>
      <c r="B13032" s="204">
        <v>44525</v>
      </c>
      <c r="C13032" s="204" t="s">
        <v>867</v>
      </c>
      <c r="D13032" s="205">
        <f>VLOOKUP(Pag_Inicio_Corr_mas_casos[[#This Row],[Corregimiento]],Hoja3!$A$2:$D$676,4,0)</f>
        <v>80821</v>
      </c>
      <c r="E13032" s="204">
        <v>7</v>
      </c>
    </row>
    <row r="13033" spans="1:5" x14ac:dyDescent="0.25">
      <c r="A13033" s="203">
        <v>44525</v>
      </c>
      <c r="B13033" s="204">
        <v>44525</v>
      </c>
      <c r="C13033" s="204" t="s">
        <v>1523</v>
      </c>
      <c r="D13033" s="205">
        <f>VLOOKUP(Pag_Inicio_Corr_mas_casos[[#This Row],[Corregimiento]],Hoja3!$A$2:$D$676,4,0)</f>
        <v>60102</v>
      </c>
      <c r="E13033" s="204">
        <v>7</v>
      </c>
    </row>
    <row r="13034" spans="1:5" x14ac:dyDescent="0.25">
      <c r="A13034" s="203">
        <v>44525</v>
      </c>
      <c r="B13034" s="204">
        <v>44525</v>
      </c>
      <c r="C13034" s="204" t="s">
        <v>936</v>
      </c>
      <c r="D13034" s="205">
        <f>VLOOKUP(Pag_Inicio_Corr_mas_casos[[#This Row],[Corregimiento]],Hoja3!$A$2:$D$676,4,0)</f>
        <v>80811</v>
      </c>
      <c r="E13034" s="204">
        <v>6</v>
      </c>
    </row>
    <row r="13035" spans="1:5" x14ac:dyDescent="0.25">
      <c r="A13035" s="203">
        <v>44525</v>
      </c>
      <c r="B13035" s="204">
        <v>44525</v>
      </c>
      <c r="C13035" s="204" t="s">
        <v>1107</v>
      </c>
      <c r="D13035" s="205">
        <f>VLOOKUP(Pag_Inicio_Corr_mas_casos[[#This Row],[Corregimiento]],Hoja3!$A$2:$D$676,4,0)</f>
        <v>80819</v>
      </c>
      <c r="E13035" s="204">
        <v>6</v>
      </c>
    </row>
    <row r="13036" spans="1:5" x14ac:dyDescent="0.25">
      <c r="A13036" s="203">
        <v>44525</v>
      </c>
      <c r="B13036" s="204">
        <v>44525</v>
      </c>
      <c r="C13036" s="204" t="s">
        <v>935</v>
      </c>
      <c r="D13036" s="205">
        <f>VLOOKUP(Pag_Inicio_Corr_mas_casos[[#This Row],[Corregimiento]],Hoja3!$A$2:$D$676,4,0)</f>
        <v>60103</v>
      </c>
      <c r="E13036" s="204">
        <v>6</v>
      </c>
    </row>
    <row r="13037" spans="1:5" x14ac:dyDescent="0.25">
      <c r="A13037" s="203">
        <v>44525</v>
      </c>
      <c r="B13037" s="204">
        <v>44525</v>
      </c>
      <c r="C13037" s="204" t="s">
        <v>1046</v>
      </c>
      <c r="D13037" s="205">
        <f>VLOOKUP(Pag_Inicio_Corr_mas_casos[[#This Row],[Corregimiento]],Hoja3!$A$2:$D$676,4,0)</f>
        <v>80813</v>
      </c>
      <c r="E13037" s="204">
        <v>5</v>
      </c>
    </row>
    <row r="13038" spans="1:5" x14ac:dyDescent="0.25">
      <c r="A13038" s="203">
        <v>44525</v>
      </c>
      <c r="B13038" s="204">
        <v>44525</v>
      </c>
      <c r="C13038" s="204" t="s">
        <v>812</v>
      </c>
      <c r="D13038" s="205">
        <f>VLOOKUP(Pag_Inicio_Corr_mas_casos[[#This Row],[Corregimiento]],Hoja3!$A$2:$D$676,4,0)</f>
        <v>130105</v>
      </c>
      <c r="E13038" s="204">
        <v>5</v>
      </c>
    </row>
    <row r="13039" spans="1:5" x14ac:dyDescent="0.25">
      <c r="A13039" s="203">
        <v>44525</v>
      </c>
      <c r="B13039" s="204">
        <v>44525</v>
      </c>
      <c r="C13039" s="204" t="s">
        <v>1035</v>
      </c>
      <c r="D13039" s="205">
        <f>VLOOKUP(Pag_Inicio_Corr_mas_casos[[#This Row],[Corregimiento]],Hoja3!$A$2:$D$676,4,0)</f>
        <v>80806</v>
      </c>
      <c r="E13039" s="204">
        <v>5</v>
      </c>
    </row>
    <row r="13040" spans="1:5" x14ac:dyDescent="0.25">
      <c r="A13040" s="203">
        <v>44525</v>
      </c>
      <c r="B13040" s="204">
        <v>44525</v>
      </c>
      <c r="C13040" s="204" t="s">
        <v>1492</v>
      </c>
      <c r="D13040" s="205">
        <f>VLOOKUP(Pag_Inicio_Corr_mas_casos[[#This Row],[Corregimiento]],Hoja3!$A$2:$D$676,4,0)</f>
        <v>91007</v>
      </c>
      <c r="E13040" s="204">
        <v>4</v>
      </c>
    </row>
    <row r="13041" spans="1:5" x14ac:dyDescent="0.25">
      <c r="A13041" s="203">
        <v>44525</v>
      </c>
      <c r="B13041" s="204">
        <v>44525</v>
      </c>
      <c r="C13041" s="204" t="s">
        <v>1041</v>
      </c>
      <c r="D13041" s="205">
        <f>VLOOKUP(Pag_Inicio_Corr_mas_casos[[#This Row],[Corregimiento]],Hoja3!$A$2:$D$676,4,0)</f>
        <v>80814</v>
      </c>
      <c r="E13041" s="204">
        <v>4</v>
      </c>
    </row>
    <row r="13042" spans="1:5" x14ac:dyDescent="0.25">
      <c r="A13042" s="203">
        <v>44525</v>
      </c>
      <c r="B13042" s="204">
        <v>44525</v>
      </c>
      <c r="C13042" s="204" t="s">
        <v>1163</v>
      </c>
      <c r="D13042" s="205">
        <f>VLOOKUP(Pag_Inicio_Corr_mas_casos[[#This Row],[Corregimiento]],Hoja3!$A$2:$D$676,4,0)</f>
        <v>130101</v>
      </c>
      <c r="E13042" s="204">
        <v>4</v>
      </c>
    </row>
    <row r="13043" spans="1:5" x14ac:dyDescent="0.25">
      <c r="A13043" s="203">
        <v>44525</v>
      </c>
      <c r="B13043" s="204">
        <v>44525</v>
      </c>
      <c r="C13043" s="204" t="s">
        <v>1101</v>
      </c>
      <c r="D13043" s="205">
        <f>VLOOKUP(Pag_Inicio_Corr_mas_casos[[#This Row],[Corregimiento]],Hoja3!$A$2:$D$676,4,0)</f>
        <v>60101</v>
      </c>
      <c r="E13043" s="204">
        <v>4</v>
      </c>
    </row>
    <row r="13044" spans="1:5" x14ac:dyDescent="0.25">
      <c r="A13044" s="209">
        <v>44526</v>
      </c>
      <c r="B13044" s="210">
        <v>44526</v>
      </c>
      <c r="C13044" s="210" t="s">
        <v>1141</v>
      </c>
      <c r="D13044" s="211">
        <f>VLOOKUP(Pag_Inicio_Corr_mas_casos[[#This Row],[Corregimiento]],Hoja3!$A$2:$D$676,4,0)</f>
        <v>80812</v>
      </c>
      <c r="E13044" s="210">
        <v>16</v>
      </c>
    </row>
    <row r="13045" spans="1:5" x14ac:dyDescent="0.25">
      <c r="A13045" s="209">
        <v>44526</v>
      </c>
      <c r="B13045" s="210">
        <v>44526</v>
      </c>
      <c r="C13045" s="210" t="s">
        <v>1035</v>
      </c>
      <c r="D13045" s="211">
        <f>VLOOKUP(Pag_Inicio_Corr_mas_casos[[#This Row],[Corregimiento]],Hoja3!$A$2:$D$676,4,0)</f>
        <v>80806</v>
      </c>
      <c r="E13045" s="210">
        <v>9</v>
      </c>
    </row>
    <row r="13046" spans="1:5" x14ac:dyDescent="0.25">
      <c r="A13046" s="209">
        <v>44526</v>
      </c>
      <c r="B13046" s="210">
        <v>44526</v>
      </c>
      <c r="C13046" s="210" t="s">
        <v>1106</v>
      </c>
      <c r="D13046" s="211">
        <f>VLOOKUP(Pag_Inicio_Corr_mas_casos[[#This Row],[Corregimiento]],Hoja3!$A$2:$D$676,4,0)</f>
        <v>80809</v>
      </c>
      <c r="E13046" s="210">
        <v>8</v>
      </c>
    </row>
    <row r="13047" spans="1:5" x14ac:dyDescent="0.25">
      <c r="A13047" s="209">
        <v>44526</v>
      </c>
      <c r="B13047" s="210">
        <v>44526</v>
      </c>
      <c r="C13047" s="210" t="s">
        <v>868</v>
      </c>
      <c r="D13047" s="211">
        <f>VLOOKUP(Pag_Inicio_Corr_mas_casos[[#This Row],[Corregimiento]],Hoja3!$A$2:$D$676,4,0)</f>
        <v>81009</v>
      </c>
      <c r="E13047" s="210">
        <v>7</v>
      </c>
    </row>
    <row r="13048" spans="1:5" x14ac:dyDescent="0.25">
      <c r="A13048" s="209">
        <v>44526</v>
      </c>
      <c r="B13048" s="210">
        <v>44526</v>
      </c>
      <c r="C13048" s="210" t="s">
        <v>1037</v>
      </c>
      <c r="D13048" s="211">
        <f>VLOOKUP(Pag_Inicio_Corr_mas_casos[[#This Row],[Corregimiento]],Hoja3!$A$2:$D$676,4,0)</f>
        <v>80807</v>
      </c>
      <c r="E13048" s="210">
        <v>6</v>
      </c>
    </row>
    <row r="13049" spans="1:5" x14ac:dyDescent="0.25">
      <c r="A13049" s="209">
        <v>44526</v>
      </c>
      <c r="B13049" s="210">
        <v>44526</v>
      </c>
      <c r="C13049" s="210" t="s">
        <v>1107</v>
      </c>
      <c r="D13049" s="211">
        <f>VLOOKUP(Pag_Inicio_Corr_mas_casos[[#This Row],[Corregimiento]],Hoja3!$A$2:$D$676,4,0)</f>
        <v>80819</v>
      </c>
      <c r="E13049" s="210">
        <v>6</v>
      </c>
    </row>
    <row r="13050" spans="1:5" x14ac:dyDescent="0.25">
      <c r="A13050" s="209">
        <v>44526</v>
      </c>
      <c r="B13050" s="210">
        <v>44526</v>
      </c>
      <c r="C13050" s="210" t="s">
        <v>1041</v>
      </c>
      <c r="D13050" s="211">
        <f>VLOOKUP(Pag_Inicio_Corr_mas_casos[[#This Row],[Corregimiento]],Hoja3!$A$2:$D$676,4,0)</f>
        <v>80814</v>
      </c>
      <c r="E13050" s="210">
        <v>5</v>
      </c>
    </row>
    <row r="13051" spans="1:5" x14ac:dyDescent="0.25">
      <c r="A13051" s="209">
        <v>44526</v>
      </c>
      <c r="B13051" s="210">
        <v>44526</v>
      </c>
      <c r="C13051" s="210" t="s">
        <v>1036</v>
      </c>
      <c r="D13051" s="211">
        <f>VLOOKUP(Pag_Inicio_Corr_mas_casos[[#This Row],[Corregimiento]],Hoja3!$A$2:$D$676,4,0)</f>
        <v>80823</v>
      </c>
      <c r="E13051" s="210">
        <v>5</v>
      </c>
    </row>
    <row r="13052" spans="1:5" x14ac:dyDescent="0.25">
      <c r="A13052" s="209">
        <v>44526</v>
      </c>
      <c r="B13052" s="210">
        <v>44526</v>
      </c>
      <c r="C13052" s="210" t="s">
        <v>988</v>
      </c>
      <c r="D13052" s="211">
        <f>VLOOKUP(Pag_Inicio_Corr_mas_casos[[#This Row],[Corregimiento]],Hoja3!$A$2:$D$676,4,0)</f>
        <v>91001</v>
      </c>
      <c r="E13052" s="210">
        <v>4</v>
      </c>
    </row>
    <row r="13053" spans="1:5" x14ac:dyDescent="0.25">
      <c r="A13053" s="209">
        <v>44526</v>
      </c>
      <c r="B13053" s="210">
        <v>44526</v>
      </c>
      <c r="C13053" s="210" t="s">
        <v>1447</v>
      </c>
      <c r="D13053" s="211">
        <f>VLOOKUP(Pag_Inicio_Corr_mas_casos[[#This Row],[Corregimiento]],Hoja3!$A$2:$D$676,4,0)</f>
        <v>130717</v>
      </c>
      <c r="E13053" s="210">
        <v>4</v>
      </c>
    </row>
    <row r="13054" spans="1:5" x14ac:dyDescent="0.25">
      <c r="A13054" s="209">
        <v>44526</v>
      </c>
      <c r="B13054" s="210">
        <v>44526</v>
      </c>
      <c r="C13054" s="210" t="s">
        <v>935</v>
      </c>
      <c r="D13054" s="211">
        <f>VLOOKUP(Pag_Inicio_Corr_mas_casos[[#This Row],[Corregimiento]],Hoja3!$A$2:$D$676,4,0)</f>
        <v>60103</v>
      </c>
      <c r="E13054" s="210">
        <v>4</v>
      </c>
    </row>
    <row r="13055" spans="1:5" x14ac:dyDescent="0.25">
      <c r="A13055" s="209">
        <v>44526</v>
      </c>
      <c r="B13055" s="210">
        <v>44526</v>
      </c>
      <c r="C13055" s="210" t="s">
        <v>1163</v>
      </c>
      <c r="D13055" s="211">
        <f>VLOOKUP(Pag_Inicio_Corr_mas_casos[[#This Row],[Corregimiento]],Hoja3!$A$2:$D$676,4,0)</f>
        <v>130101</v>
      </c>
      <c r="E13055" s="210">
        <v>4</v>
      </c>
    </row>
    <row r="13056" spans="1:5" x14ac:dyDescent="0.25">
      <c r="A13056" s="209">
        <v>44526</v>
      </c>
      <c r="B13056" s="210">
        <v>44526</v>
      </c>
      <c r="C13056" s="210" t="s">
        <v>804</v>
      </c>
      <c r="D13056" s="211">
        <f>VLOOKUP(Pag_Inicio_Corr_mas_casos[[#This Row],[Corregimiento]],Hoja3!$A$2:$D$676,4,0)</f>
        <v>80815</v>
      </c>
      <c r="E13056" s="210">
        <v>4</v>
      </c>
    </row>
    <row r="13057" spans="1:5" x14ac:dyDescent="0.25">
      <c r="A13057" s="209">
        <v>44526</v>
      </c>
      <c r="B13057" s="210">
        <v>44526</v>
      </c>
      <c r="C13057" s="210" t="s">
        <v>1520</v>
      </c>
      <c r="D13057" s="211">
        <f>VLOOKUP(Pag_Inicio_Corr_mas_casos[[#This Row],[Corregimiento]],Hoja3!$A$2:$D$676,4,0)</f>
        <v>70701</v>
      </c>
      <c r="E13057" s="210">
        <v>4</v>
      </c>
    </row>
    <row r="13058" spans="1:5" x14ac:dyDescent="0.25">
      <c r="A13058" s="209">
        <v>44526</v>
      </c>
      <c r="B13058" s="210">
        <v>44526</v>
      </c>
      <c r="C13058" s="210" t="s">
        <v>1437</v>
      </c>
      <c r="D13058" s="211">
        <f>VLOOKUP(Pag_Inicio_Corr_mas_casos[[#This Row],[Corregimiento]],Hoja3!$A$2:$D$676,4,0)</f>
        <v>130702</v>
      </c>
      <c r="E13058" s="210">
        <v>3</v>
      </c>
    </row>
    <row r="13059" spans="1:5" x14ac:dyDescent="0.25">
      <c r="A13059" s="209">
        <v>44526</v>
      </c>
      <c r="B13059" s="210">
        <v>44526</v>
      </c>
      <c r="C13059" s="210" t="s">
        <v>1524</v>
      </c>
      <c r="D13059" s="211">
        <f>VLOOKUP(Pag_Inicio_Corr_mas_casos[[#This Row],[Corregimiento]],Hoja3!$A$2:$D$676,4,0)</f>
        <v>70405</v>
      </c>
      <c r="E13059" s="210">
        <v>3</v>
      </c>
    </row>
    <row r="13060" spans="1:5" x14ac:dyDescent="0.25">
      <c r="A13060" s="209">
        <v>44526</v>
      </c>
      <c r="B13060" s="210">
        <v>44526</v>
      </c>
      <c r="C13060" s="210" t="s">
        <v>1525</v>
      </c>
      <c r="D13060" s="211">
        <f>VLOOKUP(Pag_Inicio_Corr_mas_casos[[#This Row],[Corregimiento]],Hoja3!$A$2:$D$676,4,0)</f>
        <v>60501</v>
      </c>
      <c r="E13060" s="210">
        <v>3</v>
      </c>
    </row>
    <row r="13061" spans="1:5" x14ac:dyDescent="0.25">
      <c r="A13061" s="209">
        <v>44526</v>
      </c>
      <c r="B13061" s="210">
        <v>44526</v>
      </c>
      <c r="C13061" s="210" t="s">
        <v>1149</v>
      </c>
      <c r="D13061" s="211">
        <f>VLOOKUP(Pag_Inicio_Corr_mas_casos[[#This Row],[Corregimiento]],Hoja3!$A$2:$D$676,4,0)</f>
        <v>130102</v>
      </c>
      <c r="E13061" s="210">
        <v>3</v>
      </c>
    </row>
    <row r="13062" spans="1:5" x14ac:dyDescent="0.25">
      <c r="A13062" s="209">
        <v>44526</v>
      </c>
      <c r="B13062" s="210">
        <v>44526</v>
      </c>
      <c r="C13062" s="210" t="s">
        <v>936</v>
      </c>
      <c r="D13062" s="211">
        <f>VLOOKUP(Pag_Inicio_Corr_mas_casos[[#This Row],[Corregimiento]],Hoja3!$A$2:$D$676,4,0)</f>
        <v>80811</v>
      </c>
      <c r="E13062" s="210">
        <v>3</v>
      </c>
    </row>
    <row r="13063" spans="1:5" x14ac:dyDescent="0.25">
      <c r="A13063" s="209">
        <v>44526</v>
      </c>
      <c r="B13063" s="210">
        <v>44526</v>
      </c>
      <c r="C13063" s="210" t="s">
        <v>1101</v>
      </c>
      <c r="D13063" s="211">
        <f>VLOOKUP(Pag_Inicio_Corr_mas_casos[[#This Row],[Corregimiento]],Hoja3!$A$2:$D$676,4,0)</f>
        <v>60101</v>
      </c>
      <c r="E13063" s="210">
        <v>3</v>
      </c>
    </row>
    <row r="13064" spans="1:5" x14ac:dyDescent="0.25">
      <c r="A13064" s="47">
        <v>44527</v>
      </c>
      <c r="B13064" s="48">
        <v>44527</v>
      </c>
      <c r="C13064" s="48" t="s">
        <v>1141</v>
      </c>
      <c r="D13064" s="49">
        <f>VLOOKUP(Pag_Inicio_Corr_mas_casos[[#This Row],[Corregimiento]],Hoja3!$A$2:$D$676,4,0)</f>
        <v>80812</v>
      </c>
      <c r="E13064" s="48">
        <v>16</v>
      </c>
    </row>
    <row r="13065" spans="1:5" x14ac:dyDescent="0.25">
      <c r="A13065" s="47">
        <v>44527</v>
      </c>
      <c r="B13065" s="48">
        <v>44527</v>
      </c>
      <c r="C13065" s="48" t="s">
        <v>1035</v>
      </c>
      <c r="D13065" s="49">
        <f>VLOOKUP(Pag_Inicio_Corr_mas_casos[[#This Row],[Corregimiento]],Hoja3!$A$2:$D$676,4,0)</f>
        <v>80806</v>
      </c>
      <c r="E13065" s="48">
        <v>9</v>
      </c>
    </row>
    <row r="13066" spans="1:5" x14ac:dyDescent="0.25">
      <c r="A13066" s="47">
        <v>44527</v>
      </c>
      <c r="B13066" s="48">
        <v>44527</v>
      </c>
      <c r="C13066" s="48" t="s">
        <v>1106</v>
      </c>
      <c r="D13066" s="49">
        <f>VLOOKUP(Pag_Inicio_Corr_mas_casos[[#This Row],[Corregimiento]],Hoja3!$A$2:$D$676,4,0)</f>
        <v>80809</v>
      </c>
      <c r="E13066" s="48">
        <v>8</v>
      </c>
    </row>
    <row r="13067" spans="1:5" x14ac:dyDescent="0.25">
      <c r="A13067" s="47">
        <v>44527</v>
      </c>
      <c r="B13067" s="48">
        <v>44527</v>
      </c>
      <c r="C13067" s="48" t="s">
        <v>868</v>
      </c>
      <c r="D13067" s="49">
        <f>VLOOKUP(Pag_Inicio_Corr_mas_casos[[#This Row],[Corregimiento]],Hoja3!$A$2:$D$676,4,0)</f>
        <v>81009</v>
      </c>
      <c r="E13067" s="48">
        <v>7</v>
      </c>
    </row>
    <row r="13068" spans="1:5" x14ac:dyDescent="0.25">
      <c r="A13068" s="47">
        <v>44527</v>
      </c>
      <c r="B13068" s="48">
        <v>44527</v>
      </c>
      <c r="C13068" s="48" t="s">
        <v>1037</v>
      </c>
      <c r="D13068" s="49">
        <f>VLOOKUP(Pag_Inicio_Corr_mas_casos[[#This Row],[Corregimiento]],Hoja3!$A$2:$D$676,4,0)</f>
        <v>80807</v>
      </c>
      <c r="E13068" s="48">
        <v>6</v>
      </c>
    </row>
    <row r="13069" spans="1:5" x14ac:dyDescent="0.25">
      <c r="A13069" s="47">
        <v>44527</v>
      </c>
      <c r="B13069" s="48">
        <v>44527</v>
      </c>
      <c r="C13069" s="48" t="s">
        <v>1107</v>
      </c>
      <c r="D13069" s="49">
        <f>VLOOKUP(Pag_Inicio_Corr_mas_casos[[#This Row],[Corregimiento]],Hoja3!$A$2:$D$676,4,0)</f>
        <v>80819</v>
      </c>
      <c r="E13069" s="48">
        <v>6</v>
      </c>
    </row>
    <row r="13070" spans="1:5" x14ac:dyDescent="0.25">
      <c r="A13070" s="47">
        <v>44527</v>
      </c>
      <c r="B13070" s="48">
        <v>44527</v>
      </c>
      <c r="C13070" s="48" t="s">
        <v>1041</v>
      </c>
      <c r="D13070" s="49">
        <f>VLOOKUP(Pag_Inicio_Corr_mas_casos[[#This Row],[Corregimiento]],Hoja3!$A$2:$D$676,4,0)</f>
        <v>80814</v>
      </c>
      <c r="E13070" s="48">
        <v>5</v>
      </c>
    </row>
    <row r="13071" spans="1:5" x14ac:dyDescent="0.25">
      <c r="A13071" s="47">
        <v>44527</v>
      </c>
      <c r="B13071" s="48">
        <v>44527</v>
      </c>
      <c r="C13071" s="48" t="s">
        <v>1036</v>
      </c>
      <c r="D13071" s="49">
        <f>VLOOKUP(Pag_Inicio_Corr_mas_casos[[#This Row],[Corregimiento]],Hoja3!$A$2:$D$676,4,0)</f>
        <v>80823</v>
      </c>
      <c r="E13071" s="48">
        <v>5</v>
      </c>
    </row>
    <row r="13072" spans="1:5" x14ac:dyDescent="0.25">
      <c r="A13072" s="47">
        <v>44527</v>
      </c>
      <c r="B13072" s="48">
        <v>44527</v>
      </c>
      <c r="C13072" s="48" t="s">
        <v>988</v>
      </c>
      <c r="D13072" s="49">
        <f>VLOOKUP(Pag_Inicio_Corr_mas_casos[[#This Row],[Corregimiento]],Hoja3!$A$2:$D$676,4,0)</f>
        <v>91001</v>
      </c>
      <c r="E13072" s="48">
        <v>4</v>
      </c>
    </row>
    <row r="13073" spans="1:5" x14ac:dyDescent="0.25">
      <c r="A13073" s="47">
        <v>44527</v>
      </c>
      <c r="B13073" s="48">
        <v>44527</v>
      </c>
      <c r="C13073" s="48" t="s">
        <v>1447</v>
      </c>
      <c r="D13073" s="49">
        <f>VLOOKUP(Pag_Inicio_Corr_mas_casos[[#This Row],[Corregimiento]],Hoja3!$A$2:$D$676,4,0)</f>
        <v>130717</v>
      </c>
      <c r="E13073" s="48">
        <v>4</v>
      </c>
    </row>
    <row r="13074" spans="1:5" x14ac:dyDescent="0.25">
      <c r="A13074" s="47">
        <v>44527</v>
      </c>
      <c r="B13074" s="48">
        <v>44527</v>
      </c>
      <c r="C13074" s="48" t="s">
        <v>935</v>
      </c>
      <c r="D13074" s="49">
        <f>VLOOKUP(Pag_Inicio_Corr_mas_casos[[#This Row],[Corregimiento]],Hoja3!$A$2:$D$676,4,0)</f>
        <v>60103</v>
      </c>
      <c r="E13074" s="48">
        <v>4</v>
      </c>
    </row>
    <row r="13075" spans="1:5" x14ac:dyDescent="0.25">
      <c r="A13075" s="47">
        <v>44527</v>
      </c>
      <c r="B13075" s="48">
        <v>44527</v>
      </c>
      <c r="C13075" s="48" t="s">
        <v>1163</v>
      </c>
      <c r="D13075" s="49">
        <f>VLOOKUP(Pag_Inicio_Corr_mas_casos[[#This Row],[Corregimiento]],Hoja3!$A$2:$D$676,4,0)</f>
        <v>130101</v>
      </c>
      <c r="E13075" s="48">
        <v>4</v>
      </c>
    </row>
    <row r="13076" spans="1:5" x14ac:dyDescent="0.25">
      <c r="A13076" s="47">
        <v>44527</v>
      </c>
      <c r="B13076" s="48">
        <v>44527</v>
      </c>
      <c r="C13076" s="48" t="s">
        <v>804</v>
      </c>
      <c r="D13076" s="49">
        <f>VLOOKUP(Pag_Inicio_Corr_mas_casos[[#This Row],[Corregimiento]],Hoja3!$A$2:$D$676,4,0)</f>
        <v>80815</v>
      </c>
      <c r="E13076" s="48">
        <v>4</v>
      </c>
    </row>
    <row r="13077" spans="1:5" x14ac:dyDescent="0.25">
      <c r="A13077" s="47">
        <v>44527</v>
      </c>
      <c r="B13077" s="48">
        <v>44527</v>
      </c>
      <c r="C13077" s="48" t="s">
        <v>1520</v>
      </c>
      <c r="D13077" s="49">
        <f>VLOOKUP(Pag_Inicio_Corr_mas_casos[[#This Row],[Corregimiento]],Hoja3!$A$2:$D$676,4,0)</f>
        <v>70701</v>
      </c>
      <c r="E13077" s="48">
        <v>4</v>
      </c>
    </row>
    <row r="13078" spans="1:5" x14ac:dyDescent="0.25">
      <c r="A13078" s="47">
        <v>44527</v>
      </c>
      <c r="B13078" s="48">
        <v>44527</v>
      </c>
      <c r="C13078" s="48" t="s">
        <v>1437</v>
      </c>
      <c r="D13078" s="49">
        <f>VLOOKUP(Pag_Inicio_Corr_mas_casos[[#This Row],[Corregimiento]],Hoja3!$A$2:$D$676,4,0)</f>
        <v>130702</v>
      </c>
      <c r="E13078" s="48">
        <v>3</v>
      </c>
    </row>
    <row r="13079" spans="1:5" x14ac:dyDescent="0.25">
      <c r="A13079" s="47">
        <v>44527</v>
      </c>
      <c r="B13079" s="48">
        <v>44527</v>
      </c>
      <c r="C13079" s="48" t="s">
        <v>1524</v>
      </c>
      <c r="D13079" s="49">
        <f>VLOOKUP(Pag_Inicio_Corr_mas_casos[[#This Row],[Corregimiento]],Hoja3!$A$2:$D$676,4,0)</f>
        <v>70405</v>
      </c>
      <c r="E13079" s="48">
        <v>3</v>
      </c>
    </row>
    <row r="13080" spans="1:5" x14ac:dyDescent="0.25">
      <c r="A13080" s="47">
        <v>44527</v>
      </c>
      <c r="B13080" s="48">
        <v>44527</v>
      </c>
      <c r="C13080" s="48" t="s">
        <v>1525</v>
      </c>
      <c r="D13080" s="49">
        <f>VLOOKUP(Pag_Inicio_Corr_mas_casos[[#This Row],[Corregimiento]],Hoja3!$A$2:$D$676,4,0)</f>
        <v>60501</v>
      </c>
      <c r="E13080" s="48">
        <v>3</v>
      </c>
    </row>
    <row r="13081" spans="1:5" x14ac:dyDescent="0.25">
      <c r="A13081" s="47">
        <v>44527</v>
      </c>
      <c r="B13081" s="48">
        <v>44527</v>
      </c>
      <c r="C13081" s="48" t="s">
        <v>1149</v>
      </c>
      <c r="D13081" s="49">
        <f>VLOOKUP(Pag_Inicio_Corr_mas_casos[[#This Row],[Corregimiento]],Hoja3!$A$2:$D$676,4,0)</f>
        <v>130102</v>
      </c>
      <c r="E13081" s="48">
        <v>3</v>
      </c>
    </row>
    <row r="13082" spans="1:5" x14ac:dyDescent="0.25">
      <c r="A13082" s="47">
        <v>44527</v>
      </c>
      <c r="B13082" s="48">
        <v>44527</v>
      </c>
      <c r="C13082" s="48" t="s">
        <v>936</v>
      </c>
      <c r="D13082" s="49">
        <f>VLOOKUP(Pag_Inicio_Corr_mas_casos[[#This Row],[Corregimiento]],Hoja3!$A$2:$D$676,4,0)</f>
        <v>80811</v>
      </c>
      <c r="E13082" s="48">
        <v>3</v>
      </c>
    </row>
    <row r="13083" spans="1:5" x14ac:dyDescent="0.25">
      <c r="A13083" s="47">
        <v>44527</v>
      </c>
      <c r="B13083" s="48">
        <v>44527</v>
      </c>
      <c r="C13083" s="48" t="s">
        <v>1101</v>
      </c>
      <c r="D13083" s="49">
        <f>VLOOKUP(Pag_Inicio_Corr_mas_casos[[#This Row],[Corregimiento]],Hoja3!$A$2:$D$676,4,0)</f>
        <v>60101</v>
      </c>
      <c r="E13083" s="48">
        <v>3</v>
      </c>
    </row>
    <row r="13084" spans="1:5" x14ac:dyDescent="0.25">
      <c r="A13084" s="203">
        <v>44528</v>
      </c>
      <c r="B13084" s="204">
        <v>44528</v>
      </c>
      <c r="C13084" s="204" t="s">
        <v>1106</v>
      </c>
      <c r="D13084" s="205">
        <f>VLOOKUP(Pag_Inicio_Corr_mas_casos[[#This Row],[Corregimiento]],Hoja3!$A$2:$D$676,4,0)</f>
        <v>80809</v>
      </c>
      <c r="E13084" s="204">
        <v>9</v>
      </c>
    </row>
    <row r="13085" spans="1:5" x14ac:dyDescent="0.25">
      <c r="A13085" s="203">
        <v>44528</v>
      </c>
      <c r="B13085" s="204">
        <v>44528</v>
      </c>
      <c r="C13085" s="204" t="s">
        <v>1526</v>
      </c>
      <c r="D13085" s="205">
        <f>VLOOKUP(Pag_Inicio_Corr_mas_casos[[#This Row],[Corregimiento]],Hoja3!$A$2:$D$676,4,0)</f>
        <v>90503</v>
      </c>
      <c r="E13085" s="204">
        <v>9</v>
      </c>
    </row>
    <row r="13086" spans="1:5" x14ac:dyDescent="0.25">
      <c r="A13086" s="203">
        <v>44528</v>
      </c>
      <c r="B13086" s="204">
        <v>44528</v>
      </c>
      <c r="C13086" s="204" t="s">
        <v>1248</v>
      </c>
      <c r="D13086" s="205">
        <f>VLOOKUP(Pag_Inicio_Corr_mas_casos[[#This Row],[Corregimiento]],Hoja3!$A$2:$D$676,4,0)</f>
        <v>20601</v>
      </c>
      <c r="E13086" s="204">
        <v>8</v>
      </c>
    </row>
    <row r="13087" spans="1:5" x14ac:dyDescent="0.25">
      <c r="A13087" s="203">
        <v>44528</v>
      </c>
      <c r="B13087" s="204">
        <v>44528</v>
      </c>
      <c r="C13087" s="204" t="s">
        <v>1191</v>
      </c>
      <c r="D13087" s="205">
        <f>VLOOKUP(Pag_Inicio_Corr_mas_casos[[#This Row],[Corregimiento]],Hoja3!$A$2:$D$676,4,0)</f>
        <v>130106</v>
      </c>
      <c r="E13087" s="204">
        <v>7</v>
      </c>
    </row>
    <row r="13088" spans="1:5" x14ac:dyDescent="0.25">
      <c r="A13088" s="203">
        <v>44528</v>
      </c>
      <c r="B13088" s="204">
        <v>44528</v>
      </c>
      <c r="C13088" s="204" t="s">
        <v>1101</v>
      </c>
      <c r="D13088" s="205">
        <f>VLOOKUP(Pag_Inicio_Corr_mas_casos[[#This Row],[Corregimiento]],Hoja3!$A$2:$D$676,4,0)</f>
        <v>60101</v>
      </c>
      <c r="E13088" s="204">
        <v>7</v>
      </c>
    </row>
    <row r="13089" spans="1:5" x14ac:dyDescent="0.25">
      <c r="A13089" s="203">
        <v>44528</v>
      </c>
      <c r="B13089" s="204">
        <v>44528</v>
      </c>
      <c r="C13089" s="204" t="s">
        <v>1149</v>
      </c>
      <c r="D13089" s="205">
        <f>VLOOKUP(Pag_Inicio_Corr_mas_casos[[#This Row],[Corregimiento]],Hoja3!$A$2:$D$676,4,0)</f>
        <v>130102</v>
      </c>
      <c r="E13089" s="204">
        <v>6</v>
      </c>
    </row>
    <row r="13090" spans="1:5" x14ac:dyDescent="0.25">
      <c r="A13090" s="203">
        <v>44528</v>
      </c>
      <c r="B13090" s="204">
        <v>44528</v>
      </c>
      <c r="C13090" s="204" t="s">
        <v>867</v>
      </c>
      <c r="D13090" s="205">
        <f>VLOOKUP(Pag_Inicio_Corr_mas_casos[[#This Row],[Corregimiento]],Hoja3!$A$2:$D$676,4,0)</f>
        <v>80821</v>
      </c>
      <c r="E13090" s="204">
        <v>6</v>
      </c>
    </row>
    <row r="13091" spans="1:5" x14ac:dyDescent="0.25">
      <c r="A13091" s="203">
        <v>44528</v>
      </c>
      <c r="B13091" s="204">
        <v>44528</v>
      </c>
      <c r="C13091" s="204" t="s">
        <v>1080</v>
      </c>
      <c r="D13091" s="205">
        <f>VLOOKUP(Pag_Inicio_Corr_mas_casos[[#This Row],[Corregimiento]],Hoja3!$A$2:$D$676,4,0)</f>
        <v>80822</v>
      </c>
      <c r="E13091" s="204">
        <v>5</v>
      </c>
    </row>
    <row r="13092" spans="1:5" x14ac:dyDescent="0.25">
      <c r="A13092" s="203">
        <v>44528</v>
      </c>
      <c r="B13092" s="204">
        <v>44528</v>
      </c>
      <c r="C13092" s="204" t="s">
        <v>1518</v>
      </c>
      <c r="D13092" s="205">
        <f>VLOOKUP(Pag_Inicio_Corr_mas_casos[[#This Row],[Corregimiento]],Hoja3!$A$2:$D$676,4,0)</f>
        <v>70701</v>
      </c>
      <c r="E13092" s="204">
        <v>5</v>
      </c>
    </row>
    <row r="13093" spans="1:5" x14ac:dyDescent="0.25">
      <c r="A13093" s="203">
        <v>44528</v>
      </c>
      <c r="B13093" s="204">
        <v>44528</v>
      </c>
      <c r="C13093" s="204" t="s">
        <v>868</v>
      </c>
      <c r="D13093" s="205">
        <f>VLOOKUP(Pag_Inicio_Corr_mas_casos[[#This Row],[Corregimiento]],Hoja3!$A$2:$D$676,4,0)</f>
        <v>81009</v>
      </c>
      <c r="E13093" s="204">
        <v>5</v>
      </c>
    </row>
    <row r="13094" spans="1:5" x14ac:dyDescent="0.25">
      <c r="A13094" s="203">
        <v>44528</v>
      </c>
      <c r="B13094" s="204">
        <v>44528</v>
      </c>
      <c r="C13094" s="204" t="s">
        <v>1141</v>
      </c>
      <c r="D13094" s="205">
        <f>VLOOKUP(Pag_Inicio_Corr_mas_casos[[#This Row],[Corregimiento]],Hoja3!$A$2:$D$676,4,0)</f>
        <v>80812</v>
      </c>
      <c r="E13094" s="204">
        <v>5</v>
      </c>
    </row>
    <row r="13095" spans="1:5" x14ac:dyDescent="0.25">
      <c r="A13095" s="203">
        <v>44528</v>
      </c>
      <c r="B13095" s="204">
        <v>44528</v>
      </c>
      <c r="C13095" s="204" t="s">
        <v>1107</v>
      </c>
      <c r="D13095" s="205">
        <f>VLOOKUP(Pag_Inicio_Corr_mas_casos[[#This Row],[Corregimiento]],Hoja3!$A$2:$D$676,4,0)</f>
        <v>80819</v>
      </c>
      <c r="E13095" s="204">
        <v>5</v>
      </c>
    </row>
    <row r="13096" spans="1:5" x14ac:dyDescent="0.25">
      <c r="A13096" s="203">
        <v>44528</v>
      </c>
      <c r="B13096" s="204">
        <v>44528</v>
      </c>
      <c r="C13096" s="204" t="s">
        <v>1059</v>
      </c>
      <c r="D13096" s="205">
        <f>VLOOKUP(Pag_Inicio_Corr_mas_casos[[#This Row],[Corregimiento]],Hoja3!$A$2:$D$676,4,0)</f>
        <v>30113</v>
      </c>
      <c r="E13096" s="204">
        <v>4</v>
      </c>
    </row>
    <row r="13097" spans="1:5" x14ac:dyDescent="0.25">
      <c r="A13097" s="203">
        <v>44528</v>
      </c>
      <c r="B13097" s="204">
        <v>44528</v>
      </c>
      <c r="C13097" s="204" t="s">
        <v>827</v>
      </c>
      <c r="D13097" s="205">
        <f>VLOOKUP(Pag_Inicio_Corr_mas_casos[[#This Row],[Corregimiento]],Hoja3!$A$2:$D$676,4,0)</f>
        <v>30111</v>
      </c>
      <c r="E13097" s="204">
        <v>4</v>
      </c>
    </row>
    <row r="13098" spans="1:5" x14ac:dyDescent="0.25">
      <c r="A13098" s="203">
        <v>44528</v>
      </c>
      <c r="B13098" s="204">
        <v>44528</v>
      </c>
      <c r="C13098" s="204" t="s">
        <v>1037</v>
      </c>
      <c r="D13098" s="205">
        <f>VLOOKUP(Pag_Inicio_Corr_mas_casos[[#This Row],[Corregimiento]],Hoja3!$A$2:$D$676,4,0)</f>
        <v>80807</v>
      </c>
      <c r="E13098" s="204">
        <v>4</v>
      </c>
    </row>
    <row r="13099" spans="1:5" x14ac:dyDescent="0.25">
      <c r="A13099" s="203">
        <v>44528</v>
      </c>
      <c r="B13099" s="204">
        <v>44528</v>
      </c>
      <c r="C13099" s="204" t="s">
        <v>1478</v>
      </c>
      <c r="D13099" s="205">
        <f>VLOOKUP(Pag_Inicio_Corr_mas_casos[[#This Row],[Corregimiento]],Hoja3!$A$2:$D$676,4,0)</f>
        <v>60105</v>
      </c>
      <c r="E13099" s="204">
        <v>4</v>
      </c>
    </row>
    <row r="13100" spans="1:5" x14ac:dyDescent="0.25">
      <c r="A13100" s="203">
        <v>44528</v>
      </c>
      <c r="B13100" s="204">
        <v>44528</v>
      </c>
      <c r="C13100" s="204" t="s">
        <v>1042</v>
      </c>
      <c r="D13100" s="205">
        <f>VLOOKUP(Pag_Inicio_Corr_mas_casos[[#This Row],[Corregimiento]],Hoja3!$A$2:$D$676,4,0)</f>
        <v>80826</v>
      </c>
      <c r="E13100" s="204">
        <v>4</v>
      </c>
    </row>
    <row r="13101" spans="1:5" x14ac:dyDescent="0.25">
      <c r="A13101" s="203">
        <v>44528</v>
      </c>
      <c r="B13101" s="204">
        <v>44528</v>
      </c>
      <c r="C13101" s="204" t="s">
        <v>1116</v>
      </c>
      <c r="D13101" s="205">
        <f>VLOOKUP(Pag_Inicio_Corr_mas_casos[[#This Row],[Corregimiento]],Hoja3!$A$2:$D$676,4,0)</f>
        <v>81003</v>
      </c>
      <c r="E13101" s="204">
        <v>4</v>
      </c>
    </row>
    <row r="13102" spans="1:5" x14ac:dyDescent="0.25">
      <c r="A13102" s="203">
        <v>44528</v>
      </c>
      <c r="B13102" s="204">
        <v>44528</v>
      </c>
      <c r="C13102" s="204" t="s">
        <v>1527</v>
      </c>
      <c r="D13102" s="205">
        <f>VLOOKUP(Pag_Inicio_Corr_mas_casos[[#This Row],[Corregimiento]],Hoja3!$A$2:$D$676,4,0)</f>
        <v>60301</v>
      </c>
      <c r="E13102" s="204">
        <v>4</v>
      </c>
    </row>
    <row r="13103" spans="1:5" x14ac:dyDescent="0.25">
      <c r="A13103" s="203">
        <v>44528</v>
      </c>
      <c r="B13103" s="204">
        <v>44528</v>
      </c>
      <c r="C13103" s="204" t="s">
        <v>1031</v>
      </c>
      <c r="D13103" s="205">
        <f>VLOOKUP(Pag_Inicio_Corr_mas_casos[[#This Row],[Corregimiento]],Hoja3!$A$2:$D$676,4,0)</f>
        <v>81001</v>
      </c>
      <c r="E13103" s="204">
        <v>4</v>
      </c>
    </row>
    <row r="13104" spans="1:5" x14ac:dyDescent="0.25">
      <c r="A13104" s="216">
        <v>44529</v>
      </c>
      <c r="B13104" s="217">
        <v>44529</v>
      </c>
      <c r="C13104" s="217" t="s">
        <v>1107</v>
      </c>
      <c r="D13104" s="218">
        <f>VLOOKUP(Pag_Inicio_Corr_mas_casos[[#This Row],[Corregimiento]],Hoja3!$A$2:$D$676,4,0)</f>
        <v>80819</v>
      </c>
      <c r="E13104" s="217">
        <v>5</v>
      </c>
    </row>
    <row r="13105" spans="1:5" x14ac:dyDescent="0.25">
      <c r="A13105" s="216">
        <v>44529</v>
      </c>
      <c r="B13105" s="217">
        <v>44529</v>
      </c>
      <c r="C13105" s="217" t="s">
        <v>1041</v>
      </c>
      <c r="D13105" s="218">
        <f>VLOOKUP(Pag_Inicio_Corr_mas_casos[[#This Row],[Corregimiento]],Hoja3!$A$2:$D$676,4,0)</f>
        <v>80814</v>
      </c>
      <c r="E13105" s="217">
        <v>5</v>
      </c>
    </row>
    <row r="13106" spans="1:5" x14ac:dyDescent="0.25">
      <c r="A13106" s="216">
        <v>44529</v>
      </c>
      <c r="B13106" s="217">
        <v>44529</v>
      </c>
      <c r="C13106" s="217" t="s">
        <v>782</v>
      </c>
      <c r="D13106" s="218">
        <f>VLOOKUP(Pag_Inicio_Corr_mas_casos[[#This Row],[Corregimiento]],Hoja3!$A$2:$D$676,4,0)</f>
        <v>80817</v>
      </c>
      <c r="E13106" s="217">
        <v>4</v>
      </c>
    </row>
    <row r="13107" spans="1:5" x14ac:dyDescent="0.25">
      <c r="A13107" s="216">
        <v>44529</v>
      </c>
      <c r="B13107" s="217">
        <v>44529</v>
      </c>
      <c r="C13107" s="217" t="s">
        <v>1106</v>
      </c>
      <c r="D13107" s="218">
        <f>VLOOKUP(Pag_Inicio_Corr_mas_casos[[#This Row],[Corregimiento]],Hoja3!$A$2:$D$676,4,0)</f>
        <v>80809</v>
      </c>
      <c r="E13107" s="217">
        <v>4</v>
      </c>
    </row>
    <row r="13108" spans="1:5" x14ac:dyDescent="0.25">
      <c r="A13108" s="216">
        <v>44529</v>
      </c>
      <c r="B13108" s="217">
        <v>44529</v>
      </c>
      <c r="C13108" s="217" t="s">
        <v>1518</v>
      </c>
      <c r="D13108" s="218">
        <f>VLOOKUP(Pag_Inicio_Corr_mas_casos[[#This Row],[Corregimiento]],Hoja3!$A$2:$D$676,4,0)</f>
        <v>70701</v>
      </c>
      <c r="E13108" s="217">
        <v>4</v>
      </c>
    </row>
    <row r="13109" spans="1:5" x14ac:dyDescent="0.25">
      <c r="A13109" s="216">
        <v>44529</v>
      </c>
      <c r="B13109" s="217">
        <v>44529</v>
      </c>
      <c r="C13109" s="217" t="s">
        <v>1528</v>
      </c>
      <c r="D13109" s="218">
        <f>VLOOKUP(Pag_Inicio_Corr_mas_casos[[#This Row],[Corregimiento]],Hoja3!$A$2:$D$676,4,0)</f>
        <v>91010</v>
      </c>
      <c r="E13109" s="217">
        <v>3</v>
      </c>
    </row>
    <row r="13110" spans="1:5" x14ac:dyDescent="0.25">
      <c r="A13110" s="216">
        <v>44529</v>
      </c>
      <c r="B13110" s="217">
        <v>44529</v>
      </c>
      <c r="C13110" s="217" t="s">
        <v>1503</v>
      </c>
      <c r="D13110" s="218">
        <f>VLOOKUP(Pag_Inicio_Corr_mas_casos[[#This Row],[Corregimiento]],Hoja3!$A$2:$D$676,4,0)</f>
        <v>120307</v>
      </c>
      <c r="E13110" s="217">
        <v>2</v>
      </c>
    </row>
    <row r="13111" spans="1:5" x14ac:dyDescent="0.25">
      <c r="A13111" s="216">
        <v>44529</v>
      </c>
      <c r="B13111" s="217">
        <v>44529</v>
      </c>
      <c r="C13111" s="217" t="s">
        <v>1485</v>
      </c>
      <c r="D13111" s="218">
        <f>VLOOKUP(Pag_Inicio_Corr_mas_casos[[#This Row],[Corregimiento]],Hoja3!$A$2:$D$676,4,0)</f>
        <v>40201</v>
      </c>
      <c r="E13111" s="217">
        <v>2</v>
      </c>
    </row>
    <row r="13112" spans="1:5" x14ac:dyDescent="0.25">
      <c r="A13112" s="216">
        <v>44529</v>
      </c>
      <c r="B13112" s="217">
        <v>44529</v>
      </c>
      <c r="C13112" s="217" t="s">
        <v>1101</v>
      </c>
      <c r="D13112" s="218">
        <f>VLOOKUP(Pag_Inicio_Corr_mas_casos[[#This Row],[Corregimiento]],Hoja3!$A$2:$D$676,4,0)</f>
        <v>60101</v>
      </c>
      <c r="E13112" s="217">
        <v>2</v>
      </c>
    </row>
    <row r="13113" spans="1:5" x14ac:dyDescent="0.25">
      <c r="A13113" s="216">
        <v>44529</v>
      </c>
      <c r="B13113" s="217">
        <v>44529</v>
      </c>
      <c r="C13113" s="217" t="s">
        <v>795</v>
      </c>
      <c r="D13113" s="218">
        <f>VLOOKUP(Pag_Inicio_Corr_mas_casos[[#This Row],[Corregimiento]],Hoja3!$A$2:$D$676,4,0)</f>
        <v>30107</v>
      </c>
      <c r="E13113" s="217">
        <v>2</v>
      </c>
    </row>
    <row r="13114" spans="1:5" x14ac:dyDescent="0.25">
      <c r="A13114" s="216">
        <v>44529</v>
      </c>
      <c r="B13114" s="217">
        <v>44529</v>
      </c>
      <c r="C13114" s="217" t="s">
        <v>988</v>
      </c>
      <c r="D13114" s="218">
        <f>VLOOKUP(Pag_Inicio_Corr_mas_casos[[#This Row],[Corregimiento]],Hoja3!$A$2:$D$676,4,0)</f>
        <v>91001</v>
      </c>
      <c r="E13114" s="217">
        <v>2</v>
      </c>
    </row>
    <row r="13115" spans="1:5" x14ac:dyDescent="0.25">
      <c r="A13115" s="216">
        <v>44529</v>
      </c>
      <c r="B13115" s="217">
        <v>44529</v>
      </c>
      <c r="C13115" s="217" t="s">
        <v>1249</v>
      </c>
      <c r="D13115" s="218">
        <f>VLOOKUP(Pag_Inicio_Corr_mas_casos[[#This Row],[Corregimiento]],Hoja3!$A$2:$D$676,4,0)</f>
        <v>40612</v>
      </c>
      <c r="E13115" s="217">
        <v>2</v>
      </c>
    </row>
    <row r="13116" spans="1:5" x14ac:dyDescent="0.25">
      <c r="A13116" s="216">
        <v>44529</v>
      </c>
      <c r="B13116" s="217">
        <v>44529</v>
      </c>
      <c r="C13116" s="217" t="s">
        <v>1255</v>
      </c>
      <c r="D13116" s="218">
        <f>VLOOKUP(Pag_Inicio_Corr_mas_casos[[#This Row],[Corregimiento]],Hoja3!$A$2:$D$676,4,0)</f>
        <v>81008</v>
      </c>
      <c r="E13116" s="217">
        <v>2</v>
      </c>
    </row>
    <row r="13117" spans="1:5" x14ac:dyDescent="0.25">
      <c r="A13117" s="216">
        <v>44529</v>
      </c>
      <c r="B13117" s="217">
        <v>44529</v>
      </c>
      <c r="C13117" s="217" t="s">
        <v>1525</v>
      </c>
      <c r="D13117" s="218">
        <f>VLOOKUP(Pag_Inicio_Corr_mas_casos[[#This Row],[Corregimiento]],Hoja3!$A$2:$D$676,4,0)</f>
        <v>60501</v>
      </c>
      <c r="E13117" s="217">
        <v>2</v>
      </c>
    </row>
    <row r="13118" spans="1:5" x14ac:dyDescent="0.25">
      <c r="A13118" s="216">
        <v>44529</v>
      </c>
      <c r="B13118" s="217">
        <v>44529</v>
      </c>
      <c r="C13118" s="217" t="s">
        <v>1046</v>
      </c>
      <c r="D13118" s="218">
        <f>VLOOKUP(Pag_Inicio_Corr_mas_casos[[#This Row],[Corregimiento]],Hoja3!$A$2:$D$676,4,0)</f>
        <v>80813</v>
      </c>
      <c r="E13118" s="217">
        <v>2</v>
      </c>
    </row>
    <row r="13119" spans="1:5" x14ac:dyDescent="0.25">
      <c r="A13119" s="216">
        <v>44529</v>
      </c>
      <c r="B13119" s="217">
        <v>44529</v>
      </c>
      <c r="C13119" s="217" t="s">
        <v>1415</v>
      </c>
      <c r="D13119" s="218">
        <f>VLOOKUP(Pag_Inicio_Corr_mas_casos[[#This Row],[Corregimiento]],Hoja3!$A$2:$D$676,4,0)</f>
        <v>80808</v>
      </c>
      <c r="E13119" s="217">
        <v>2</v>
      </c>
    </row>
    <row r="13120" spans="1:5" x14ac:dyDescent="0.25">
      <c r="A13120" s="216">
        <v>44529</v>
      </c>
      <c r="B13120" s="217">
        <v>44529</v>
      </c>
      <c r="C13120" s="217" t="s">
        <v>1163</v>
      </c>
      <c r="D13120" s="218">
        <f>VLOOKUP(Pag_Inicio_Corr_mas_casos[[#This Row],[Corregimiento]],Hoja3!$A$2:$D$676,4,0)</f>
        <v>130101</v>
      </c>
      <c r="E13120" s="217">
        <v>2</v>
      </c>
    </row>
    <row r="13121" spans="1:5" x14ac:dyDescent="0.25">
      <c r="A13121" s="216">
        <v>44529</v>
      </c>
      <c r="B13121" s="217">
        <v>44529</v>
      </c>
      <c r="C13121" s="217" t="s">
        <v>1529</v>
      </c>
      <c r="D13121" s="218">
        <f>VLOOKUP(Pag_Inicio_Corr_mas_casos[[#This Row],[Corregimiento]],Hoja3!$A$2:$D$676,4,0)</f>
        <v>70703</v>
      </c>
      <c r="E13121" s="217">
        <v>2</v>
      </c>
    </row>
    <row r="13122" spans="1:5" x14ac:dyDescent="0.25">
      <c r="A13122" s="216">
        <v>44529</v>
      </c>
      <c r="B13122" s="217">
        <v>44529</v>
      </c>
      <c r="C13122" s="217" t="s">
        <v>867</v>
      </c>
      <c r="D13122" s="218">
        <f>VLOOKUP(Pag_Inicio_Corr_mas_casos[[#This Row],[Corregimiento]],Hoja3!$A$2:$D$676,4,0)</f>
        <v>80821</v>
      </c>
      <c r="E13122" s="217">
        <v>2</v>
      </c>
    </row>
    <row r="13123" spans="1:5" x14ac:dyDescent="0.25">
      <c r="A13123" s="216">
        <v>44529</v>
      </c>
      <c r="B13123" s="217">
        <v>44529</v>
      </c>
      <c r="C13123" s="217" t="s">
        <v>1490</v>
      </c>
      <c r="D13123" s="218">
        <f>VLOOKUP(Pag_Inicio_Corr_mas_casos[[#This Row],[Corregimiento]],Hoja3!$A$2:$D$676,4,0)</f>
        <v>130301</v>
      </c>
      <c r="E13123" s="217">
        <v>2</v>
      </c>
    </row>
    <row r="13124" spans="1:5" x14ac:dyDescent="0.25">
      <c r="A13124" s="206">
        <v>44530</v>
      </c>
      <c r="B13124" s="207">
        <v>44530</v>
      </c>
      <c r="C13124" s="207" t="s">
        <v>1141</v>
      </c>
      <c r="D13124" s="208">
        <f>VLOOKUP(Pag_Inicio_Corr_mas_casos[[#This Row],[Corregimiento]],Hoja3!$A$2:$D$676,4,0)</f>
        <v>80812</v>
      </c>
      <c r="E13124" s="207">
        <v>8</v>
      </c>
    </row>
    <row r="13125" spans="1:5" x14ac:dyDescent="0.25">
      <c r="A13125" s="206">
        <v>44530</v>
      </c>
      <c r="B13125" s="207">
        <v>44530</v>
      </c>
      <c r="C13125" s="207" t="s">
        <v>1334</v>
      </c>
      <c r="D13125" s="208">
        <f>VLOOKUP(Pag_Inicio_Corr_mas_casos[[#This Row],[Corregimiento]],Hoja3!$A$2:$D$676,4,0)</f>
        <v>10207</v>
      </c>
      <c r="E13125" s="207">
        <v>6</v>
      </c>
    </row>
    <row r="13126" spans="1:5" x14ac:dyDescent="0.25">
      <c r="A13126" s="206">
        <v>44530</v>
      </c>
      <c r="B13126" s="207">
        <v>44530</v>
      </c>
      <c r="C13126" s="207" t="s">
        <v>795</v>
      </c>
      <c r="D13126" s="208">
        <f>VLOOKUP(Pag_Inicio_Corr_mas_casos[[#This Row],[Corregimiento]],Hoja3!$A$2:$D$676,4,0)</f>
        <v>30107</v>
      </c>
      <c r="E13126" s="207">
        <v>6</v>
      </c>
    </row>
    <row r="13127" spans="1:5" x14ac:dyDescent="0.25">
      <c r="A13127" s="206">
        <v>44530</v>
      </c>
      <c r="B13127" s="207">
        <v>44530</v>
      </c>
      <c r="C13127" s="207" t="s">
        <v>1520</v>
      </c>
      <c r="D13127" s="208">
        <f>VLOOKUP(Pag_Inicio_Corr_mas_casos[[#This Row],[Corregimiento]],Hoja3!$A$2:$D$676,4,0)</f>
        <v>70701</v>
      </c>
      <c r="E13127" s="207">
        <v>5</v>
      </c>
    </row>
    <row r="13128" spans="1:5" x14ac:dyDescent="0.25">
      <c r="A13128" s="206">
        <v>44530</v>
      </c>
      <c r="B13128" s="207">
        <v>44530</v>
      </c>
      <c r="C13128" s="207" t="s">
        <v>1116</v>
      </c>
      <c r="D13128" s="208">
        <f>VLOOKUP(Pag_Inicio_Corr_mas_casos[[#This Row],[Corregimiento]],Hoja3!$A$2:$D$676,4,0)</f>
        <v>81003</v>
      </c>
      <c r="E13128" s="207">
        <v>5</v>
      </c>
    </row>
    <row r="13129" spans="1:5" x14ac:dyDescent="0.25">
      <c r="A13129" s="206">
        <v>44530</v>
      </c>
      <c r="B13129" s="207">
        <v>44530</v>
      </c>
      <c r="C13129" s="207" t="s">
        <v>1517</v>
      </c>
      <c r="D13129" s="208">
        <f>VLOOKUP(Pag_Inicio_Corr_mas_casos[[#This Row],[Corregimiento]],Hoja3!$A$2:$D$676,4,0)</f>
        <v>130701</v>
      </c>
      <c r="E13129" s="207">
        <v>4</v>
      </c>
    </row>
    <row r="13130" spans="1:5" x14ac:dyDescent="0.25">
      <c r="A13130" s="206">
        <v>44530</v>
      </c>
      <c r="B13130" s="207">
        <v>44530</v>
      </c>
      <c r="C13130" s="207" t="s">
        <v>868</v>
      </c>
      <c r="D13130" s="208">
        <f>VLOOKUP(Pag_Inicio_Corr_mas_casos[[#This Row],[Corregimiento]],Hoja3!$A$2:$D$676,4,0)</f>
        <v>81009</v>
      </c>
      <c r="E13130" s="207">
        <v>4</v>
      </c>
    </row>
    <row r="13131" spans="1:5" x14ac:dyDescent="0.25">
      <c r="A13131" s="206">
        <v>44530</v>
      </c>
      <c r="B13131" s="207">
        <v>44530</v>
      </c>
      <c r="C13131" s="207" t="s">
        <v>1163</v>
      </c>
      <c r="D13131" s="208">
        <f>VLOOKUP(Pag_Inicio_Corr_mas_casos[[#This Row],[Corregimiento]],Hoja3!$A$2:$D$676,4,0)</f>
        <v>130101</v>
      </c>
      <c r="E13131" s="207">
        <v>4</v>
      </c>
    </row>
    <row r="13132" spans="1:5" x14ac:dyDescent="0.25">
      <c r="A13132" s="206">
        <v>44530</v>
      </c>
      <c r="B13132" s="207">
        <v>44530</v>
      </c>
      <c r="C13132" s="207" t="s">
        <v>867</v>
      </c>
      <c r="D13132" s="208">
        <f>VLOOKUP(Pag_Inicio_Corr_mas_casos[[#This Row],[Corregimiento]],Hoja3!$A$2:$D$676,4,0)</f>
        <v>80821</v>
      </c>
      <c r="E13132" s="207">
        <v>4</v>
      </c>
    </row>
    <row r="13133" spans="1:5" x14ac:dyDescent="0.25">
      <c r="A13133" s="206">
        <v>44530</v>
      </c>
      <c r="B13133" s="207">
        <v>44530</v>
      </c>
      <c r="C13133" s="207" t="s">
        <v>1080</v>
      </c>
      <c r="D13133" s="208">
        <f>VLOOKUP(Pag_Inicio_Corr_mas_casos[[#This Row],[Corregimiento]],Hoja3!$A$2:$D$676,4,0)</f>
        <v>80822</v>
      </c>
      <c r="E13133" s="207">
        <v>3</v>
      </c>
    </row>
    <row r="13134" spans="1:5" x14ac:dyDescent="0.25">
      <c r="A13134" s="206">
        <v>44530</v>
      </c>
      <c r="B13134" s="207">
        <v>44530</v>
      </c>
      <c r="C13134" s="207" t="s">
        <v>1074</v>
      </c>
      <c r="D13134" s="208">
        <f>VLOOKUP(Pag_Inicio_Corr_mas_casos[[#This Row],[Corregimiento]],Hoja3!$A$2:$D$676,4,0)</f>
        <v>81002</v>
      </c>
      <c r="E13134" s="207">
        <v>3</v>
      </c>
    </row>
    <row r="13135" spans="1:5" x14ac:dyDescent="0.25">
      <c r="A13135" s="206">
        <v>44530</v>
      </c>
      <c r="B13135" s="207">
        <v>44530</v>
      </c>
      <c r="C13135" s="207" t="s">
        <v>1106</v>
      </c>
      <c r="D13135" s="208">
        <f>VLOOKUP(Pag_Inicio_Corr_mas_casos[[#This Row],[Corregimiento]],Hoja3!$A$2:$D$676,4,0)</f>
        <v>80809</v>
      </c>
      <c r="E13135" s="207">
        <v>3</v>
      </c>
    </row>
    <row r="13136" spans="1:5" x14ac:dyDescent="0.25">
      <c r="A13136" s="206">
        <v>44530</v>
      </c>
      <c r="B13136" s="207">
        <v>44530</v>
      </c>
      <c r="C13136" s="207" t="s">
        <v>1101</v>
      </c>
      <c r="D13136" s="208">
        <f>VLOOKUP(Pag_Inicio_Corr_mas_casos[[#This Row],[Corregimiento]],Hoja3!$A$2:$D$676,4,0)</f>
        <v>60101</v>
      </c>
      <c r="E13136" s="207">
        <v>3</v>
      </c>
    </row>
    <row r="13137" spans="1:5" x14ac:dyDescent="0.25">
      <c r="A13137" s="206">
        <v>44530</v>
      </c>
      <c r="B13137" s="207">
        <v>44530</v>
      </c>
      <c r="C13137" s="207" t="s">
        <v>1416</v>
      </c>
      <c r="D13137" s="208">
        <f>VLOOKUP(Pag_Inicio_Corr_mas_casos[[#This Row],[Corregimiento]],Hoja3!$A$2:$D$676,4,0)</f>
        <v>80810</v>
      </c>
      <c r="E13137" s="207">
        <v>3</v>
      </c>
    </row>
    <row r="13138" spans="1:5" x14ac:dyDescent="0.25">
      <c r="A13138" s="206">
        <v>44530</v>
      </c>
      <c r="B13138" s="207">
        <v>44530</v>
      </c>
      <c r="C13138" s="207" t="s">
        <v>1036</v>
      </c>
      <c r="D13138" s="208">
        <f>VLOOKUP(Pag_Inicio_Corr_mas_casos[[#This Row],[Corregimiento]],Hoja3!$A$2:$D$676,4,0)</f>
        <v>80823</v>
      </c>
      <c r="E13138" s="207">
        <v>3</v>
      </c>
    </row>
    <row r="13139" spans="1:5" x14ac:dyDescent="0.25">
      <c r="A13139" s="206">
        <v>44530</v>
      </c>
      <c r="B13139" s="207">
        <v>44530</v>
      </c>
      <c r="C13139" s="207" t="s">
        <v>1478</v>
      </c>
      <c r="D13139" s="208">
        <f>VLOOKUP(Pag_Inicio_Corr_mas_casos[[#This Row],[Corregimiento]],Hoja3!$A$2:$D$676,4,0)</f>
        <v>60105</v>
      </c>
      <c r="E13139" s="207">
        <v>3</v>
      </c>
    </row>
    <row r="13140" spans="1:5" x14ac:dyDescent="0.25">
      <c r="A13140" s="206">
        <v>44530</v>
      </c>
      <c r="B13140" s="207">
        <v>44530</v>
      </c>
      <c r="C13140" s="207" t="s">
        <v>827</v>
      </c>
      <c r="D13140" s="208">
        <f>VLOOKUP(Pag_Inicio_Corr_mas_casos[[#This Row],[Corregimiento]],Hoja3!$A$2:$D$676,4,0)</f>
        <v>30111</v>
      </c>
      <c r="E13140" s="207">
        <v>2</v>
      </c>
    </row>
    <row r="13141" spans="1:5" x14ac:dyDescent="0.25">
      <c r="A13141" s="206">
        <v>44530</v>
      </c>
      <c r="B13141" s="207">
        <v>44530</v>
      </c>
      <c r="C13141" s="207" t="s">
        <v>1530</v>
      </c>
      <c r="D13141" s="208">
        <f>VLOOKUP(Pag_Inicio_Corr_mas_casos[[#This Row],[Corregimiento]],Hoja3!$A$2:$D$676,4,0)</f>
        <v>41001</v>
      </c>
      <c r="E13141" s="207">
        <v>2</v>
      </c>
    </row>
    <row r="13142" spans="1:5" x14ac:dyDescent="0.25">
      <c r="A13142" s="206">
        <v>44530</v>
      </c>
      <c r="B13142" s="207">
        <v>44530</v>
      </c>
      <c r="C13142" s="207" t="s">
        <v>1531</v>
      </c>
      <c r="D13142" s="208">
        <f>VLOOKUP(Pag_Inicio_Corr_mas_casos[[#This Row],[Corregimiento]],Hoja3!$A$2:$D$676,4,0)</f>
        <v>40611</v>
      </c>
      <c r="E13142" s="207">
        <v>2</v>
      </c>
    </row>
    <row r="13143" spans="1:5" x14ac:dyDescent="0.25">
      <c r="A13143" s="206">
        <v>44530</v>
      </c>
      <c r="B13143" s="207">
        <v>44530</v>
      </c>
      <c r="C13143" s="207" t="s">
        <v>1333</v>
      </c>
      <c r="D13143" s="208">
        <f>VLOOKUP(Pag_Inicio_Corr_mas_casos[[#This Row],[Corregimiento]],Hoja3!$A$2:$D$676,4,0)</f>
        <v>40405</v>
      </c>
      <c r="E13143" s="207">
        <v>2</v>
      </c>
    </row>
    <row r="13144" spans="1:5" x14ac:dyDescent="0.25">
      <c r="A13144" s="203">
        <v>44531</v>
      </c>
      <c r="B13144" s="204">
        <v>44531</v>
      </c>
      <c r="C13144" s="204" t="s">
        <v>1141</v>
      </c>
      <c r="D13144" s="205">
        <f>VLOOKUP(Pag_Inicio_Corr_mas_casos[[#This Row],[Corregimiento]],Hoja3!$A$2:$D$676,4,0)</f>
        <v>80812</v>
      </c>
      <c r="E13144" s="204">
        <v>16</v>
      </c>
    </row>
    <row r="13145" spans="1:5" x14ac:dyDescent="0.25">
      <c r="A13145" s="203">
        <v>44531</v>
      </c>
      <c r="B13145" s="204">
        <v>44531</v>
      </c>
      <c r="C13145" s="204" t="s">
        <v>1149</v>
      </c>
      <c r="D13145" s="205">
        <f>VLOOKUP(Pag_Inicio_Corr_mas_casos[[#This Row],[Corregimiento]],Hoja3!$A$2:$D$676,4,0)</f>
        <v>130102</v>
      </c>
      <c r="E13145" s="204">
        <v>9</v>
      </c>
    </row>
    <row r="13146" spans="1:5" x14ac:dyDescent="0.25">
      <c r="A13146" s="203">
        <v>44531</v>
      </c>
      <c r="B13146" s="204">
        <v>44531</v>
      </c>
      <c r="C13146" s="204" t="s">
        <v>988</v>
      </c>
      <c r="D13146" s="205">
        <f>VLOOKUP(Pag_Inicio_Corr_mas_casos[[#This Row],[Corregimiento]],Hoja3!$A$2:$D$676,4,0)</f>
        <v>91001</v>
      </c>
      <c r="E13146" s="204">
        <v>8</v>
      </c>
    </row>
    <row r="13147" spans="1:5" x14ac:dyDescent="0.25">
      <c r="A13147" s="203">
        <v>44531</v>
      </c>
      <c r="B13147" s="204">
        <v>44531</v>
      </c>
      <c r="C13147" s="204" t="s">
        <v>1163</v>
      </c>
      <c r="D13147" s="205">
        <f>VLOOKUP(Pag_Inicio_Corr_mas_casos[[#This Row],[Corregimiento]],Hoja3!$A$2:$D$676,4,0)</f>
        <v>130101</v>
      </c>
      <c r="E13147" s="204">
        <v>8</v>
      </c>
    </row>
    <row r="13148" spans="1:5" x14ac:dyDescent="0.25">
      <c r="A13148" s="203">
        <v>44531</v>
      </c>
      <c r="B13148" s="204">
        <v>44531</v>
      </c>
      <c r="C13148" s="204" t="s">
        <v>1037</v>
      </c>
      <c r="D13148" s="205">
        <f>VLOOKUP(Pag_Inicio_Corr_mas_casos[[#This Row],[Corregimiento]],Hoja3!$A$2:$D$676,4,0)</f>
        <v>80807</v>
      </c>
      <c r="E13148" s="204">
        <v>8</v>
      </c>
    </row>
    <row r="13149" spans="1:5" x14ac:dyDescent="0.25">
      <c r="A13149" s="203">
        <v>44531</v>
      </c>
      <c r="B13149" s="204">
        <v>44531</v>
      </c>
      <c r="C13149" s="204" t="s">
        <v>877</v>
      </c>
      <c r="D13149" s="205">
        <f>VLOOKUP(Pag_Inicio_Corr_mas_casos[[#This Row],[Corregimiento]],Hoja3!$A$2:$D$676,4,0)</f>
        <v>20606</v>
      </c>
      <c r="E13149" s="204">
        <v>7</v>
      </c>
    </row>
    <row r="13150" spans="1:5" x14ac:dyDescent="0.25">
      <c r="A13150" s="203">
        <v>44531</v>
      </c>
      <c r="B13150" s="204">
        <v>44531</v>
      </c>
      <c r="C13150" s="204" t="s">
        <v>1501</v>
      </c>
      <c r="D13150" s="205">
        <f>VLOOKUP(Pag_Inicio_Corr_mas_casos[[#This Row],[Corregimiento]],Hoja3!$A$2:$D$676,4,0)</f>
        <v>70301</v>
      </c>
      <c r="E13150" s="204">
        <v>6</v>
      </c>
    </row>
    <row r="13151" spans="1:5" x14ac:dyDescent="0.25">
      <c r="A13151" s="203">
        <v>44531</v>
      </c>
      <c r="B13151" s="204">
        <v>44531</v>
      </c>
      <c r="C13151" s="204" t="s">
        <v>1107</v>
      </c>
      <c r="D13151" s="205">
        <f>VLOOKUP(Pag_Inicio_Corr_mas_casos[[#This Row],[Corregimiento]],Hoja3!$A$2:$D$676,4,0)</f>
        <v>80819</v>
      </c>
      <c r="E13151" s="204">
        <v>6</v>
      </c>
    </row>
    <row r="13152" spans="1:5" x14ac:dyDescent="0.25">
      <c r="A13152" s="203">
        <v>44531</v>
      </c>
      <c r="B13152" s="204">
        <v>44531</v>
      </c>
      <c r="C13152" s="204" t="s">
        <v>1478</v>
      </c>
      <c r="D13152" s="205">
        <f>VLOOKUP(Pag_Inicio_Corr_mas_casos[[#This Row],[Corregimiento]],Hoja3!$A$2:$D$676,4,0)</f>
        <v>60105</v>
      </c>
      <c r="E13152" s="204">
        <v>5</v>
      </c>
    </row>
    <row r="13153" spans="1:5" x14ac:dyDescent="0.25">
      <c r="A13153" s="203">
        <v>44531</v>
      </c>
      <c r="B13153" s="204">
        <v>44531</v>
      </c>
      <c r="C13153" s="204" t="s">
        <v>1101</v>
      </c>
      <c r="D13153" s="205">
        <f>VLOOKUP(Pag_Inicio_Corr_mas_casos[[#This Row],[Corregimiento]],Hoja3!$A$2:$D$676,4,0)</f>
        <v>60101</v>
      </c>
      <c r="E13153" s="204">
        <v>5</v>
      </c>
    </row>
    <row r="13154" spans="1:5" x14ac:dyDescent="0.25">
      <c r="A13154" s="203">
        <v>44531</v>
      </c>
      <c r="B13154" s="204">
        <v>44531</v>
      </c>
      <c r="C13154" s="204" t="s">
        <v>1346</v>
      </c>
      <c r="D13154" s="205">
        <f>VLOOKUP(Pag_Inicio_Corr_mas_casos[[#This Row],[Corregimiento]],Hoja3!$A$2:$D$676,4,0)</f>
        <v>10101</v>
      </c>
      <c r="E13154" s="204">
        <v>5</v>
      </c>
    </row>
    <row r="13155" spans="1:5" x14ac:dyDescent="0.25">
      <c r="A13155" s="203">
        <v>44531</v>
      </c>
      <c r="B13155" s="204">
        <v>44531</v>
      </c>
      <c r="C13155" s="204" t="s">
        <v>1036</v>
      </c>
      <c r="D13155" s="205">
        <f>VLOOKUP(Pag_Inicio_Corr_mas_casos[[#This Row],[Corregimiento]],Hoja3!$A$2:$D$676,4,0)</f>
        <v>80823</v>
      </c>
      <c r="E13155" s="204">
        <v>5</v>
      </c>
    </row>
    <row r="13156" spans="1:5" x14ac:dyDescent="0.25">
      <c r="A13156" s="203">
        <v>44531</v>
      </c>
      <c r="B13156" s="204">
        <v>44531</v>
      </c>
      <c r="C13156" s="204" t="s">
        <v>1035</v>
      </c>
      <c r="D13156" s="205">
        <f>VLOOKUP(Pag_Inicio_Corr_mas_casos[[#This Row],[Corregimiento]],Hoja3!$A$2:$D$676,4,0)</f>
        <v>80806</v>
      </c>
      <c r="E13156" s="204">
        <v>5</v>
      </c>
    </row>
    <row r="13157" spans="1:5" x14ac:dyDescent="0.25">
      <c r="A13157" s="203">
        <v>44531</v>
      </c>
      <c r="B13157" s="204">
        <v>44531</v>
      </c>
      <c r="C13157" s="204" t="s">
        <v>1074</v>
      </c>
      <c r="D13157" s="205">
        <f>VLOOKUP(Pag_Inicio_Corr_mas_casos[[#This Row],[Corregimiento]],Hoja3!$A$2:$D$676,4,0)</f>
        <v>81002</v>
      </c>
      <c r="E13157" s="204">
        <v>5</v>
      </c>
    </row>
    <row r="13158" spans="1:5" x14ac:dyDescent="0.25">
      <c r="A13158" s="203">
        <v>44531</v>
      </c>
      <c r="B13158" s="204">
        <v>44531</v>
      </c>
      <c r="C13158" s="204" t="s">
        <v>1041</v>
      </c>
      <c r="D13158" s="205">
        <f>VLOOKUP(Pag_Inicio_Corr_mas_casos[[#This Row],[Corregimiento]],Hoja3!$A$2:$D$676,4,0)</f>
        <v>80814</v>
      </c>
      <c r="E13158" s="204">
        <v>5</v>
      </c>
    </row>
    <row r="13159" spans="1:5" x14ac:dyDescent="0.25">
      <c r="A13159" s="203">
        <v>44531</v>
      </c>
      <c r="B13159" s="204">
        <v>44531</v>
      </c>
      <c r="C13159" s="204" t="s">
        <v>868</v>
      </c>
      <c r="D13159" s="205">
        <f>VLOOKUP(Pag_Inicio_Corr_mas_casos[[#This Row],[Corregimiento]],Hoja3!$A$2:$D$676,4,0)</f>
        <v>81009</v>
      </c>
      <c r="E13159" s="204">
        <v>4</v>
      </c>
    </row>
    <row r="13160" spans="1:5" x14ac:dyDescent="0.25">
      <c r="A13160" s="203">
        <v>44531</v>
      </c>
      <c r="B13160" s="204">
        <v>44531</v>
      </c>
      <c r="C13160" s="204" t="s">
        <v>1532</v>
      </c>
      <c r="D13160" s="205">
        <f>VLOOKUP(Pag_Inicio_Corr_mas_casos[[#This Row],[Corregimiento]],Hoja3!$A$2:$D$676,4,0)</f>
        <v>70704</v>
      </c>
      <c r="E13160" s="204">
        <v>4</v>
      </c>
    </row>
    <row r="13161" spans="1:5" x14ac:dyDescent="0.25">
      <c r="A13161" s="203">
        <v>44531</v>
      </c>
      <c r="B13161" s="204">
        <v>44531</v>
      </c>
      <c r="C13161" s="204" t="s">
        <v>1106</v>
      </c>
      <c r="D13161" s="205">
        <f>VLOOKUP(Pag_Inicio_Corr_mas_casos[[#This Row],[Corregimiento]],Hoja3!$A$2:$D$676,4,0)</f>
        <v>80809</v>
      </c>
      <c r="E13161" s="204">
        <v>4</v>
      </c>
    </row>
    <row r="13162" spans="1:5" x14ac:dyDescent="0.25">
      <c r="A13162" s="203">
        <v>44531</v>
      </c>
      <c r="B13162" s="204">
        <v>44531</v>
      </c>
      <c r="C13162" s="204" t="s">
        <v>1042</v>
      </c>
      <c r="D13162" s="205">
        <f>VLOOKUP(Pag_Inicio_Corr_mas_casos[[#This Row],[Corregimiento]],Hoja3!$A$2:$D$676,4,0)</f>
        <v>80826</v>
      </c>
      <c r="E13162" s="204">
        <v>4</v>
      </c>
    </row>
    <row r="13163" spans="1:5" x14ac:dyDescent="0.25">
      <c r="A13163" s="203">
        <v>44531</v>
      </c>
      <c r="B13163" s="204">
        <v>44531</v>
      </c>
      <c r="C13163" s="204" t="s">
        <v>1515</v>
      </c>
      <c r="D13163" s="205">
        <f>VLOOKUP(Pag_Inicio_Corr_mas_casos[[#This Row],[Corregimiento]],Hoja3!$A$2:$D$676,4,0)</f>
        <v>81006</v>
      </c>
      <c r="E13163" s="204">
        <v>4</v>
      </c>
    </row>
    <row r="13164" spans="1:5" x14ac:dyDescent="0.25">
      <c r="A13164" s="43">
        <v>44532</v>
      </c>
      <c r="B13164" s="41">
        <v>44532</v>
      </c>
      <c r="C13164" s="41" t="s">
        <v>1106</v>
      </c>
      <c r="D13164" s="42">
        <f>VLOOKUP(Pag_Inicio_Corr_mas_casos[[#This Row],[Corregimiento]],Hoja3!$A$2:$D$676,4,0)</f>
        <v>80809</v>
      </c>
      <c r="E13164" s="41">
        <v>14</v>
      </c>
    </row>
    <row r="13165" spans="1:5" x14ac:dyDescent="0.25">
      <c r="A13165" s="43">
        <v>44532</v>
      </c>
      <c r="B13165" s="41">
        <v>44532</v>
      </c>
      <c r="C13165" s="41" t="s">
        <v>1037</v>
      </c>
      <c r="D13165" s="42">
        <f>VLOOKUP(Pag_Inicio_Corr_mas_casos[[#This Row],[Corregimiento]],Hoja3!$A$2:$D$676,4,0)</f>
        <v>80807</v>
      </c>
      <c r="E13165" s="41">
        <v>10</v>
      </c>
    </row>
    <row r="13166" spans="1:5" x14ac:dyDescent="0.25">
      <c r="A13166" s="43">
        <v>44532</v>
      </c>
      <c r="B13166" s="41">
        <v>44532</v>
      </c>
      <c r="C13166" s="41" t="s">
        <v>1149</v>
      </c>
      <c r="D13166" s="42">
        <f>VLOOKUP(Pag_Inicio_Corr_mas_casos[[#This Row],[Corregimiento]],Hoja3!$A$2:$D$676,4,0)</f>
        <v>130102</v>
      </c>
      <c r="E13166" s="41">
        <v>9</v>
      </c>
    </row>
    <row r="13167" spans="1:5" x14ac:dyDescent="0.25">
      <c r="A13167" s="43">
        <v>44532</v>
      </c>
      <c r="B13167" s="41">
        <v>44532</v>
      </c>
      <c r="C13167" s="41" t="s">
        <v>1035</v>
      </c>
      <c r="D13167" s="42">
        <f>VLOOKUP(Pag_Inicio_Corr_mas_casos[[#This Row],[Corregimiento]],Hoja3!$A$2:$D$676,4,0)</f>
        <v>80806</v>
      </c>
      <c r="E13167" s="41">
        <v>8</v>
      </c>
    </row>
    <row r="13168" spans="1:5" x14ac:dyDescent="0.25">
      <c r="A13168" s="43">
        <v>44532</v>
      </c>
      <c r="B13168" s="41">
        <v>44532</v>
      </c>
      <c r="C13168" s="41" t="s">
        <v>1141</v>
      </c>
      <c r="D13168" s="42">
        <f>VLOOKUP(Pag_Inicio_Corr_mas_casos[[#This Row],[Corregimiento]],Hoja3!$A$2:$D$676,4,0)</f>
        <v>80812</v>
      </c>
      <c r="E13168" s="41">
        <v>8</v>
      </c>
    </row>
    <row r="13169" spans="1:5" x14ac:dyDescent="0.25">
      <c r="A13169" s="43">
        <v>44532</v>
      </c>
      <c r="B13169" s="41">
        <v>44532</v>
      </c>
      <c r="C13169" s="41" t="s">
        <v>1107</v>
      </c>
      <c r="D13169" s="42">
        <f>VLOOKUP(Pag_Inicio_Corr_mas_casos[[#This Row],[Corregimiento]],Hoja3!$A$2:$D$676,4,0)</f>
        <v>80819</v>
      </c>
      <c r="E13169" s="41">
        <v>7</v>
      </c>
    </row>
    <row r="13170" spans="1:5" x14ac:dyDescent="0.25">
      <c r="A13170" s="43">
        <v>44532</v>
      </c>
      <c r="B13170" s="41">
        <v>44532</v>
      </c>
      <c r="C13170" s="41" t="s">
        <v>1147</v>
      </c>
      <c r="D13170" s="42">
        <f>VLOOKUP(Pag_Inicio_Corr_mas_casos[[#This Row],[Corregimiento]],Hoja3!$A$2:$D$676,4,0)</f>
        <v>40201</v>
      </c>
      <c r="E13170" s="41">
        <v>7</v>
      </c>
    </row>
    <row r="13171" spans="1:5" x14ac:dyDescent="0.25">
      <c r="A13171" s="43">
        <v>44532</v>
      </c>
      <c r="B13171" s="41">
        <v>44532</v>
      </c>
      <c r="C13171" s="41" t="s">
        <v>1198</v>
      </c>
      <c r="D13171" s="42">
        <f>VLOOKUP(Pag_Inicio_Corr_mas_casos[[#This Row],[Corregimiento]],Hoja3!$A$2:$D$676,4,0)</f>
        <v>130301</v>
      </c>
      <c r="E13171" s="41">
        <v>7</v>
      </c>
    </row>
    <row r="13172" spans="1:5" x14ac:dyDescent="0.25">
      <c r="A13172" s="43">
        <v>44532</v>
      </c>
      <c r="B13172" s="41">
        <v>44532</v>
      </c>
      <c r="C13172" s="41" t="s">
        <v>1270</v>
      </c>
      <c r="D13172" s="42">
        <f>VLOOKUP(Pag_Inicio_Corr_mas_casos[[#This Row],[Corregimiento]],Hoja3!$A$2:$D$676,4,0)</f>
        <v>40701</v>
      </c>
      <c r="E13172" s="41">
        <v>6</v>
      </c>
    </row>
    <row r="13173" spans="1:5" x14ac:dyDescent="0.25">
      <c r="A13173" s="43">
        <v>44532</v>
      </c>
      <c r="B13173" s="41">
        <v>44532</v>
      </c>
      <c r="C13173" s="41" t="s">
        <v>1101</v>
      </c>
      <c r="D13173" s="42">
        <f>VLOOKUP(Pag_Inicio_Corr_mas_casos[[#This Row],[Corregimiento]],Hoja3!$A$2:$D$676,4,0)</f>
        <v>60101</v>
      </c>
      <c r="E13173" s="41">
        <v>5</v>
      </c>
    </row>
    <row r="13174" spans="1:5" x14ac:dyDescent="0.25">
      <c r="A13174" s="43">
        <v>44532</v>
      </c>
      <c r="B13174" s="41">
        <v>44532</v>
      </c>
      <c r="C13174" s="41" t="s">
        <v>1033</v>
      </c>
      <c r="D13174" s="42">
        <f>VLOOKUP(Pag_Inicio_Corr_mas_casos[[#This Row],[Corregimiento]],Hoja3!$A$2:$D$676,4,0)</f>
        <v>130717</v>
      </c>
      <c r="E13174" s="41">
        <v>5</v>
      </c>
    </row>
    <row r="13175" spans="1:5" x14ac:dyDescent="0.25">
      <c r="A13175" s="43">
        <v>44532</v>
      </c>
      <c r="B13175" s="41">
        <v>44532</v>
      </c>
      <c r="C13175" s="41" t="s">
        <v>867</v>
      </c>
      <c r="D13175" s="42">
        <f>VLOOKUP(Pag_Inicio_Corr_mas_casos[[#This Row],[Corregimiento]],Hoja3!$A$2:$D$676,4,0)</f>
        <v>80821</v>
      </c>
      <c r="E13175" s="41">
        <v>5</v>
      </c>
    </row>
    <row r="13176" spans="1:5" x14ac:dyDescent="0.25">
      <c r="A13176" s="43">
        <v>44532</v>
      </c>
      <c r="B13176" s="41">
        <v>44532</v>
      </c>
      <c r="C13176" s="41" t="s">
        <v>1533</v>
      </c>
      <c r="D13176" s="42">
        <f>VLOOKUP(Pag_Inicio_Corr_mas_casos[[#This Row],[Corregimiento]],Hoja3!$A$2:$D$676,4,0)</f>
        <v>70209</v>
      </c>
      <c r="E13176" s="41">
        <v>4</v>
      </c>
    </row>
    <row r="13177" spans="1:5" x14ac:dyDescent="0.25">
      <c r="A13177" s="43">
        <v>44532</v>
      </c>
      <c r="B13177" s="41">
        <v>44532</v>
      </c>
      <c r="C13177" s="41" t="s">
        <v>1032</v>
      </c>
      <c r="D13177" s="42">
        <f>VLOOKUP(Pag_Inicio_Corr_mas_casos[[#This Row],[Corregimiento]],Hoja3!$A$2:$D$676,4,0)</f>
        <v>80810</v>
      </c>
      <c r="E13177" s="41">
        <v>4</v>
      </c>
    </row>
    <row r="13178" spans="1:5" x14ac:dyDescent="0.25">
      <c r="A13178" s="43">
        <v>44532</v>
      </c>
      <c r="B13178" s="41">
        <v>44532</v>
      </c>
      <c r="C13178" s="41" t="s">
        <v>1300</v>
      </c>
      <c r="D13178" s="42">
        <f>VLOOKUP(Pag_Inicio_Corr_mas_casos[[#This Row],[Corregimiento]],Hoja3!$A$2:$D$676,4,0)</f>
        <v>10207</v>
      </c>
      <c r="E13178" s="41">
        <v>4</v>
      </c>
    </row>
    <row r="13179" spans="1:5" x14ac:dyDescent="0.25">
      <c r="A13179" s="43">
        <v>44532</v>
      </c>
      <c r="B13179" s="41">
        <v>44532</v>
      </c>
      <c r="C13179" s="41" t="s">
        <v>1049</v>
      </c>
      <c r="D13179" s="42">
        <f>VLOOKUP(Pag_Inicio_Corr_mas_casos[[#This Row],[Corregimiento]],Hoja3!$A$2:$D$676,4,0)</f>
        <v>80822</v>
      </c>
      <c r="E13179" s="41">
        <v>4</v>
      </c>
    </row>
    <row r="13180" spans="1:5" x14ac:dyDescent="0.25">
      <c r="A13180" s="43">
        <v>44532</v>
      </c>
      <c r="B13180" s="41">
        <v>44532</v>
      </c>
      <c r="C13180" s="41" t="s">
        <v>1070</v>
      </c>
      <c r="D13180" s="42">
        <f>VLOOKUP(Pag_Inicio_Corr_mas_casos[[#This Row],[Corregimiento]],Hoja3!$A$2:$D$676,4,0)</f>
        <v>20207</v>
      </c>
      <c r="E13180" s="41">
        <v>4</v>
      </c>
    </row>
    <row r="13181" spans="1:5" x14ac:dyDescent="0.25">
      <c r="A13181" s="43">
        <v>44532</v>
      </c>
      <c r="B13181" s="41">
        <v>44532</v>
      </c>
      <c r="C13181" s="41" t="s">
        <v>1114</v>
      </c>
      <c r="D13181" s="42">
        <f>VLOOKUP(Pag_Inicio_Corr_mas_casos[[#This Row],[Corregimiento]],Hoja3!$A$2:$D$676,4,0)</f>
        <v>81001</v>
      </c>
      <c r="E13181" s="41">
        <v>4</v>
      </c>
    </row>
    <row r="13182" spans="1:5" x14ac:dyDescent="0.25">
      <c r="A13182" s="43">
        <v>44532</v>
      </c>
      <c r="B13182" s="41">
        <v>44532</v>
      </c>
      <c r="C13182" s="41" t="s">
        <v>1038</v>
      </c>
      <c r="D13182" s="42">
        <f>VLOOKUP(Pag_Inicio_Corr_mas_casos[[#This Row],[Corregimiento]],Hoja3!$A$2:$D$676,4,0)</f>
        <v>80816</v>
      </c>
      <c r="E13182" s="41">
        <v>4</v>
      </c>
    </row>
    <row r="13183" spans="1:5" x14ac:dyDescent="0.25">
      <c r="A13183" s="43">
        <v>44532</v>
      </c>
      <c r="B13183" s="41">
        <v>44532</v>
      </c>
      <c r="C13183" s="41" t="s">
        <v>1098</v>
      </c>
      <c r="D13183" s="42">
        <f>VLOOKUP(Pag_Inicio_Corr_mas_casos[[#This Row],[Corregimiento]],Hoja3!$A$2:$D$676,4,0)</f>
        <v>40611</v>
      </c>
      <c r="E13183" s="41">
        <v>4</v>
      </c>
    </row>
    <row r="13184" spans="1:5" x14ac:dyDescent="0.25">
      <c r="A13184" s="206">
        <v>44533</v>
      </c>
      <c r="B13184" s="207">
        <v>44533</v>
      </c>
      <c r="C13184" s="207" t="s">
        <v>1518</v>
      </c>
      <c r="D13184" s="208">
        <f>VLOOKUP(Pag_Inicio_Corr_mas_casos[[#This Row],[Corregimiento]],Hoja3!$A$2:$D$676,4,0)</f>
        <v>70701</v>
      </c>
      <c r="E13184" s="207">
        <v>13</v>
      </c>
    </row>
    <row r="13185" spans="1:5" x14ac:dyDescent="0.25">
      <c r="A13185" s="206">
        <v>44533</v>
      </c>
      <c r="B13185" s="207">
        <v>44533</v>
      </c>
      <c r="C13185" s="207" t="s">
        <v>1106</v>
      </c>
      <c r="D13185" s="208">
        <f>VLOOKUP(Pag_Inicio_Corr_mas_casos[[#This Row],[Corregimiento]],Hoja3!$A$2:$D$676,4,0)</f>
        <v>80809</v>
      </c>
      <c r="E13185" s="207">
        <v>12</v>
      </c>
    </row>
    <row r="13186" spans="1:5" x14ac:dyDescent="0.25">
      <c r="A13186" s="206">
        <v>44533</v>
      </c>
      <c r="B13186" s="207">
        <v>44533</v>
      </c>
      <c r="C13186" s="207" t="s">
        <v>1107</v>
      </c>
      <c r="D13186" s="208">
        <f>VLOOKUP(Pag_Inicio_Corr_mas_casos[[#This Row],[Corregimiento]],Hoja3!$A$2:$D$676,4,0)</f>
        <v>80819</v>
      </c>
      <c r="E13186" s="207">
        <v>11</v>
      </c>
    </row>
    <row r="13187" spans="1:5" x14ac:dyDescent="0.25">
      <c r="A13187" s="206">
        <v>44533</v>
      </c>
      <c r="B13187" s="207">
        <v>44533</v>
      </c>
      <c r="C13187" s="207" t="s">
        <v>1037</v>
      </c>
      <c r="D13187" s="208">
        <f>VLOOKUP(Pag_Inicio_Corr_mas_casos[[#This Row],[Corregimiento]],Hoja3!$A$2:$D$676,4,0)</f>
        <v>80807</v>
      </c>
      <c r="E13187" s="207">
        <v>9</v>
      </c>
    </row>
    <row r="13188" spans="1:5" x14ac:dyDescent="0.25">
      <c r="A13188" s="206">
        <v>44533</v>
      </c>
      <c r="B13188" s="207">
        <v>44533</v>
      </c>
      <c r="C13188" s="207" t="s">
        <v>1534</v>
      </c>
      <c r="D13188" s="208">
        <f>VLOOKUP(Pag_Inicio_Corr_mas_casos[[#This Row],[Corregimiento]],Hoja3!$A$2:$D$676,4,0)</f>
        <v>130309</v>
      </c>
      <c r="E13188" s="207">
        <v>7</v>
      </c>
    </row>
    <row r="13189" spans="1:5" x14ac:dyDescent="0.25">
      <c r="A13189" s="206">
        <v>44533</v>
      </c>
      <c r="B13189" s="207">
        <v>44533</v>
      </c>
      <c r="C13189" s="207" t="s">
        <v>1116</v>
      </c>
      <c r="D13189" s="208">
        <f>VLOOKUP(Pag_Inicio_Corr_mas_casos[[#This Row],[Corregimiento]],Hoja3!$A$2:$D$676,4,0)</f>
        <v>81003</v>
      </c>
      <c r="E13189" s="207">
        <v>7</v>
      </c>
    </row>
    <row r="13190" spans="1:5" x14ac:dyDescent="0.25">
      <c r="A13190" s="206">
        <v>44533</v>
      </c>
      <c r="B13190" s="207">
        <v>44533</v>
      </c>
      <c r="C13190" s="207" t="s">
        <v>867</v>
      </c>
      <c r="D13190" s="208">
        <f>VLOOKUP(Pag_Inicio_Corr_mas_casos[[#This Row],[Corregimiento]],Hoja3!$A$2:$D$676,4,0)</f>
        <v>80821</v>
      </c>
      <c r="E13190" s="207">
        <v>7</v>
      </c>
    </row>
    <row r="13191" spans="1:5" x14ac:dyDescent="0.25">
      <c r="A13191" s="206">
        <v>44533</v>
      </c>
      <c r="B13191" s="207">
        <v>44533</v>
      </c>
      <c r="C13191" s="207" t="s">
        <v>782</v>
      </c>
      <c r="D13191" s="208">
        <f>VLOOKUP(Pag_Inicio_Corr_mas_casos[[#This Row],[Corregimiento]],Hoja3!$A$2:$D$676,4,0)</f>
        <v>80817</v>
      </c>
      <c r="E13191" s="207">
        <v>6</v>
      </c>
    </row>
    <row r="13192" spans="1:5" x14ac:dyDescent="0.25">
      <c r="A13192" s="206">
        <v>44533</v>
      </c>
      <c r="B13192" s="207">
        <v>44533</v>
      </c>
      <c r="C13192" s="207" t="s">
        <v>935</v>
      </c>
      <c r="D13192" s="208">
        <f>VLOOKUP(Pag_Inicio_Corr_mas_casos[[#This Row],[Corregimiento]],Hoja3!$A$2:$D$676,4,0)</f>
        <v>60103</v>
      </c>
      <c r="E13192" s="207">
        <v>6</v>
      </c>
    </row>
    <row r="13193" spans="1:5" x14ac:dyDescent="0.25">
      <c r="A13193" s="206">
        <v>44533</v>
      </c>
      <c r="B13193" s="207">
        <v>44533</v>
      </c>
      <c r="C13193" s="207" t="s">
        <v>1141</v>
      </c>
      <c r="D13193" s="208">
        <f>VLOOKUP(Pag_Inicio_Corr_mas_casos[[#This Row],[Corregimiento]],Hoja3!$A$2:$D$676,4,0)</f>
        <v>80812</v>
      </c>
      <c r="E13193" s="207">
        <v>6</v>
      </c>
    </row>
    <row r="13194" spans="1:5" x14ac:dyDescent="0.25">
      <c r="A13194" s="206">
        <v>44533</v>
      </c>
      <c r="B13194" s="207">
        <v>44533</v>
      </c>
      <c r="C13194" s="207" t="s">
        <v>990</v>
      </c>
      <c r="D13194" s="208">
        <f>VLOOKUP(Pag_Inicio_Corr_mas_casos[[#This Row],[Corregimiento]],Hoja3!$A$2:$D$676,4,0)</f>
        <v>40707</v>
      </c>
      <c r="E13194" s="207">
        <v>5</v>
      </c>
    </row>
    <row r="13195" spans="1:5" x14ac:dyDescent="0.25">
      <c r="A13195" s="206">
        <v>44533</v>
      </c>
      <c r="B13195" s="207">
        <v>44533</v>
      </c>
      <c r="C13195" s="207" t="s">
        <v>804</v>
      </c>
      <c r="D13195" s="208">
        <f>VLOOKUP(Pag_Inicio_Corr_mas_casos[[#This Row],[Corregimiento]],Hoja3!$A$2:$D$676,4,0)</f>
        <v>80815</v>
      </c>
      <c r="E13195" s="207">
        <v>5</v>
      </c>
    </row>
    <row r="13196" spans="1:5" x14ac:dyDescent="0.25">
      <c r="A13196" s="206">
        <v>44533</v>
      </c>
      <c r="B13196" s="207">
        <v>44533</v>
      </c>
      <c r="C13196" s="207" t="s">
        <v>1038</v>
      </c>
      <c r="D13196" s="208">
        <f>VLOOKUP(Pag_Inicio_Corr_mas_casos[[#This Row],[Corregimiento]],Hoja3!$A$2:$D$676,4,0)</f>
        <v>80816</v>
      </c>
      <c r="E13196" s="207">
        <v>5</v>
      </c>
    </row>
    <row r="13197" spans="1:5" x14ac:dyDescent="0.25">
      <c r="A13197" s="206">
        <v>44533</v>
      </c>
      <c r="B13197" s="207">
        <v>44533</v>
      </c>
      <c r="C13197" s="207" t="s">
        <v>1081</v>
      </c>
      <c r="D13197" s="208">
        <f>VLOOKUP(Pag_Inicio_Corr_mas_casos[[#This Row],[Corregimiento]],Hoja3!$A$2:$D$676,4,0)</f>
        <v>81007</v>
      </c>
      <c r="E13197" s="207">
        <v>5</v>
      </c>
    </row>
    <row r="13198" spans="1:5" x14ac:dyDescent="0.25">
      <c r="A13198" s="206">
        <v>44533</v>
      </c>
      <c r="B13198" s="207">
        <v>44533</v>
      </c>
      <c r="C13198" s="207" t="s">
        <v>1334</v>
      </c>
      <c r="D13198" s="208">
        <f>VLOOKUP(Pag_Inicio_Corr_mas_casos[[#This Row],[Corregimiento]],Hoja3!$A$2:$D$676,4,0)</f>
        <v>10207</v>
      </c>
      <c r="E13198" s="207">
        <v>5</v>
      </c>
    </row>
    <row r="13199" spans="1:5" x14ac:dyDescent="0.25">
      <c r="A13199" s="206">
        <v>44533</v>
      </c>
      <c r="B13199" s="207">
        <v>44533</v>
      </c>
      <c r="C13199" s="207" t="s">
        <v>1031</v>
      </c>
      <c r="D13199" s="208">
        <f>VLOOKUP(Pag_Inicio_Corr_mas_casos[[#This Row],[Corregimiento]],Hoja3!$A$2:$D$676,4,0)</f>
        <v>81001</v>
      </c>
      <c r="E13199" s="207">
        <v>4</v>
      </c>
    </row>
    <row r="13200" spans="1:5" x14ac:dyDescent="0.25">
      <c r="A13200" s="206">
        <v>44533</v>
      </c>
      <c r="B13200" s="207">
        <v>44533</v>
      </c>
      <c r="C13200" s="207" t="s">
        <v>1248</v>
      </c>
      <c r="D13200" s="208">
        <f>VLOOKUP(Pag_Inicio_Corr_mas_casos[[#This Row],[Corregimiento]],Hoja3!$A$2:$D$676,4,0)</f>
        <v>20601</v>
      </c>
      <c r="E13200" s="207">
        <v>4</v>
      </c>
    </row>
    <row r="13201" spans="1:5" x14ac:dyDescent="0.25">
      <c r="A13201" s="206">
        <v>44533</v>
      </c>
      <c r="B13201" s="207">
        <v>44533</v>
      </c>
      <c r="C13201" s="207" t="s">
        <v>1149</v>
      </c>
      <c r="D13201" s="208">
        <f>VLOOKUP(Pag_Inicio_Corr_mas_casos[[#This Row],[Corregimiento]],Hoja3!$A$2:$D$676,4,0)</f>
        <v>130102</v>
      </c>
      <c r="E13201" s="207">
        <v>4</v>
      </c>
    </row>
    <row r="13202" spans="1:5" x14ac:dyDescent="0.25">
      <c r="A13202" s="206">
        <v>44533</v>
      </c>
      <c r="B13202" s="207">
        <v>44533</v>
      </c>
      <c r="C13202" s="207" t="s">
        <v>1074</v>
      </c>
      <c r="D13202" s="208">
        <f>VLOOKUP(Pag_Inicio_Corr_mas_casos[[#This Row],[Corregimiento]],Hoja3!$A$2:$D$676,4,0)</f>
        <v>81002</v>
      </c>
      <c r="E13202" s="207">
        <v>4</v>
      </c>
    </row>
    <row r="13203" spans="1:5" x14ac:dyDescent="0.25">
      <c r="A13203" s="206">
        <v>44533</v>
      </c>
      <c r="B13203" s="207">
        <v>44533</v>
      </c>
      <c r="C13203" s="207" t="s">
        <v>1250</v>
      </c>
      <c r="D13203" s="208">
        <f>VLOOKUP(Pag_Inicio_Corr_mas_casos[[#This Row],[Corregimiento]],Hoja3!$A$2:$D$676,4,0)</f>
        <v>30103</v>
      </c>
      <c r="E13203" s="207">
        <v>4</v>
      </c>
    </row>
    <row r="13204" spans="1:5" x14ac:dyDescent="0.25">
      <c r="A13204" s="35">
        <v>44534</v>
      </c>
      <c r="B13204" s="36">
        <v>44534</v>
      </c>
      <c r="C13204" s="36" t="s">
        <v>1141</v>
      </c>
      <c r="D13204" s="37">
        <f>VLOOKUP(Pag_Inicio_Corr_mas_casos[[#This Row],[Corregimiento]],Hoja3!$A$2:$D$676,4,0)</f>
        <v>80812</v>
      </c>
      <c r="E13204" s="36">
        <v>15</v>
      </c>
    </row>
    <row r="13205" spans="1:5" x14ac:dyDescent="0.25">
      <c r="A13205" s="35">
        <v>44534</v>
      </c>
      <c r="B13205" s="36">
        <v>44534</v>
      </c>
      <c r="C13205" s="36" t="s">
        <v>1163</v>
      </c>
      <c r="D13205" s="37">
        <f>VLOOKUP(Pag_Inicio_Corr_mas_casos[[#This Row],[Corregimiento]],Hoja3!$A$2:$D$676,4,0)</f>
        <v>130101</v>
      </c>
      <c r="E13205" s="36">
        <v>13</v>
      </c>
    </row>
    <row r="13206" spans="1:5" x14ac:dyDescent="0.25">
      <c r="A13206" s="35">
        <v>44534</v>
      </c>
      <c r="B13206" s="36">
        <v>44534</v>
      </c>
      <c r="C13206" s="36" t="s">
        <v>1034</v>
      </c>
      <c r="D13206" s="37">
        <f>VLOOKUP(Pag_Inicio_Corr_mas_casos[[#This Row],[Corregimiento]],Hoja3!$A$2:$D$676,4,0)</f>
        <v>81009</v>
      </c>
      <c r="E13206" s="36">
        <v>9</v>
      </c>
    </row>
    <row r="13207" spans="1:5" x14ac:dyDescent="0.25">
      <c r="A13207" s="35">
        <v>44534</v>
      </c>
      <c r="B13207" s="36">
        <v>44534</v>
      </c>
      <c r="C13207" s="36" t="s">
        <v>1106</v>
      </c>
      <c r="D13207" s="37">
        <f>VLOOKUP(Pag_Inicio_Corr_mas_casos[[#This Row],[Corregimiento]],Hoja3!$A$2:$D$676,4,0)</f>
        <v>80809</v>
      </c>
      <c r="E13207" s="36">
        <v>7</v>
      </c>
    </row>
    <row r="13208" spans="1:5" x14ac:dyDescent="0.25">
      <c r="A13208" s="35">
        <v>44534</v>
      </c>
      <c r="B13208" s="36">
        <v>44534</v>
      </c>
      <c r="C13208" s="36" t="s">
        <v>1037</v>
      </c>
      <c r="D13208" s="37">
        <f>VLOOKUP(Pag_Inicio_Corr_mas_casos[[#This Row],[Corregimiento]],Hoja3!$A$2:$D$676,4,0)</f>
        <v>80807</v>
      </c>
      <c r="E13208" s="36">
        <v>7</v>
      </c>
    </row>
    <row r="13209" spans="1:5" x14ac:dyDescent="0.25">
      <c r="A13209" s="35">
        <v>44534</v>
      </c>
      <c r="B13209" s="36">
        <v>44534</v>
      </c>
      <c r="C13209" s="36" t="s">
        <v>1041</v>
      </c>
      <c r="D13209" s="37">
        <f>VLOOKUP(Pag_Inicio_Corr_mas_casos[[#This Row],[Corregimiento]],Hoja3!$A$2:$D$676,4,0)</f>
        <v>80814</v>
      </c>
      <c r="E13209" s="36">
        <v>6</v>
      </c>
    </row>
    <row r="13210" spans="1:5" x14ac:dyDescent="0.25">
      <c r="A13210" s="35">
        <v>44534</v>
      </c>
      <c r="B13210" s="36">
        <v>44534</v>
      </c>
      <c r="C13210" s="36" t="s">
        <v>1117</v>
      </c>
      <c r="D13210" s="37">
        <f>VLOOKUP(Pag_Inicio_Corr_mas_casos[[#This Row],[Corregimiento]],Hoja3!$A$2:$D$676,4,0)</f>
        <v>91001</v>
      </c>
      <c r="E13210" s="36">
        <v>6</v>
      </c>
    </row>
    <row r="13211" spans="1:5" x14ac:dyDescent="0.25">
      <c r="A13211" s="35">
        <v>44534</v>
      </c>
      <c r="B13211" s="36">
        <v>44534</v>
      </c>
      <c r="C13211" s="36" t="s">
        <v>1099</v>
      </c>
      <c r="D13211" s="37">
        <f>VLOOKUP(Pag_Inicio_Corr_mas_casos[[#This Row],[Corregimiento]],Hoja3!$A$2:$D$676,4,0)</f>
        <v>130310</v>
      </c>
      <c r="E13211" s="36">
        <v>6</v>
      </c>
    </row>
    <row r="13212" spans="1:5" x14ac:dyDescent="0.25">
      <c r="A13212" s="35">
        <v>44534</v>
      </c>
      <c r="B13212" s="36">
        <v>44534</v>
      </c>
      <c r="C13212" s="36" t="s">
        <v>1032</v>
      </c>
      <c r="D13212" s="37">
        <f>VLOOKUP(Pag_Inicio_Corr_mas_casos[[#This Row],[Corregimiento]],Hoja3!$A$2:$D$676,4,0)</f>
        <v>80810</v>
      </c>
      <c r="E13212" s="36">
        <v>6</v>
      </c>
    </row>
    <row r="13213" spans="1:5" x14ac:dyDescent="0.25">
      <c r="A13213" s="35">
        <v>44534</v>
      </c>
      <c r="B13213" s="36">
        <v>44534</v>
      </c>
      <c r="C13213" s="36" t="s">
        <v>1035</v>
      </c>
      <c r="D13213" s="37">
        <f>VLOOKUP(Pag_Inicio_Corr_mas_casos[[#This Row],[Corregimiento]],Hoja3!$A$2:$D$676,4,0)</f>
        <v>80806</v>
      </c>
      <c r="E13213" s="36">
        <v>6</v>
      </c>
    </row>
    <row r="13214" spans="1:5" x14ac:dyDescent="0.25">
      <c r="A13214" s="35">
        <v>44534</v>
      </c>
      <c r="B13214" s="36">
        <v>44534</v>
      </c>
      <c r="C13214" s="36" t="s">
        <v>1062</v>
      </c>
      <c r="D13214" s="37">
        <f>VLOOKUP(Pag_Inicio_Corr_mas_casos[[#This Row],[Corregimiento]],Hoja3!$A$2:$D$676,4,0)</f>
        <v>30107</v>
      </c>
      <c r="E13214" s="36">
        <v>6</v>
      </c>
    </row>
    <row r="13215" spans="1:5" x14ac:dyDescent="0.25">
      <c r="A13215" s="35">
        <v>44534</v>
      </c>
      <c r="B13215" s="36">
        <v>44534</v>
      </c>
      <c r="C13215" s="36" t="s">
        <v>1046</v>
      </c>
      <c r="D13215" s="37">
        <f>VLOOKUP(Pag_Inicio_Corr_mas_casos[[#This Row],[Corregimiento]],Hoja3!$A$2:$D$676,4,0)</f>
        <v>80813</v>
      </c>
      <c r="E13215" s="36">
        <v>5</v>
      </c>
    </row>
    <row r="13216" spans="1:5" x14ac:dyDescent="0.25">
      <c r="A13216" s="35">
        <v>44534</v>
      </c>
      <c r="B13216" s="36">
        <v>44534</v>
      </c>
      <c r="C13216" s="36" t="s">
        <v>1165</v>
      </c>
      <c r="D13216" s="37">
        <f>VLOOKUP(Pag_Inicio_Corr_mas_casos[[#This Row],[Corregimiento]],Hoja3!$A$2:$D$676,4,0)</f>
        <v>91011</v>
      </c>
      <c r="E13216" s="36">
        <v>5</v>
      </c>
    </row>
    <row r="13217" spans="1:5" x14ac:dyDescent="0.25">
      <c r="A13217" s="35">
        <v>44534</v>
      </c>
      <c r="B13217" s="36">
        <v>44534</v>
      </c>
      <c r="C13217" s="36" t="s">
        <v>1105</v>
      </c>
      <c r="D13217" s="37">
        <f>VLOOKUP(Pag_Inicio_Corr_mas_casos[[#This Row],[Corregimiento]],Hoja3!$A$2:$D$676,4,0)</f>
        <v>130312</v>
      </c>
      <c r="E13217" s="36">
        <v>5</v>
      </c>
    </row>
    <row r="13218" spans="1:5" x14ac:dyDescent="0.25">
      <c r="A13218" s="35">
        <v>44534</v>
      </c>
      <c r="B13218" s="36">
        <v>44534</v>
      </c>
      <c r="C13218" s="36" t="s">
        <v>1107</v>
      </c>
      <c r="D13218" s="37">
        <f>VLOOKUP(Pag_Inicio_Corr_mas_casos[[#This Row],[Corregimiento]],Hoja3!$A$2:$D$676,4,0)</f>
        <v>80819</v>
      </c>
      <c r="E13218" s="36">
        <v>5</v>
      </c>
    </row>
    <row r="13219" spans="1:5" x14ac:dyDescent="0.25">
      <c r="A13219" s="35">
        <v>44534</v>
      </c>
      <c r="B13219" s="36">
        <v>44534</v>
      </c>
      <c r="C13219" s="36" t="s">
        <v>1036</v>
      </c>
      <c r="D13219" s="37">
        <f>VLOOKUP(Pag_Inicio_Corr_mas_casos[[#This Row],[Corregimiento]],Hoja3!$A$2:$D$676,4,0)</f>
        <v>80823</v>
      </c>
      <c r="E13219" s="36">
        <v>5</v>
      </c>
    </row>
    <row r="13220" spans="1:5" x14ac:dyDescent="0.25">
      <c r="A13220" s="35">
        <v>44534</v>
      </c>
      <c r="B13220" s="36">
        <v>44534</v>
      </c>
      <c r="C13220" s="36" t="s">
        <v>1535</v>
      </c>
      <c r="D13220" s="37">
        <f>VLOOKUP(Pag_Inicio_Corr_mas_casos[[#This Row],[Corregimiento]],Hoja3!$A$2:$D$676,4,0)</f>
        <v>91010</v>
      </c>
      <c r="E13220" s="36">
        <v>5</v>
      </c>
    </row>
    <row r="13221" spans="1:5" x14ac:dyDescent="0.25">
      <c r="A13221" s="35">
        <v>44534</v>
      </c>
      <c r="B13221" s="36">
        <v>44534</v>
      </c>
      <c r="C13221" s="36" t="s">
        <v>1110</v>
      </c>
      <c r="D13221" s="37">
        <f>VLOOKUP(Pag_Inicio_Corr_mas_casos[[#This Row],[Corregimiento]],Hoja3!$A$2:$D$676,4,0)</f>
        <v>130702</v>
      </c>
      <c r="E13221" s="36">
        <v>4</v>
      </c>
    </row>
    <row r="13222" spans="1:5" x14ac:dyDescent="0.25">
      <c r="A13222" s="35">
        <v>44534</v>
      </c>
      <c r="B13222" s="36">
        <v>44534</v>
      </c>
      <c r="C13222" s="36" t="s">
        <v>1224</v>
      </c>
      <c r="D13222" s="37">
        <f>VLOOKUP(Pag_Inicio_Corr_mas_casos[[#This Row],[Corregimiento]],Hoja3!$A$2:$D$676,4,0)</f>
        <v>40204</v>
      </c>
      <c r="E13222" s="36">
        <v>4</v>
      </c>
    </row>
    <row r="13223" spans="1:5" x14ac:dyDescent="0.25">
      <c r="A13223" s="35">
        <v>44534</v>
      </c>
      <c r="B13223" s="36">
        <v>44534</v>
      </c>
      <c r="C13223" s="36" t="s">
        <v>1042</v>
      </c>
      <c r="D13223" s="37">
        <f>VLOOKUP(Pag_Inicio_Corr_mas_casos[[#This Row],[Corregimiento]],Hoja3!$A$2:$D$676,4,0)</f>
        <v>80826</v>
      </c>
      <c r="E13223" s="36">
        <v>4</v>
      </c>
    </row>
    <row r="13224" spans="1:5" x14ac:dyDescent="0.25">
      <c r="A13224" s="216">
        <v>44535</v>
      </c>
      <c r="B13224" s="217">
        <v>44535</v>
      </c>
      <c r="C13224" s="217" t="s">
        <v>1141</v>
      </c>
      <c r="D13224" s="218">
        <f>VLOOKUP(Pag_Inicio_Corr_mas_casos[[#This Row],[Corregimiento]],Hoja3!$A$2:$D$676,4,0)</f>
        <v>80812</v>
      </c>
      <c r="E13224" s="217">
        <v>25</v>
      </c>
    </row>
    <row r="13225" spans="1:5" x14ac:dyDescent="0.25">
      <c r="A13225" s="216">
        <v>44535</v>
      </c>
      <c r="B13225" s="217">
        <v>44535</v>
      </c>
      <c r="C13225" s="217" t="s">
        <v>1107</v>
      </c>
      <c r="D13225" s="218">
        <f>VLOOKUP(Pag_Inicio_Corr_mas_casos[[#This Row],[Corregimiento]],Hoja3!$A$2:$D$676,4,0)</f>
        <v>80819</v>
      </c>
      <c r="E13225" s="217">
        <v>11</v>
      </c>
    </row>
    <row r="13226" spans="1:5" x14ac:dyDescent="0.25">
      <c r="A13226" s="216">
        <v>44535</v>
      </c>
      <c r="B13226" s="217">
        <v>44535</v>
      </c>
      <c r="C13226" s="217" t="s">
        <v>1041</v>
      </c>
      <c r="D13226" s="218">
        <f>VLOOKUP(Pag_Inicio_Corr_mas_casos[[#This Row],[Corregimiento]],Hoja3!$A$2:$D$676,4,0)</f>
        <v>80814</v>
      </c>
      <c r="E13226" s="217">
        <v>10</v>
      </c>
    </row>
    <row r="13227" spans="1:5" x14ac:dyDescent="0.25">
      <c r="A13227" s="216">
        <v>44535</v>
      </c>
      <c r="B13227" s="217">
        <v>44535</v>
      </c>
      <c r="C13227" s="217" t="s">
        <v>867</v>
      </c>
      <c r="D13227" s="218">
        <f>VLOOKUP(Pag_Inicio_Corr_mas_casos[[#This Row],[Corregimiento]],Hoja3!$A$2:$D$676,4,0)</f>
        <v>80821</v>
      </c>
      <c r="E13227" s="217">
        <v>9</v>
      </c>
    </row>
    <row r="13228" spans="1:5" x14ac:dyDescent="0.25">
      <c r="A13228" s="216">
        <v>44535</v>
      </c>
      <c r="B13228" s="217">
        <v>44535</v>
      </c>
      <c r="C13228" s="217" t="s">
        <v>1518</v>
      </c>
      <c r="D13228" s="218">
        <f>VLOOKUP(Pag_Inicio_Corr_mas_casos[[#This Row],[Corregimiento]],Hoja3!$A$2:$D$676,4,0)</f>
        <v>70701</v>
      </c>
      <c r="E13228" s="217">
        <v>7</v>
      </c>
    </row>
    <row r="13229" spans="1:5" x14ac:dyDescent="0.25">
      <c r="A13229" s="216">
        <v>44535</v>
      </c>
      <c r="B13229" s="217">
        <v>44535</v>
      </c>
      <c r="C13229" s="217" t="s">
        <v>1536</v>
      </c>
      <c r="D13229" s="218">
        <f>VLOOKUP(Pag_Inicio_Corr_mas_casos[[#This Row],[Corregimiento]],Hoja3!$A$2:$D$676,4,0)</f>
        <v>20301</v>
      </c>
      <c r="E13229" s="217">
        <v>6</v>
      </c>
    </row>
    <row r="13230" spans="1:5" x14ac:dyDescent="0.25">
      <c r="A13230" s="216">
        <v>44535</v>
      </c>
      <c r="B13230" s="217">
        <v>44535</v>
      </c>
      <c r="C13230" s="217" t="s">
        <v>1106</v>
      </c>
      <c r="D13230" s="218">
        <f>VLOOKUP(Pag_Inicio_Corr_mas_casos[[#This Row],[Corregimiento]],Hoja3!$A$2:$D$676,4,0)</f>
        <v>80809</v>
      </c>
      <c r="E13230" s="217">
        <v>5</v>
      </c>
    </row>
    <row r="13231" spans="1:5" x14ac:dyDescent="0.25">
      <c r="A13231" s="216">
        <v>44535</v>
      </c>
      <c r="B13231" s="217">
        <v>44535</v>
      </c>
      <c r="C13231" s="217" t="s">
        <v>1478</v>
      </c>
      <c r="D13231" s="218">
        <f>VLOOKUP(Pag_Inicio_Corr_mas_casos[[#This Row],[Corregimiento]],Hoja3!$A$2:$D$676,4,0)</f>
        <v>60105</v>
      </c>
      <c r="E13231" s="217">
        <v>5</v>
      </c>
    </row>
    <row r="13232" spans="1:5" x14ac:dyDescent="0.25">
      <c r="A13232" s="216">
        <v>44535</v>
      </c>
      <c r="B13232" s="217">
        <v>44535</v>
      </c>
      <c r="C13232" s="217" t="s">
        <v>1037</v>
      </c>
      <c r="D13232" s="218">
        <f>VLOOKUP(Pag_Inicio_Corr_mas_casos[[#This Row],[Corregimiento]],Hoja3!$A$2:$D$676,4,0)</f>
        <v>80807</v>
      </c>
      <c r="E13232" s="217">
        <v>5</v>
      </c>
    </row>
    <row r="13233" spans="1:5" x14ac:dyDescent="0.25">
      <c r="A13233" s="216">
        <v>44535</v>
      </c>
      <c r="B13233" s="217">
        <v>44535</v>
      </c>
      <c r="C13233" s="217" t="s">
        <v>1110</v>
      </c>
      <c r="D13233" s="218">
        <f>VLOOKUP(Pag_Inicio_Corr_mas_casos[[#This Row],[Corregimiento]],Hoja3!$A$2:$D$676,4,0)</f>
        <v>130702</v>
      </c>
      <c r="E13233" s="217">
        <v>4</v>
      </c>
    </row>
    <row r="13234" spans="1:5" x14ac:dyDescent="0.25">
      <c r="A13234" s="216">
        <v>44535</v>
      </c>
      <c r="B13234" s="217">
        <v>44535</v>
      </c>
      <c r="C13234" s="217" t="s">
        <v>868</v>
      </c>
      <c r="D13234" s="218">
        <f>VLOOKUP(Pag_Inicio_Corr_mas_casos[[#This Row],[Corregimiento]],Hoja3!$A$2:$D$676,4,0)</f>
        <v>81009</v>
      </c>
      <c r="E13234" s="217">
        <v>4</v>
      </c>
    </row>
    <row r="13235" spans="1:5" x14ac:dyDescent="0.25">
      <c r="A13235" s="216">
        <v>44535</v>
      </c>
      <c r="B13235" s="217">
        <v>44535</v>
      </c>
      <c r="C13235" s="217" t="s">
        <v>1163</v>
      </c>
      <c r="D13235" s="218">
        <f>VLOOKUP(Pag_Inicio_Corr_mas_casos[[#This Row],[Corregimiento]],Hoja3!$A$2:$D$676,4,0)</f>
        <v>130101</v>
      </c>
      <c r="E13235" s="217">
        <v>4</v>
      </c>
    </row>
    <row r="13236" spans="1:5" x14ac:dyDescent="0.25">
      <c r="A13236" s="216">
        <v>44535</v>
      </c>
      <c r="B13236" s="217">
        <v>44535</v>
      </c>
      <c r="C13236" s="217" t="s">
        <v>1035</v>
      </c>
      <c r="D13236" s="218">
        <f>VLOOKUP(Pag_Inicio_Corr_mas_casos[[#This Row],[Corregimiento]],Hoja3!$A$2:$D$676,4,0)</f>
        <v>80806</v>
      </c>
      <c r="E13236" s="217">
        <v>4</v>
      </c>
    </row>
    <row r="13237" spans="1:5" x14ac:dyDescent="0.25">
      <c r="A13237" s="216">
        <v>44535</v>
      </c>
      <c r="B13237" s="217">
        <v>44535</v>
      </c>
      <c r="C13237" s="217" t="s">
        <v>1101</v>
      </c>
      <c r="D13237" s="218">
        <f>VLOOKUP(Pag_Inicio_Corr_mas_casos[[#This Row],[Corregimiento]],Hoja3!$A$2:$D$676,4,0)</f>
        <v>60101</v>
      </c>
      <c r="E13237" s="217">
        <v>4</v>
      </c>
    </row>
    <row r="13238" spans="1:5" x14ac:dyDescent="0.25">
      <c r="A13238" s="216">
        <v>44535</v>
      </c>
      <c r="B13238" s="217">
        <v>44535</v>
      </c>
      <c r="C13238" s="217" t="s">
        <v>1537</v>
      </c>
      <c r="D13238" s="218">
        <f>VLOOKUP(Pag_Inicio_Corr_mas_casos[[#This Row],[Corregimiento]],Hoja3!$A$2:$D$676,4,0)</f>
        <v>41003</v>
      </c>
      <c r="E13238" s="217">
        <v>3</v>
      </c>
    </row>
    <row r="13239" spans="1:5" x14ac:dyDescent="0.25">
      <c r="A13239" s="216">
        <v>44535</v>
      </c>
      <c r="B13239" s="217">
        <v>44535</v>
      </c>
      <c r="C13239" s="217" t="s">
        <v>1438</v>
      </c>
      <c r="D13239" s="218">
        <f>VLOOKUP(Pag_Inicio_Corr_mas_casos[[#This Row],[Corregimiento]],Hoja3!$A$2:$D$676,4,0)</f>
        <v>130108</v>
      </c>
      <c r="E13239" s="217">
        <v>3</v>
      </c>
    </row>
    <row r="13240" spans="1:5" x14ac:dyDescent="0.25">
      <c r="A13240" s="216">
        <v>44535</v>
      </c>
      <c r="B13240" s="217">
        <v>44535</v>
      </c>
      <c r="C13240" s="217" t="s">
        <v>1497</v>
      </c>
      <c r="D13240" s="218">
        <f>VLOOKUP(Pag_Inicio_Corr_mas_casos[[#This Row],[Corregimiento]],Hoja3!$A$2:$D$676,4,0)</f>
        <v>70501</v>
      </c>
      <c r="E13240" s="217">
        <v>3</v>
      </c>
    </row>
    <row r="13241" spans="1:5" x14ac:dyDescent="0.25">
      <c r="A13241" s="216">
        <v>44535</v>
      </c>
      <c r="B13241" s="217">
        <v>44535</v>
      </c>
      <c r="C13241" s="217" t="s">
        <v>1523</v>
      </c>
      <c r="D13241" s="218">
        <f>VLOOKUP(Pag_Inicio_Corr_mas_casos[[#This Row],[Corregimiento]],Hoja3!$A$2:$D$676,4,0)</f>
        <v>60102</v>
      </c>
      <c r="E13241" s="217">
        <v>3</v>
      </c>
    </row>
    <row r="13242" spans="1:5" x14ac:dyDescent="0.25">
      <c r="A13242" s="216">
        <v>44535</v>
      </c>
      <c r="B13242" s="217">
        <v>44535</v>
      </c>
      <c r="C13242" s="217" t="s">
        <v>804</v>
      </c>
      <c r="D13242" s="218">
        <f>VLOOKUP(Pag_Inicio_Corr_mas_casos[[#This Row],[Corregimiento]],Hoja3!$A$2:$D$676,4,0)</f>
        <v>80815</v>
      </c>
      <c r="E13242" s="217">
        <v>3</v>
      </c>
    </row>
    <row r="13243" spans="1:5" x14ac:dyDescent="0.25">
      <c r="A13243" s="216">
        <v>44535</v>
      </c>
      <c r="B13243" s="217">
        <v>44535</v>
      </c>
      <c r="C13243" s="217" t="s">
        <v>1300</v>
      </c>
      <c r="D13243" s="218">
        <f>VLOOKUP(Pag_Inicio_Corr_mas_casos[[#This Row],[Corregimiento]],Hoja3!$A$2:$D$676,4,0)</f>
        <v>10207</v>
      </c>
      <c r="E13243" s="217">
        <v>3</v>
      </c>
    </row>
    <row r="13244" spans="1:5" x14ac:dyDescent="0.25">
      <c r="A13244" s="209">
        <v>44536</v>
      </c>
      <c r="B13244" s="210">
        <v>44536</v>
      </c>
      <c r="C13244" s="210" t="s">
        <v>935</v>
      </c>
      <c r="D13244" s="211">
        <f>VLOOKUP(Pag_Inicio_Corr_mas_casos[[#This Row],[Corregimiento]],Hoja3!$A$2:$D$676,4,0)</f>
        <v>60103</v>
      </c>
      <c r="E13244" s="210">
        <v>7</v>
      </c>
    </row>
    <row r="13245" spans="1:5" x14ac:dyDescent="0.25">
      <c r="A13245" s="209">
        <v>44536</v>
      </c>
      <c r="B13245" s="210">
        <v>44536</v>
      </c>
      <c r="C13245" s="210" t="s">
        <v>1106</v>
      </c>
      <c r="D13245" s="211">
        <f>VLOOKUP(Pag_Inicio_Corr_mas_casos[[#This Row],[Corregimiento]],Hoja3!$A$2:$D$676,4,0)</f>
        <v>80809</v>
      </c>
      <c r="E13245" s="210">
        <v>7</v>
      </c>
    </row>
    <row r="13246" spans="1:5" x14ac:dyDescent="0.25">
      <c r="A13246" s="209">
        <v>44536</v>
      </c>
      <c r="B13246" s="210">
        <v>44536</v>
      </c>
      <c r="C13246" s="210" t="s">
        <v>1518</v>
      </c>
      <c r="D13246" s="211">
        <f>VLOOKUP(Pag_Inicio_Corr_mas_casos[[#This Row],[Corregimiento]],Hoja3!$A$2:$D$676,4,0)</f>
        <v>70701</v>
      </c>
      <c r="E13246" s="210">
        <v>7</v>
      </c>
    </row>
    <row r="13247" spans="1:5" x14ac:dyDescent="0.25">
      <c r="A13247" s="209">
        <v>44536</v>
      </c>
      <c r="B13247" s="210">
        <v>44536</v>
      </c>
      <c r="C13247" s="210" t="s">
        <v>1101</v>
      </c>
      <c r="D13247" s="211">
        <f>VLOOKUP(Pag_Inicio_Corr_mas_casos[[#This Row],[Corregimiento]],Hoja3!$A$2:$D$676,4,0)</f>
        <v>60101</v>
      </c>
      <c r="E13247" s="210">
        <v>6</v>
      </c>
    </row>
    <row r="13248" spans="1:5" x14ac:dyDescent="0.25">
      <c r="A13248" s="209">
        <v>44536</v>
      </c>
      <c r="B13248" s="210">
        <v>44536</v>
      </c>
      <c r="C13248" s="210" t="s">
        <v>1163</v>
      </c>
      <c r="D13248" s="211">
        <f>VLOOKUP(Pag_Inicio_Corr_mas_casos[[#This Row],[Corregimiento]],Hoja3!$A$2:$D$676,4,0)</f>
        <v>130101</v>
      </c>
      <c r="E13248" s="210">
        <v>5</v>
      </c>
    </row>
    <row r="13249" spans="1:5" x14ac:dyDescent="0.25">
      <c r="A13249" s="209">
        <v>44536</v>
      </c>
      <c r="B13249" s="210">
        <v>44536</v>
      </c>
      <c r="C13249" s="210" t="s">
        <v>1500</v>
      </c>
      <c r="D13249" s="211">
        <f>VLOOKUP(Pag_Inicio_Corr_mas_casos[[#This Row],[Corregimiento]],Hoja3!$A$2:$D$676,4,0)</f>
        <v>70204</v>
      </c>
      <c r="E13249" s="210">
        <v>5</v>
      </c>
    </row>
    <row r="13250" spans="1:5" x14ac:dyDescent="0.25">
      <c r="A13250" s="209">
        <v>44536</v>
      </c>
      <c r="B13250" s="210">
        <v>44536</v>
      </c>
      <c r="C13250" s="210" t="s">
        <v>1438</v>
      </c>
      <c r="D13250" s="211">
        <f>VLOOKUP(Pag_Inicio_Corr_mas_casos[[#This Row],[Corregimiento]],Hoja3!$A$2:$D$676,4,0)</f>
        <v>130108</v>
      </c>
      <c r="E13250" s="210">
        <v>5</v>
      </c>
    </row>
    <row r="13251" spans="1:5" x14ac:dyDescent="0.25">
      <c r="A13251" s="209">
        <v>44536</v>
      </c>
      <c r="B13251" s="210">
        <v>44536</v>
      </c>
      <c r="C13251" s="210" t="s">
        <v>1037</v>
      </c>
      <c r="D13251" s="211">
        <f>VLOOKUP(Pag_Inicio_Corr_mas_casos[[#This Row],[Corregimiento]],Hoja3!$A$2:$D$676,4,0)</f>
        <v>80807</v>
      </c>
      <c r="E13251" s="210">
        <v>5</v>
      </c>
    </row>
    <row r="13252" spans="1:5" x14ac:dyDescent="0.25">
      <c r="A13252" s="209">
        <v>44536</v>
      </c>
      <c r="B13252" s="210">
        <v>44536</v>
      </c>
      <c r="C13252" s="210" t="s">
        <v>1538</v>
      </c>
      <c r="D13252" s="211">
        <f>VLOOKUP(Pag_Inicio_Corr_mas_casos[[#This Row],[Corregimiento]],Hoja3!$A$2:$D$676,4,0)</f>
        <v>30108</v>
      </c>
      <c r="E13252" s="210">
        <v>5</v>
      </c>
    </row>
    <row r="13253" spans="1:5" x14ac:dyDescent="0.25">
      <c r="A13253" s="209">
        <v>44536</v>
      </c>
      <c r="B13253" s="210">
        <v>44536</v>
      </c>
      <c r="C13253" s="210" t="s">
        <v>1034</v>
      </c>
      <c r="D13253" s="211">
        <f>VLOOKUP(Pag_Inicio_Corr_mas_casos[[#This Row],[Corregimiento]],Hoja3!$A$2:$D$676,4,0)</f>
        <v>81009</v>
      </c>
      <c r="E13253" s="210">
        <v>4</v>
      </c>
    </row>
    <row r="13254" spans="1:5" x14ac:dyDescent="0.25">
      <c r="A13254" s="209">
        <v>44536</v>
      </c>
      <c r="B13254" s="210">
        <v>44536</v>
      </c>
      <c r="C13254" s="210" t="s">
        <v>1415</v>
      </c>
      <c r="D13254" s="211">
        <f>VLOOKUP(Pag_Inicio_Corr_mas_casos[[#This Row],[Corregimiento]],Hoja3!$A$2:$D$676,4,0)</f>
        <v>80808</v>
      </c>
      <c r="E13254" s="210">
        <v>4</v>
      </c>
    </row>
    <row r="13255" spans="1:5" x14ac:dyDescent="0.25">
      <c r="A13255" s="209">
        <v>44536</v>
      </c>
      <c r="B13255" s="210">
        <v>44536</v>
      </c>
      <c r="C13255" s="210" t="s">
        <v>1117</v>
      </c>
      <c r="D13255" s="211">
        <f>VLOOKUP(Pag_Inicio_Corr_mas_casos[[#This Row],[Corregimiento]],Hoja3!$A$2:$D$676,4,0)</f>
        <v>91001</v>
      </c>
      <c r="E13255" s="210">
        <v>4</v>
      </c>
    </row>
    <row r="13256" spans="1:5" x14ac:dyDescent="0.25">
      <c r="A13256" s="209">
        <v>44536</v>
      </c>
      <c r="B13256" s="210">
        <v>44536</v>
      </c>
      <c r="C13256" s="210" t="s">
        <v>1035</v>
      </c>
      <c r="D13256" s="211">
        <f>VLOOKUP(Pag_Inicio_Corr_mas_casos[[#This Row],[Corregimiento]],Hoja3!$A$2:$D$676,4,0)</f>
        <v>80806</v>
      </c>
      <c r="E13256" s="210">
        <v>4</v>
      </c>
    </row>
    <row r="13257" spans="1:5" x14ac:dyDescent="0.25">
      <c r="A13257" s="209">
        <v>44536</v>
      </c>
      <c r="B13257" s="210">
        <v>44536</v>
      </c>
      <c r="C13257" s="210" t="s">
        <v>1539</v>
      </c>
      <c r="D13257" s="211">
        <f>VLOOKUP(Pag_Inicio_Corr_mas_casos[[#This Row],[Corregimiento]],Hoja3!$A$2:$D$676,4,0)</f>
        <v>60701</v>
      </c>
      <c r="E13257" s="210">
        <v>3</v>
      </c>
    </row>
    <row r="13258" spans="1:5" x14ac:dyDescent="0.25">
      <c r="A13258" s="209">
        <v>44536</v>
      </c>
      <c r="B13258" s="210">
        <v>44536</v>
      </c>
      <c r="C13258" s="210" t="s">
        <v>1540</v>
      </c>
      <c r="D13258" s="211">
        <f>VLOOKUP(Pag_Inicio_Corr_mas_casos[[#This Row],[Corregimiento]],Hoja3!$A$2:$D$676,4,0)</f>
        <v>60601</v>
      </c>
      <c r="E13258" s="210">
        <v>3</v>
      </c>
    </row>
    <row r="13259" spans="1:5" x14ac:dyDescent="0.25">
      <c r="A13259" s="209">
        <v>44536</v>
      </c>
      <c r="B13259" s="210">
        <v>44536</v>
      </c>
      <c r="C13259" s="210" t="s">
        <v>1455</v>
      </c>
      <c r="D13259" s="211">
        <f>VLOOKUP(Pag_Inicio_Corr_mas_casos[[#This Row],[Corregimiento]],Hoja3!$A$2:$D$676,4,0)</f>
        <v>30110</v>
      </c>
      <c r="E13259" s="210">
        <v>3</v>
      </c>
    </row>
    <row r="13260" spans="1:5" x14ac:dyDescent="0.25">
      <c r="A13260" s="209">
        <v>44536</v>
      </c>
      <c r="B13260" s="210">
        <v>44536</v>
      </c>
      <c r="C13260" s="210" t="s">
        <v>764</v>
      </c>
      <c r="D13260" s="211">
        <f>VLOOKUP(Pag_Inicio_Corr_mas_casos[[#This Row],[Corregimiento]],Hoja3!$A$2:$D$676,4,0)</f>
        <v>20603</v>
      </c>
      <c r="E13260" s="210">
        <v>3</v>
      </c>
    </row>
    <row r="13261" spans="1:5" x14ac:dyDescent="0.25">
      <c r="A13261" s="209">
        <v>44536</v>
      </c>
      <c r="B13261" s="210">
        <v>44536</v>
      </c>
      <c r="C13261" s="210" t="s">
        <v>1042</v>
      </c>
      <c r="D13261" s="211">
        <f>VLOOKUP(Pag_Inicio_Corr_mas_casos[[#This Row],[Corregimiento]],Hoja3!$A$2:$D$676,4,0)</f>
        <v>80826</v>
      </c>
      <c r="E13261" s="210">
        <v>3</v>
      </c>
    </row>
    <row r="13262" spans="1:5" x14ac:dyDescent="0.25">
      <c r="A13262" s="209">
        <v>44536</v>
      </c>
      <c r="B13262" s="210">
        <v>44536</v>
      </c>
      <c r="C13262" s="210" t="s">
        <v>1525</v>
      </c>
      <c r="D13262" s="211">
        <f>VLOOKUP(Pag_Inicio_Corr_mas_casos[[#This Row],[Corregimiento]],Hoja3!$A$2:$D$676,4,0)</f>
        <v>60501</v>
      </c>
      <c r="E13262" s="210">
        <v>3</v>
      </c>
    </row>
    <row r="13263" spans="1:5" x14ac:dyDescent="0.25">
      <c r="A13263" s="209">
        <v>44536</v>
      </c>
      <c r="B13263" s="210">
        <v>44536</v>
      </c>
      <c r="C13263" s="210" t="s">
        <v>820</v>
      </c>
      <c r="D13263" s="211">
        <f>VLOOKUP(Pag_Inicio_Corr_mas_casos[[#This Row],[Corregimiento]],Hoja3!$A$2:$D$676,4,0)</f>
        <v>30104</v>
      </c>
      <c r="E13263" s="210">
        <v>3</v>
      </c>
    </row>
    <row r="13264" spans="1:5" x14ac:dyDescent="0.25">
      <c r="A13264" s="203">
        <v>44537</v>
      </c>
      <c r="B13264" s="204">
        <v>44537</v>
      </c>
      <c r="C13264" s="204" t="s">
        <v>935</v>
      </c>
      <c r="D13264" s="205">
        <f>VLOOKUP(Pag_Inicio_Corr_mas_casos[[#This Row],[Corregimiento]],Hoja3!$A$2:$D$676,4,0)</f>
        <v>60103</v>
      </c>
      <c r="E13264" s="204">
        <v>14</v>
      </c>
    </row>
    <row r="13265" spans="1:5" x14ac:dyDescent="0.25">
      <c r="A13265" s="203">
        <v>44537</v>
      </c>
      <c r="B13265" s="204">
        <v>44537</v>
      </c>
      <c r="C13265" s="204" t="s">
        <v>1035</v>
      </c>
      <c r="D13265" s="205">
        <f>VLOOKUP(Pag_Inicio_Corr_mas_casos[[#This Row],[Corregimiento]],Hoja3!$A$2:$D$676,4,0)</f>
        <v>80806</v>
      </c>
      <c r="E13265" s="204">
        <v>14</v>
      </c>
    </row>
    <row r="13266" spans="1:5" x14ac:dyDescent="0.25">
      <c r="A13266" s="203">
        <v>44537</v>
      </c>
      <c r="B13266" s="204">
        <v>44537</v>
      </c>
      <c r="C13266" s="204" t="s">
        <v>1518</v>
      </c>
      <c r="D13266" s="205">
        <f>VLOOKUP(Pag_Inicio_Corr_mas_casos[[#This Row],[Corregimiento]],Hoja3!$A$2:$D$676,4,0)</f>
        <v>70701</v>
      </c>
      <c r="E13266" s="204">
        <v>13</v>
      </c>
    </row>
    <row r="13267" spans="1:5" x14ac:dyDescent="0.25">
      <c r="A13267" s="203">
        <v>44537</v>
      </c>
      <c r="B13267" s="204">
        <v>44537</v>
      </c>
      <c r="C13267" s="204" t="s">
        <v>1141</v>
      </c>
      <c r="D13267" s="205">
        <f>VLOOKUP(Pag_Inicio_Corr_mas_casos[[#This Row],[Corregimiento]],Hoja3!$A$2:$D$676,4,0)</f>
        <v>80812</v>
      </c>
      <c r="E13267" s="204">
        <v>13</v>
      </c>
    </row>
    <row r="13268" spans="1:5" x14ac:dyDescent="0.25">
      <c r="A13268" s="203">
        <v>44537</v>
      </c>
      <c r="B13268" s="204">
        <v>44537</v>
      </c>
      <c r="C13268" s="204" t="s">
        <v>1117</v>
      </c>
      <c r="D13268" s="205">
        <f>VLOOKUP(Pag_Inicio_Corr_mas_casos[[#This Row],[Corregimiento]],Hoja3!$A$2:$D$676,4,0)</f>
        <v>91001</v>
      </c>
      <c r="E13268" s="204">
        <v>12</v>
      </c>
    </row>
    <row r="13269" spans="1:5" x14ac:dyDescent="0.25">
      <c r="A13269" s="203">
        <v>44537</v>
      </c>
      <c r="B13269" s="204">
        <v>44537</v>
      </c>
      <c r="C13269" s="204" t="s">
        <v>1106</v>
      </c>
      <c r="D13269" s="205">
        <f>VLOOKUP(Pag_Inicio_Corr_mas_casos[[#This Row],[Corregimiento]],Hoja3!$A$2:$D$676,4,0)</f>
        <v>80809</v>
      </c>
      <c r="E13269" s="204">
        <v>12</v>
      </c>
    </row>
    <row r="13270" spans="1:5" x14ac:dyDescent="0.25">
      <c r="A13270" s="203">
        <v>44537</v>
      </c>
      <c r="B13270" s="204">
        <v>44537</v>
      </c>
      <c r="C13270" s="204" t="s">
        <v>1041</v>
      </c>
      <c r="D13270" s="205">
        <f>VLOOKUP(Pag_Inicio_Corr_mas_casos[[#This Row],[Corregimiento]],Hoja3!$A$2:$D$676,4,0)</f>
        <v>80814</v>
      </c>
      <c r="E13270" s="204">
        <v>10</v>
      </c>
    </row>
    <row r="13271" spans="1:5" x14ac:dyDescent="0.25">
      <c r="A13271" s="203">
        <v>44537</v>
      </c>
      <c r="B13271" s="204">
        <v>44537</v>
      </c>
      <c r="C13271" s="204" t="s">
        <v>1415</v>
      </c>
      <c r="D13271" s="205">
        <f>VLOOKUP(Pag_Inicio_Corr_mas_casos[[#This Row],[Corregimiento]],Hoja3!$A$2:$D$676,4,0)</f>
        <v>80808</v>
      </c>
      <c r="E13271" s="204">
        <v>10</v>
      </c>
    </row>
    <row r="13272" spans="1:5" x14ac:dyDescent="0.25">
      <c r="A13272" s="203">
        <v>44537</v>
      </c>
      <c r="B13272" s="204">
        <v>44537</v>
      </c>
      <c r="C13272" s="204" t="s">
        <v>1541</v>
      </c>
      <c r="D13272" s="205">
        <f>VLOOKUP(Pag_Inicio_Corr_mas_casos[[#This Row],[Corregimiento]],Hoja3!$A$2:$D$676,4,0)</f>
        <v>70408</v>
      </c>
      <c r="E13272" s="204">
        <v>10</v>
      </c>
    </row>
    <row r="13273" spans="1:5" x14ac:dyDescent="0.25">
      <c r="A13273" s="203">
        <v>44537</v>
      </c>
      <c r="B13273" s="204">
        <v>44537</v>
      </c>
      <c r="C13273" s="204" t="s">
        <v>1101</v>
      </c>
      <c r="D13273" s="205">
        <f>VLOOKUP(Pag_Inicio_Corr_mas_casos[[#This Row],[Corregimiento]],Hoja3!$A$2:$D$676,4,0)</f>
        <v>60101</v>
      </c>
      <c r="E13273" s="204">
        <v>9</v>
      </c>
    </row>
    <row r="13274" spans="1:5" x14ac:dyDescent="0.25">
      <c r="A13274" s="203">
        <v>44537</v>
      </c>
      <c r="B13274" s="204">
        <v>44537</v>
      </c>
      <c r="C13274" s="204" t="s">
        <v>1080</v>
      </c>
      <c r="D13274" s="205">
        <f>VLOOKUP(Pag_Inicio_Corr_mas_casos[[#This Row],[Corregimiento]],Hoja3!$A$2:$D$676,4,0)</f>
        <v>80822</v>
      </c>
      <c r="E13274" s="204">
        <v>6</v>
      </c>
    </row>
    <row r="13275" spans="1:5" x14ac:dyDescent="0.25">
      <c r="A13275" s="203">
        <v>44537</v>
      </c>
      <c r="B13275" s="204">
        <v>44537</v>
      </c>
      <c r="C13275" s="204" t="s">
        <v>1257</v>
      </c>
      <c r="D13275" s="205">
        <f>VLOOKUP(Pag_Inicio_Corr_mas_casos[[#This Row],[Corregimiento]],Hoja3!$A$2:$D$676,4,0)</f>
        <v>40601</v>
      </c>
      <c r="E13275" s="204">
        <v>6</v>
      </c>
    </row>
    <row r="13276" spans="1:5" x14ac:dyDescent="0.25">
      <c r="A13276" s="203">
        <v>44537</v>
      </c>
      <c r="B13276" s="204">
        <v>44537</v>
      </c>
      <c r="C13276" s="204" t="s">
        <v>1334</v>
      </c>
      <c r="D13276" s="205">
        <f>VLOOKUP(Pag_Inicio_Corr_mas_casos[[#This Row],[Corregimiento]],Hoja3!$A$2:$D$676,4,0)</f>
        <v>10207</v>
      </c>
      <c r="E13276" s="204">
        <v>6</v>
      </c>
    </row>
    <row r="13277" spans="1:5" x14ac:dyDescent="0.25">
      <c r="A13277" s="203">
        <v>44537</v>
      </c>
      <c r="B13277" s="204">
        <v>44537</v>
      </c>
      <c r="C13277" s="204" t="s">
        <v>1037</v>
      </c>
      <c r="D13277" s="205">
        <f>VLOOKUP(Pag_Inicio_Corr_mas_casos[[#This Row],[Corregimiento]],Hoja3!$A$2:$D$676,4,0)</f>
        <v>80807</v>
      </c>
      <c r="E13277" s="204">
        <v>6</v>
      </c>
    </row>
    <row r="13278" spans="1:5" x14ac:dyDescent="0.25">
      <c r="A13278" s="203">
        <v>44537</v>
      </c>
      <c r="B13278" s="204">
        <v>44537</v>
      </c>
      <c r="C13278" s="204" t="s">
        <v>1478</v>
      </c>
      <c r="D13278" s="205">
        <f>VLOOKUP(Pag_Inicio_Corr_mas_casos[[#This Row],[Corregimiento]],Hoja3!$A$2:$D$676,4,0)</f>
        <v>60105</v>
      </c>
      <c r="E13278" s="204">
        <v>5</v>
      </c>
    </row>
    <row r="13279" spans="1:5" x14ac:dyDescent="0.25">
      <c r="A13279" s="203">
        <v>44537</v>
      </c>
      <c r="B13279" s="204">
        <v>44537</v>
      </c>
      <c r="C13279" s="204" t="s">
        <v>1110</v>
      </c>
      <c r="D13279" s="205">
        <f>VLOOKUP(Pag_Inicio_Corr_mas_casos[[#This Row],[Corregimiento]],Hoja3!$A$2:$D$676,4,0)</f>
        <v>130702</v>
      </c>
      <c r="E13279" s="204">
        <v>5</v>
      </c>
    </row>
    <row r="13280" spans="1:5" x14ac:dyDescent="0.25">
      <c r="A13280" s="203">
        <v>44537</v>
      </c>
      <c r="B13280" s="204">
        <v>44537</v>
      </c>
      <c r="C13280" s="204" t="s">
        <v>1517</v>
      </c>
      <c r="D13280" s="205">
        <f>VLOOKUP(Pag_Inicio_Corr_mas_casos[[#This Row],[Corregimiento]],Hoja3!$A$2:$D$676,4,0)</f>
        <v>130701</v>
      </c>
      <c r="E13280" s="204">
        <v>5</v>
      </c>
    </row>
    <row r="13281" spans="1:5" x14ac:dyDescent="0.25">
      <c r="A13281" s="203">
        <v>44537</v>
      </c>
      <c r="B13281" s="204">
        <v>44537</v>
      </c>
      <c r="C13281" s="204" t="s">
        <v>1191</v>
      </c>
      <c r="D13281" s="205">
        <f>VLOOKUP(Pag_Inicio_Corr_mas_casos[[#This Row],[Corregimiento]],Hoja3!$A$2:$D$676,4,0)</f>
        <v>130106</v>
      </c>
      <c r="E13281" s="204">
        <v>5</v>
      </c>
    </row>
    <row r="13282" spans="1:5" x14ac:dyDescent="0.25">
      <c r="A13282" s="203">
        <v>44537</v>
      </c>
      <c r="B13282" s="204">
        <v>44537</v>
      </c>
      <c r="C13282" s="204" t="s">
        <v>812</v>
      </c>
      <c r="D13282" s="205">
        <f>VLOOKUP(Pag_Inicio_Corr_mas_casos[[#This Row],[Corregimiento]],Hoja3!$A$2:$D$676,4,0)</f>
        <v>130105</v>
      </c>
      <c r="E13282" s="204">
        <v>5</v>
      </c>
    </row>
    <row r="13283" spans="1:5" x14ac:dyDescent="0.25">
      <c r="A13283" s="203">
        <v>44537</v>
      </c>
      <c r="B13283" s="204">
        <v>44537</v>
      </c>
      <c r="C13283" s="204" t="s">
        <v>1034</v>
      </c>
      <c r="D13283" s="205">
        <f>VLOOKUP(Pag_Inicio_Corr_mas_casos[[#This Row],[Corregimiento]],Hoja3!$A$2:$D$676,4,0)</f>
        <v>81009</v>
      </c>
      <c r="E13283" s="204">
        <v>5</v>
      </c>
    </row>
    <row r="13284" spans="1:5" x14ac:dyDescent="0.25">
      <c r="A13284" s="206">
        <v>44538</v>
      </c>
      <c r="B13284" s="207">
        <v>44538</v>
      </c>
      <c r="C13284" s="207" t="s">
        <v>1141</v>
      </c>
      <c r="D13284" s="208">
        <f>VLOOKUP(Pag_Inicio_Corr_mas_casos[[#This Row],[Corregimiento]],Hoja3!$A$2:$D$676,4,0)</f>
        <v>80812</v>
      </c>
      <c r="E13284" s="207">
        <v>15</v>
      </c>
    </row>
    <row r="13285" spans="1:5" x14ac:dyDescent="0.25">
      <c r="A13285" s="206">
        <v>44538</v>
      </c>
      <c r="B13285" s="207">
        <v>44538</v>
      </c>
      <c r="C13285" s="207" t="s">
        <v>1542</v>
      </c>
      <c r="D13285" s="208">
        <f>VLOOKUP(Pag_Inicio_Corr_mas_casos[[#This Row],[Corregimiento]],Hoja3!$A$2:$D$676,4,0)</f>
        <v>41404</v>
      </c>
      <c r="E13285" s="207">
        <v>11</v>
      </c>
    </row>
    <row r="13286" spans="1:5" x14ac:dyDescent="0.25">
      <c r="A13286" s="206">
        <v>44538</v>
      </c>
      <c r="B13286" s="207">
        <v>44538</v>
      </c>
      <c r="C13286" s="207" t="s">
        <v>867</v>
      </c>
      <c r="D13286" s="208">
        <f>VLOOKUP(Pag_Inicio_Corr_mas_casos[[#This Row],[Corregimiento]],Hoja3!$A$2:$D$676,4,0)</f>
        <v>80821</v>
      </c>
      <c r="E13286" s="207">
        <v>11</v>
      </c>
    </row>
    <row r="13287" spans="1:5" x14ac:dyDescent="0.25">
      <c r="A13287" s="206">
        <v>44538</v>
      </c>
      <c r="B13287" s="207">
        <v>44538</v>
      </c>
      <c r="C13287" s="207" t="s">
        <v>1106</v>
      </c>
      <c r="D13287" s="208">
        <f>VLOOKUP(Pag_Inicio_Corr_mas_casos[[#This Row],[Corregimiento]],Hoja3!$A$2:$D$676,4,0)</f>
        <v>80809</v>
      </c>
      <c r="E13287" s="207">
        <v>9</v>
      </c>
    </row>
    <row r="13288" spans="1:5" x14ac:dyDescent="0.25">
      <c r="A13288" s="206">
        <v>44538</v>
      </c>
      <c r="B13288" s="207">
        <v>44538</v>
      </c>
      <c r="C13288" s="207" t="s">
        <v>1037</v>
      </c>
      <c r="D13288" s="208">
        <f>VLOOKUP(Pag_Inicio_Corr_mas_casos[[#This Row],[Corregimiento]],Hoja3!$A$2:$D$676,4,0)</f>
        <v>80807</v>
      </c>
      <c r="E13288" s="207">
        <v>9</v>
      </c>
    </row>
    <row r="13289" spans="1:5" x14ac:dyDescent="0.25">
      <c r="A13289" s="206">
        <v>44538</v>
      </c>
      <c r="B13289" s="207">
        <v>44538</v>
      </c>
      <c r="C13289" s="207" t="s">
        <v>935</v>
      </c>
      <c r="D13289" s="208">
        <f>VLOOKUP(Pag_Inicio_Corr_mas_casos[[#This Row],[Corregimiento]],Hoja3!$A$2:$D$676,4,0)</f>
        <v>60103</v>
      </c>
      <c r="E13289" s="207">
        <v>9</v>
      </c>
    </row>
    <row r="13290" spans="1:5" x14ac:dyDescent="0.25">
      <c r="A13290" s="206">
        <v>44538</v>
      </c>
      <c r="B13290" s="207">
        <v>44538</v>
      </c>
      <c r="C13290" s="207" t="s">
        <v>1191</v>
      </c>
      <c r="D13290" s="208">
        <f>VLOOKUP(Pag_Inicio_Corr_mas_casos[[#This Row],[Corregimiento]],Hoja3!$A$2:$D$676,4,0)</f>
        <v>130106</v>
      </c>
      <c r="E13290" s="207">
        <v>8</v>
      </c>
    </row>
    <row r="13291" spans="1:5" x14ac:dyDescent="0.25">
      <c r="A13291" s="206">
        <v>44538</v>
      </c>
      <c r="B13291" s="207">
        <v>44538</v>
      </c>
      <c r="C13291" s="207" t="s">
        <v>1034</v>
      </c>
      <c r="D13291" s="208">
        <f>VLOOKUP(Pag_Inicio_Corr_mas_casos[[#This Row],[Corregimiento]],Hoja3!$A$2:$D$676,4,0)</f>
        <v>81009</v>
      </c>
      <c r="E13291" s="207">
        <v>7</v>
      </c>
    </row>
    <row r="13292" spans="1:5" x14ac:dyDescent="0.25">
      <c r="A13292" s="206">
        <v>44538</v>
      </c>
      <c r="B13292" s="207">
        <v>44538</v>
      </c>
      <c r="C13292" s="207" t="s">
        <v>1035</v>
      </c>
      <c r="D13292" s="208">
        <f>VLOOKUP(Pag_Inicio_Corr_mas_casos[[#This Row],[Corregimiento]],Hoja3!$A$2:$D$676,4,0)</f>
        <v>80806</v>
      </c>
      <c r="E13292" s="207">
        <v>6</v>
      </c>
    </row>
    <row r="13293" spans="1:5" x14ac:dyDescent="0.25">
      <c r="A13293" s="206">
        <v>44538</v>
      </c>
      <c r="B13293" s="207">
        <v>44538</v>
      </c>
      <c r="C13293" s="207" t="s">
        <v>1543</v>
      </c>
      <c r="D13293" s="208">
        <f>VLOOKUP(Pag_Inicio_Corr_mas_casos[[#This Row],[Corregimiento]],Hoja3!$A$2:$D$676,4,0)</f>
        <v>60602</v>
      </c>
      <c r="E13293" s="207">
        <v>6</v>
      </c>
    </row>
    <row r="13294" spans="1:5" x14ac:dyDescent="0.25">
      <c r="A13294" s="206">
        <v>44538</v>
      </c>
      <c r="B13294" s="207">
        <v>44538</v>
      </c>
      <c r="C13294" s="207" t="s">
        <v>782</v>
      </c>
      <c r="D13294" s="208">
        <f>VLOOKUP(Pag_Inicio_Corr_mas_casos[[#This Row],[Corregimiento]],Hoja3!$A$2:$D$676,4,0)</f>
        <v>80817</v>
      </c>
      <c r="E13294" s="207">
        <v>6</v>
      </c>
    </row>
    <row r="13295" spans="1:5" x14ac:dyDescent="0.25">
      <c r="A13295" s="206">
        <v>44538</v>
      </c>
      <c r="B13295" s="207">
        <v>44538</v>
      </c>
      <c r="C13295" s="207" t="s">
        <v>1413</v>
      </c>
      <c r="D13295" s="208">
        <f>VLOOKUP(Pag_Inicio_Corr_mas_casos[[#This Row],[Corregimiento]],Hoja3!$A$2:$D$676,4,0)</f>
        <v>81003</v>
      </c>
      <c r="E13295" s="207">
        <v>5</v>
      </c>
    </row>
    <row r="13296" spans="1:5" x14ac:dyDescent="0.25">
      <c r="A13296" s="206">
        <v>44538</v>
      </c>
      <c r="B13296" s="207">
        <v>44538</v>
      </c>
      <c r="C13296" s="207" t="s">
        <v>1163</v>
      </c>
      <c r="D13296" s="208">
        <f>VLOOKUP(Pag_Inicio_Corr_mas_casos[[#This Row],[Corregimiento]],Hoja3!$A$2:$D$676,4,0)</f>
        <v>130101</v>
      </c>
      <c r="E13296" s="207">
        <v>5</v>
      </c>
    </row>
    <row r="13297" spans="1:5" x14ac:dyDescent="0.25">
      <c r="A13297" s="206">
        <v>44538</v>
      </c>
      <c r="B13297" s="207">
        <v>44538</v>
      </c>
      <c r="C13297" s="207" t="s">
        <v>1074</v>
      </c>
      <c r="D13297" s="208">
        <f>VLOOKUP(Pag_Inicio_Corr_mas_casos[[#This Row],[Corregimiento]],Hoja3!$A$2:$D$676,4,0)</f>
        <v>81002</v>
      </c>
      <c r="E13297" s="207">
        <v>5</v>
      </c>
    </row>
    <row r="13298" spans="1:5" x14ac:dyDescent="0.25">
      <c r="A13298" s="206">
        <v>44538</v>
      </c>
      <c r="B13298" s="207">
        <v>44538</v>
      </c>
      <c r="C13298" s="207" t="s">
        <v>1525</v>
      </c>
      <c r="D13298" s="208">
        <f>VLOOKUP(Pag_Inicio_Corr_mas_casos[[#This Row],[Corregimiento]],Hoja3!$A$2:$D$676,4,0)</f>
        <v>60501</v>
      </c>
      <c r="E13298" s="207">
        <v>5</v>
      </c>
    </row>
    <row r="13299" spans="1:5" x14ac:dyDescent="0.25">
      <c r="A13299" s="206">
        <v>44538</v>
      </c>
      <c r="B13299" s="207">
        <v>44538</v>
      </c>
      <c r="C13299" s="207" t="s">
        <v>787</v>
      </c>
      <c r="D13299" s="208">
        <f>VLOOKUP(Pag_Inicio_Corr_mas_casos[[#This Row],[Corregimiento]],Hoja3!$A$2:$D$676,4,0)</f>
        <v>130107</v>
      </c>
      <c r="E13299" s="207">
        <v>5</v>
      </c>
    </row>
    <row r="13300" spans="1:5" x14ac:dyDescent="0.25">
      <c r="A13300" s="206">
        <v>44538</v>
      </c>
      <c r="B13300" s="207">
        <v>44538</v>
      </c>
      <c r="C13300" s="207" t="s">
        <v>1389</v>
      </c>
      <c r="D13300" s="208">
        <f>VLOOKUP(Pag_Inicio_Corr_mas_casos[[#This Row],[Corregimiento]],Hoja3!$A$2:$D$676,4,0)</f>
        <v>90101</v>
      </c>
      <c r="E13300" s="207">
        <v>5</v>
      </c>
    </row>
    <row r="13301" spans="1:5" x14ac:dyDescent="0.25">
      <c r="A13301" s="206">
        <v>44538</v>
      </c>
      <c r="B13301" s="207">
        <v>44538</v>
      </c>
      <c r="C13301" s="207" t="s">
        <v>1415</v>
      </c>
      <c r="D13301" s="208">
        <f>VLOOKUP(Pag_Inicio_Corr_mas_casos[[#This Row],[Corregimiento]],Hoja3!$A$2:$D$676,4,0)</f>
        <v>80808</v>
      </c>
      <c r="E13301" s="207">
        <v>5</v>
      </c>
    </row>
    <row r="13302" spans="1:5" x14ac:dyDescent="0.25">
      <c r="A13302" s="206">
        <v>44538</v>
      </c>
      <c r="B13302" s="207">
        <v>44538</v>
      </c>
      <c r="C13302" s="207" t="s">
        <v>969</v>
      </c>
      <c r="D13302" s="208">
        <f>VLOOKUP(Pag_Inicio_Corr_mas_casos[[#This Row],[Corregimiento]],Hoja3!$A$2:$D$676,4,0)</f>
        <v>91103</v>
      </c>
      <c r="E13302" s="207">
        <v>5</v>
      </c>
    </row>
    <row r="13303" spans="1:5" x14ac:dyDescent="0.25">
      <c r="A13303" s="206">
        <v>44538</v>
      </c>
      <c r="B13303" s="207">
        <v>44538</v>
      </c>
      <c r="C13303" s="207" t="s">
        <v>1107</v>
      </c>
      <c r="D13303" s="208">
        <f>VLOOKUP(Pag_Inicio_Corr_mas_casos[[#This Row],[Corregimiento]],Hoja3!$A$2:$D$676,4,0)</f>
        <v>80819</v>
      </c>
      <c r="E13303" s="207">
        <v>5</v>
      </c>
    </row>
    <row r="13304" spans="1:5" x14ac:dyDescent="0.25">
      <c r="A13304" s="203">
        <v>44539</v>
      </c>
      <c r="B13304" s="204">
        <v>44539</v>
      </c>
      <c r="C13304" s="204" t="s">
        <v>1107</v>
      </c>
      <c r="D13304" s="205">
        <f>VLOOKUP(Pag_Inicio_Corr_mas_casos[[#This Row],[Corregimiento]],Hoja3!$A$2:$D$676,4,0)</f>
        <v>80819</v>
      </c>
      <c r="E13304" s="204">
        <v>7</v>
      </c>
    </row>
    <row r="13305" spans="1:5" x14ac:dyDescent="0.25">
      <c r="A13305" s="203">
        <v>44539</v>
      </c>
      <c r="B13305" s="204">
        <v>44539</v>
      </c>
      <c r="C13305" s="204" t="s">
        <v>1497</v>
      </c>
      <c r="D13305" s="205">
        <f>VLOOKUP(Pag_Inicio_Corr_mas_casos[[#This Row],[Corregimiento]],Hoja3!$A$2:$D$676,4,0)</f>
        <v>70501</v>
      </c>
      <c r="E13305" s="204">
        <v>6</v>
      </c>
    </row>
    <row r="13306" spans="1:5" x14ac:dyDescent="0.25">
      <c r="A13306" s="203">
        <v>44539</v>
      </c>
      <c r="B13306" s="204">
        <v>44539</v>
      </c>
      <c r="C13306" s="204" t="s">
        <v>1041</v>
      </c>
      <c r="D13306" s="205">
        <f>VLOOKUP(Pag_Inicio_Corr_mas_casos[[#This Row],[Corregimiento]],Hoja3!$A$2:$D$676,4,0)</f>
        <v>80814</v>
      </c>
      <c r="E13306" s="204">
        <v>6</v>
      </c>
    </row>
    <row r="13307" spans="1:5" x14ac:dyDescent="0.25">
      <c r="A13307" s="203">
        <v>44539</v>
      </c>
      <c r="B13307" s="204">
        <v>44539</v>
      </c>
      <c r="C13307" s="204" t="s">
        <v>1532</v>
      </c>
      <c r="D13307" s="205">
        <f>VLOOKUP(Pag_Inicio_Corr_mas_casos[[#This Row],[Corregimiento]],Hoja3!$A$2:$D$676,4,0)</f>
        <v>70704</v>
      </c>
      <c r="E13307" s="204">
        <v>6</v>
      </c>
    </row>
    <row r="13308" spans="1:5" x14ac:dyDescent="0.25">
      <c r="A13308" s="203">
        <v>44539</v>
      </c>
      <c r="B13308" s="204">
        <v>44539</v>
      </c>
      <c r="C13308" s="204" t="s">
        <v>1117</v>
      </c>
      <c r="D13308" s="205">
        <f>VLOOKUP(Pag_Inicio_Corr_mas_casos[[#This Row],[Corregimiento]],Hoja3!$A$2:$D$676,4,0)</f>
        <v>91001</v>
      </c>
      <c r="E13308" s="204">
        <v>6</v>
      </c>
    </row>
    <row r="13309" spans="1:5" x14ac:dyDescent="0.25">
      <c r="A13309" s="203">
        <v>44539</v>
      </c>
      <c r="B13309" s="204">
        <v>44539</v>
      </c>
      <c r="C13309" s="204" t="s">
        <v>935</v>
      </c>
      <c r="D13309" s="205">
        <f>VLOOKUP(Pag_Inicio_Corr_mas_casos[[#This Row],[Corregimiento]],Hoja3!$A$2:$D$676,4,0)</f>
        <v>60103</v>
      </c>
      <c r="E13309" s="204">
        <v>5</v>
      </c>
    </row>
    <row r="13310" spans="1:5" x14ac:dyDescent="0.25">
      <c r="A13310" s="203">
        <v>44539</v>
      </c>
      <c r="B13310" s="204">
        <v>44539</v>
      </c>
      <c r="C13310" s="204" t="s">
        <v>868</v>
      </c>
      <c r="D13310" s="205">
        <f>VLOOKUP(Pag_Inicio_Corr_mas_casos[[#This Row],[Corregimiento]],Hoja3!$A$2:$D$676,4,0)</f>
        <v>81009</v>
      </c>
      <c r="E13310" s="204">
        <v>5</v>
      </c>
    </row>
    <row r="13311" spans="1:5" x14ac:dyDescent="0.25">
      <c r="A13311" s="203">
        <v>44539</v>
      </c>
      <c r="B13311" s="204">
        <v>44539</v>
      </c>
      <c r="C13311" s="204" t="s">
        <v>782</v>
      </c>
      <c r="D13311" s="205">
        <f>VLOOKUP(Pag_Inicio_Corr_mas_casos[[#This Row],[Corregimiento]],Hoja3!$A$2:$D$676,4,0)</f>
        <v>80817</v>
      </c>
      <c r="E13311" s="204">
        <v>5</v>
      </c>
    </row>
    <row r="13312" spans="1:5" x14ac:dyDescent="0.25">
      <c r="A13312" s="203">
        <v>44539</v>
      </c>
      <c r="B13312" s="204">
        <v>44539</v>
      </c>
      <c r="C13312" s="204" t="s">
        <v>1163</v>
      </c>
      <c r="D13312" s="205">
        <f>VLOOKUP(Pag_Inicio_Corr_mas_casos[[#This Row],[Corregimiento]],Hoja3!$A$2:$D$676,4,0)</f>
        <v>130101</v>
      </c>
      <c r="E13312" s="204">
        <v>5</v>
      </c>
    </row>
    <row r="13313" spans="1:5" x14ac:dyDescent="0.25">
      <c r="A13313" s="203">
        <v>44539</v>
      </c>
      <c r="B13313" s="204">
        <v>44539</v>
      </c>
      <c r="C13313" s="204" t="s">
        <v>1037</v>
      </c>
      <c r="D13313" s="205">
        <f>VLOOKUP(Pag_Inicio_Corr_mas_casos[[#This Row],[Corregimiento]],Hoja3!$A$2:$D$676,4,0)</f>
        <v>80807</v>
      </c>
      <c r="E13313" s="204">
        <v>5</v>
      </c>
    </row>
    <row r="13314" spans="1:5" x14ac:dyDescent="0.25">
      <c r="A13314" s="203">
        <v>44539</v>
      </c>
      <c r="B13314" s="204">
        <v>44539</v>
      </c>
      <c r="C13314" s="204" t="s">
        <v>1416</v>
      </c>
      <c r="D13314" s="205">
        <f>VLOOKUP(Pag_Inicio_Corr_mas_casos[[#This Row],[Corregimiento]],Hoja3!$A$2:$D$676,4,0)</f>
        <v>80810</v>
      </c>
      <c r="E13314" s="204">
        <v>4</v>
      </c>
    </row>
    <row r="13315" spans="1:5" x14ac:dyDescent="0.25">
      <c r="A13315" s="203">
        <v>44539</v>
      </c>
      <c r="B13315" s="204">
        <v>44539</v>
      </c>
      <c r="C13315" s="204" t="s">
        <v>1276</v>
      </c>
      <c r="D13315" s="205">
        <f>VLOOKUP(Pag_Inicio_Corr_mas_casos[[#This Row],[Corregimiento]],Hoja3!$A$2:$D$676,4,0)</f>
        <v>20207</v>
      </c>
      <c r="E13315" s="204">
        <v>4</v>
      </c>
    </row>
    <row r="13316" spans="1:5" x14ac:dyDescent="0.25">
      <c r="A13316" s="203">
        <v>44539</v>
      </c>
      <c r="B13316" s="204">
        <v>44539</v>
      </c>
      <c r="C13316" s="204" t="s">
        <v>1074</v>
      </c>
      <c r="D13316" s="205">
        <f>VLOOKUP(Pag_Inicio_Corr_mas_casos[[#This Row],[Corregimiento]],Hoja3!$A$2:$D$676,4,0)</f>
        <v>81002</v>
      </c>
      <c r="E13316" s="204">
        <v>4</v>
      </c>
    </row>
    <row r="13317" spans="1:5" x14ac:dyDescent="0.25">
      <c r="A13317" s="203">
        <v>44539</v>
      </c>
      <c r="B13317" s="204">
        <v>44539</v>
      </c>
      <c r="C13317" s="204" t="s">
        <v>1106</v>
      </c>
      <c r="D13317" s="205">
        <f>VLOOKUP(Pag_Inicio_Corr_mas_casos[[#This Row],[Corregimiento]],Hoja3!$A$2:$D$676,4,0)</f>
        <v>80809</v>
      </c>
      <c r="E13317" s="204">
        <v>4</v>
      </c>
    </row>
    <row r="13318" spans="1:5" x14ac:dyDescent="0.25">
      <c r="A13318" s="203">
        <v>44539</v>
      </c>
      <c r="B13318" s="204">
        <v>44539</v>
      </c>
      <c r="C13318" s="204" t="s">
        <v>1544</v>
      </c>
      <c r="D13318" s="205">
        <f>VLOOKUP(Pag_Inicio_Corr_mas_casos[[#This Row],[Corregimiento]],Hoja3!$A$2:$D$676,4,0)</f>
        <v>60605</v>
      </c>
      <c r="E13318" s="204">
        <v>4</v>
      </c>
    </row>
    <row r="13319" spans="1:5" x14ac:dyDescent="0.25">
      <c r="A13319" s="203">
        <v>44539</v>
      </c>
      <c r="B13319" s="204">
        <v>44539</v>
      </c>
      <c r="C13319" s="204" t="s">
        <v>1482</v>
      </c>
      <c r="D13319" s="205">
        <f>VLOOKUP(Pag_Inicio_Corr_mas_casos[[#This Row],[Corregimiento]],Hoja3!$A$2:$D$676,4,0)</f>
        <v>20201</v>
      </c>
      <c r="E13319" s="204">
        <v>4</v>
      </c>
    </row>
    <row r="13320" spans="1:5" x14ac:dyDescent="0.25">
      <c r="A13320" s="203">
        <v>44539</v>
      </c>
      <c r="B13320" s="204">
        <v>44539</v>
      </c>
      <c r="C13320" s="204" t="s">
        <v>918</v>
      </c>
      <c r="D13320" s="205">
        <f>VLOOKUP(Pag_Inicio_Corr_mas_casos[[#This Row],[Corregimiento]],Hoja3!$A$2:$D$676,4,0)</f>
        <v>130310</v>
      </c>
      <c r="E13320" s="204">
        <v>4</v>
      </c>
    </row>
    <row r="13321" spans="1:5" x14ac:dyDescent="0.25">
      <c r="A13321" s="203">
        <v>44539</v>
      </c>
      <c r="B13321" s="204">
        <v>44539</v>
      </c>
      <c r="C13321" s="204" t="s">
        <v>1518</v>
      </c>
      <c r="D13321" s="205">
        <f>VLOOKUP(Pag_Inicio_Corr_mas_casos[[#This Row],[Corregimiento]],Hoja3!$A$2:$D$676,4,0)</f>
        <v>70701</v>
      </c>
      <c r="E13321" s="204">
        <v>4</v>
      </c>
    </row>
    <row r="13322" spans="1:5" x14ac:dyDescent="0.25">
      <c r="A13322" s="203">
        <v>44539</v>
      </c>
      <c r="B13322" s="204">
        <v>44539</v>
      </c>
      <c r="C13322" s="204" t="s">
        <v>1141</v>
      </c>
      <c r="D13322" s="205">
        <f>VLOOKUP(Pag_Inicio_Corr_mas_casos[[#This Row],[Corregimiento]],Hoja3!$A$2:$D$676,4,0)</f>
        <v>80812</v>
      </c>
      <c r="E13322" s="204">
        <v>4</v>
      </c>
    </row>
    <row r="13323" spans="1:5" x14ac:dyDescent="0.25">
      <c r="A13323" s="203">
        <v>44539</v>
      </c>
      <c r="B13323" s="204">
        <v>44539</v>
      </c>
      <c r="C13323" s="204" t="s">
        <v>1015</v>
      </c>
      <c r="D13323" s="205">
        <f>VLOOKUP(Pag_Inicio_Corr_mas_casos[[#This Row],[Corregimiento]],Hoja3!$A$2:$D$676,4,0)</f>
        <v>91008</v>
      </c>
      <c r="E13323" s="204">
        <v>3</v>
      </c>
    </row>
    <row r="13324" spans="1:5" x14ac:dyDescent="0.25">
      <c r="A13324" s="216">
        <v>44540</v>
      </c>
      <c r="B13324" s="217">
        <v>44540</v>
      </c>
      <c r="C13324" s="217" t="s">
        <v>1107</v>
      </c>
      <c r="D13324" s="218">
        <f>VLOOKUP(Pag_Inicio_Corr_mas_casos[[#This Row],[Corregimiento]],Hoja3!$A$2:$D$676,4,0)</f>
        <v>80819</v>
      </c>
      <c r="E13324" s="217">
        <v>7</v>
      </c>
    </row>
    <row r="13325" spans="1:5" x14ac:dyDescent="0.25">
      <c r="A13325" s="216">
        <v>44540</v>
      </c>
      <c r="B13325" s="217">
        <v>44540</v>
      </c>
      <c r="C13325" s="217" t="s">
        <v>1497</v>
      </c>
      <c r="D13325" s="218">
        <f>VLOOKUP(Pag_Inicio_Corr_mas_casos[[#This Row],[Corregimiento]],Hoja3!$A$2:$D$676,4,0)</f>
        <v>70501</v>
      </c>
      <c r="E13325" s="217">
        <v>6</v>
      </c>
    </row>
    <row r="13326" spans="1:5" x14ac:dyDescent="0.25">
      <c r="A13326" s="216">
        <v>44540</v>
      </c>
      <c r="B13326" s="217">
        <v>44540</v>
      </c>
      <c r="C13326" s="217" t="s">
        <v>1041</v>
      </c>
      <c r="D13326" s="218">
        <f>VLOOKUP(Pag_Inicio_Corr_mas_casos[[#This Row],[Corregimiento]],Hoja3!$A$2:$D$676,4,0)</f>
        <v>80814</v>
      </c>
      <c r="E13326" s="217">
        <v>6</v>
      </c>
    </row>
    <row r="13327" spans="1:5" x14ac:dyDescent="0.25">
      <c r="A13327" s="216">
        <v>44540</v>
      </c>
      <c r="B13327" s="217">
        <v>44540</v>
      </c>
      <c r="C13327" s="217" t="s">
        <v>1532</v>
      </c>
      <c r="D13327" s="218">
        <f>VLOOKUP(Pag_Inicio_Corr_mas_casos[[#This Row],[Corregimiento]],Hoja3!$A$2:$D$676,4,0)</f>
        <v>70704</v>
      </c>
      <c r="E13327" s="217">
        <v>6</v>
      </c>
    </row>
    <row r="13328" spans="1:5" x14ac:dyDescent="0.25">
      <c r="A13328" s="216">
        <v>44540</v>
      </c>
      <c r="B13328" s="217">
        <v>44540</v>
      </c>
      <c r="C13328" s="217" t="s">
        <v>1117</v>
      </c>
      <c r="D13328" s="218">
        <f>VLOOKUP(Pag_Inicio_Corr_mas_casos[[#This Row],[Corregimiento]],Hoja3!$A$2:$D$676,4,0)</f>
        <v>91001</v>
      </c>
      <c r="E13328" s="217">
        <v>6</v>
      </c>
    </row>
    <row r="13329" spans="1:5" x14ac:dyDescent="0.25">
      <c r="A13329" s="216">
        <v>44540</v>
      </c>
      <c r="B13329" s="217">
        <v>44540</v>
      </c>
      <c r="C13329" s="217" t="s">
        <v>935</v>
      </c>
      <c r="D13329" s="218">
        <f>VLOOKUP(Pag_Inicio_Corr_mas_casos[[#This Row],[Corregimiento]],Hoja3!$A$2:$D$676,4,0)</f>
        <v>60103</v>
      </c>
      <c r="E13329" s="217">
        <v>5</v>
      </c>
    </row>
    <row r="13330" spans="1:5" x14ac:dyDescent="0.25">
      <c r="A13330" s="216">
        <v>44540</v>
      </c>
      <c r="B13330" s="217">
        <v>44540</v>
      </c>
      <c r="C13330" s="217" t="s">
        <v>868</v>
      </c>
      <c r="D13330" s="218">
        <f>VLOOKUP(Pag_Inicio_Corr_mas_casos[[#This Row],[Corregimiento]],Hoja3!$A$2:$D$676,4,0)</f>
        <v>81009</v>
      </c>
      <c r="E13330" s="217">
        <v>5</v>
      </c>
    </row>
    <row r="13331" spans="1:5" x14ac:dyDescent="0.25">
      <c r="A13331" s="216">
        <v>44540</v>
      </c>
      <c r="B13331" s="217">
        <v>44540</v>
      </c>
      <c r="C13331" s="217" t="s">
        <v>782</v>
      </c>
      <c r="D13331" s="218">
        <f>VLOOKUP(Pag_Inicio_Corr_mas_casos[[#This Row],[Corregimiento]],Hoja3!$A$2:$D$676,4,0)</f>
        <v>80817</v>
      </c>
      <c r="E13331" s="217">
        <v>5</v>
      </c>
    </row>
    <row r="13332" spans="1:5" x14ac:dyDescent="0.25">
      <c r="A13332" s="216">
        <v>44540</v>
      </c>
      <c r="B13332" s="217">
        <v>44540</v>
      </c>
      <c r="C13332" s="217" t="s">
        <v>1163</v>
      </c>
      <c r="D13332" s="218">
        <f>VLOOKUP(Pag_Inicio_Corr_mas_casos[[#This Row],[Corregimiento]],Hoja3!$A$2:$D$676,4,0)</f>
        <v>130101</v>
      </c>
      <c r="E13332" s="217">
        <v>5</v>
      </c>
    </row>
    <row r="13333" spans="1:5" x14ac:dyDescent="0.25">
      <c r="A13333" s="216">
        <v>44540</v>
      </c>
      <c r="B13333" s="217">
        <v>44540</v>
      </c>
      <c r="C13333" s="217" t="s">
        <v>1037</v>
      </c>
      <c r="D13333" s="218">
        <f>VLOOKUP(Pag_Inicio_Corr_mas_casos[[#This Row],[Corregimiento]],Hoja3!$A$2:$D$676,4,0)</f>
        <v>80807</v>
      </c>
      <c r="E13333" s="217">
        <v>5</v>
      </c>
    </row>
    <row r="13334" spans="1:5" x14ac:dyDescent="0.25">
      <c r="A13334" s="216">
        <v>44540</v>
      </c>
      <c r="B13334" s="217">
        <v>44540</v>
      </c>
      <c r="C13334" s="217" t="s">
        <v>1416</v>
      </c>
      <c r="D13334" s="218">
        <f>VLOOKUP(Pag_Inicio_Corr_mas_casos[[#This Row],[Corregimiento]],Hoja3!$A$2:$D$676,4,0)</f>
        <v>80810</v>
      </c>
      <c r="E13334" s="217">
        <v>4</v>
      </c>
    </row>
    <row r="13335" spans="1:5" x14ac:dyDescent="0.25">
      <c r="A13335" s="216">
        <v>44540</v>
      </c>
      <c r="B13335" s="217">
        <v>44540</v>
      </c>
      <c r="C13335" s="217" t="s">
        <v>1276</v>
      </c>
      <c r="D13335" s="218">
        <f>VLOOKUP(Pag_Inicio_Corr_mas_casos[[#This Row],[Corregimiento]],Hoja3!$A$2:$D$676,4,0)</f>
        <v>20207</v>
      </c>
      <c r="E13335" s="217">
        <v>4</v>
      </c>
    </row>
    <row r="13336" spans="1:5" x14ac:dyDescent="0.25">
      <c r="A13336" s="216">
        <v>44540</v>
      </c>
      <c r="B13336" s="217">
        <v>44540</v>
      </c>
      <c r="C13336" s="217" t="s">
        <v>1074</v>
      </c>
      <c r="D13336" s="218">
        <f>VLOOKUP(Pag_Inicio_Corr_mas_casos[[#This Row],[Corregimiento]],Hoja3!$A$2:$D$676,4,0)</f>
        <v>81002</v>
      </c>
      <c r="E13336" s="217">
        <v>4</v>
      </c>
    </row>
    <row r="13337" spans="1:5" x14ac:dyDescent="0.25">
      <c r="A13337" s="216">
        <v>44540</v>
      </c>
      <c r="B13337" s="217">
        <v>44540</v>
      </c>
      <c r="C13337" s="217" t="s">
        <v>1106</v>
      </c>
      <c r="D13337" s="218">
        <f>VLOOKUP(Pag_Inicio_Corr_mas_casos[[#This Row],[Corregimiento]],Hoja3!$A$2:$D$676,4,0)</f>
        <v>80809</v>
      </c>
      <c r="E13337" s="217">
        <v>4</v>
      </c>
    </row>
    <row r="13338" spans="1:5" x14ac:dyDescent="0.25">
      <c r="A13338" s="216">
        <v>44540</v>
      </c>
      <c r="B13338" s="217">
        <v>44540</v>
      </c>
      <c r="C13338" s="217" t="s">
        <v>1544</v>
      </c>
      <c r="D13338" s="218">
        <f>VLOOKUP(Pag_Inicio_Corr_mas_casos[[#This Row],[Corregimiento]],Hoja3!$A$2:$D$676,4,0)</f>
        <v>60605</v>
      </c>
      <c r="E13338" s="217">
        <v>4</v>
      </c>
    </row>
    <row r="13339" spans="1:5" x14ac:dyDescent="0.25">
      <c r="A13339" s="216">
        <v>44540</v>
      </c>
      <c r="B13339" s="217">
        <v>44540</v>
      </c>
      <c r="C13339" s="217" t="s">
        <v>1482</v>
      </c>
      <c r="D13339" s="218">
        <f>VLOOKUP(Pag_Inicio_Corr_mas_casos[[#This Row],[Corregimiento]],Hoja3!$A$2:$D$676,4,0)</f>
        <v>20201</v>
      </c>
      <c r="E13339" s="217">
        <v>4</v>
      </c>
    </row>
    <row r="13340" spans="1:5" x14ac:dyDescent="0.25">
      <c r="A13340" s="216">
        <v>44540</v>
      </c>
      <c r="B13340" s="217">
        <v>44540</v>
      </c>
      <c r="C13340" s="217" t="s">
        <v>918</v>
      </c>
      <c r="D13340" s="218">
        <f>VLOOKUP(Pag_Inicio_Corr_mas_casos[[#This Row],[Corregimiento]],Hoja3!$A$2:$D$676,4,0)</f>
        <v>130310</v>
      </c>
      <c r="E13340" s="217">
        <v>4</v>
      </c>
    </row>
    <row r="13341" spans="1:5" x14ac:dyDescent="0.25">
      <c r="A13341" s="216">
        <v>44540</v>
      </c>
      <c r="B13341" s="217">
        <v>44540</v>
      </c>
      <c r="C13341" s="217" t="s">
        <v>1518</v>
      </c>
      <c r="D13341" s="218">
        <f>VLOOKUP(Pag_Inicio_Corr_mas_casos[[#This Row],[Corregimiento]],Hoja3!$A$2:$D$676,4,0)</f>
        <v>70701</v>
      </c>
      <c r="E13341" s="217">
        <v>4</v>
      </c>
    </row>
    <row r="13342" spans="1:5" x14ac:dyDescent="0.25">
      <c r="A13342" s="216">
        <v>44540</v>
      </c>
      <c r="B13342" s="217">
        <v>44540</v>
      </c>
      <c r="C13342" s="217" t="s">
        <v>1141</v>
      </c>
      <c r="D13342" s="218">
        <f>VLOOKUP(Pag_Inicio_Corr_mas_casos[[#This Row],[Corregimiento]],Hoja3!$A$2:$D$676,4,0)</f>
        <v>80812</v>
      </c>
      <c r="E13342" s="217">
        <v>4</v>
      </c>
    </row>
    <row r="13343" spans="1:5" x14ac:dyDescent="0.25">
      <c r="A13343" s="216">
        <v>44540</v>
      </c>
      <c r="B13343" s="217">
        <v>44540</v>
      </c>
      <c r="C13343" s="217" t="s">
        <v>1015</v>
      </c>
      <c r="D13343" s="218">
        <f>VLOOKUP(Pag_Inicio_Corr_mas_casos[[#This Row],[Corregimiento]],Hoja3!$A$2:$D$676,4,0)</f>
        <v>91008</v>
      </c>
      <c r="E13343" s="217">
        <v>3</v>
      </c>
    </row>
    <row r="13344" spans="1:5" x14ac:dyDescent="0.25">
      <c r="A13344" s="206">
        <v>44541</v>
      </c>
      <c r="B13344" s="207">
        <v>44541</v>
      </c>
      <c r="C13344" s="207" t="s">
        <v>1107</v>
      </c>
      <c r="D13344" s="208">
        <f>VLOOKUP(Pag_Inicio_Corr_mas_casos[[#This Row],[Corregimiento]],Hoja3!$A$2:$D$676,4,0)</f>
        <v>80819</v>
      </c>
      <c r="E13344" s="207">
        <v>17</v>
      </c>
    </row>
    <row r="13345" spans="1:5" x14ac:dyDescent="0.25">
      <c r="A13345" s="206">
        <v>44541</v>
      </c>
      <c r="B13345" s="207">
        <v>44541</v>
      </c>
      <c r="C13345" s="207" t="s">
        <v>1106</v>
      </c>
      <c r="D13345" s="208">
        <f>VLOOKUP(Pag_Inicio_Corr_mas_casos[[#This Row],[Corregimiento]],Hoja3!$A$2:$D$676,4,0)</f>
        <v>80809</v>
      </c>
      <c r="E13345" s="207">
        <v>12</v>
      </c>
    </row>
    <row r="13346" spans="1:5" x14ac:dyDescent="0.25">
      <c r="A13346" s="206">
        <v>44541</v>
      </c>
      <c r="B13346" s="207">
        <v>44541</v>
      </c>
      <c r="C13346" s="207" t="s">
        <v>1037</v>
      </c>
      <c r="D13346" s="208">
        <f>VLOOKUP(Pag_Inicio_Corr_mas_casos[[#This Row],[Corregimiento]],Hoja3!$A$2:$D$676,4,0)</f>
        <v>80807</v>
      </c>
      <c r="E13346" s="207">
        <v>10</v>
      </c>
    </row>
    <row r="13347" spans="1:5" x14ac:dyDescent="0.25">
      <c r="A13347" s="206">
        <v>44541</v>
      </c>
      <c r="B13347" s="207">
        <v>44541</v>
      </c>
      <c r="C13347" s="207" t="s">
        <v>799</v>
      </c>
      <c r="D13347" s="208">
        <f>VLOOKUP(Pag_Inicio_Corr_mas_casos[[#This Row],[Corregimiento]],Hoja3!$A$2:$D$676,4,0)</f>
        <v>80813</v>
      </c>
      <c r="E13347" s="207">
        <v>10</v>
      </c>
    </row>
    <row r="13348" spans="1:5" x14ac:dyDescent="0.25">
      <c r="A13348" s="206">
        <v>44541</v>
      </c>
      <c r="B13348" s="207">
        <v>44541</v>
      </c>
      <c r="C13348" s="207" t="s">
        <v>1191</v>
      </c>
      <c r="D13348" s="208">
        <f>VLOOKUP(Pag_Inicio_Corr_mas_casos[[#This Row],[Corregimiento]],Hoja3!$A$2:$D$676,4,0)</f>
        <v>130106</v>
      </c>
      <c r="E13348" s="207">
        <v>10</v>
      </c>
    </row>
    <row r="13349" spans="1:5" x14ac:dyDescent="0.25">
      <c r="A13349" s="206">
        <v>44541</v>
      </c>
      <c r="B13349" s="207">
        <v>44541</v>
      </c>
      <c r="C13349" s="207" t="s">
        <v>1141</v>
      </c>
      <c r="D13349" s="208">
        <f>VLOOKUP(Pag_Inicio_Corr_mas_casos[[#This Row],[Corregimiento]],Hoja3!$A$2:$D$676,4,0)</f>
        <v>80812</v>
      </c>
      <c r="E13349" s="207">
        <v>9</v>
      </c>
    </row>
    <row r="13350" spans="1:5" x14ac:dyDescent="0.25">
      <c r="A13350" s="206">
        <v>44541</v>
      </c>
      <c r="B13350" s="207">
        <v>44541</v>
      </c>
      <c r="C13350" s="207" t="s">
        <v>1101</v>
      </c>
      <c r="D13350" s="208">
        <f>VLOOKUP(Pag_Inicio_Corr_mas_casos[[#This Row],[Corregimiento]],Hoja3!$A$2:$D$676,4,0)</f>
        <v>60101</v>
      </c>
      <c r="E13350" s="207">
        <v>9</v>
      </c>
    </row>
    <row r="13351" spans="1:5" x14ac:dyDescent="0.25">
      <c r="A13351" s="206">
        <v>44541</v>
      </c>
      <c r="B13351" s="207">
        <v>44541</v>
      </c>
      <c r="C13351" s="207" t="s">
        <v>1110</v>
      </c>
      <c r="D13351" s="208">
        <f>VLOOKUP(Pag_Inicio_Corr_mas_casos[[#This Row],[Corregimiento]],Hoja3!$A$2:$D$676,4,0)</f>
        <v>130702</v>
      </c>
      <c r="E13351" s="207">
        <v>8</v>
      </c>
    </row>
    <row r="13352" spans="1:5" x14ac:dyDescent="0.25">
      <c r="A13352" s="206">
        <v>44541</v>
      </c>
      <c r="B13352" s="207">
        <v>44541</v>
      </c>
      <c r="C13352" s="207" t="s">
        <v>1545</v>
      </c>
      <c r="D13352" s="208">
        <f>VLOOKUP(Pag_Inicio_Corr_mas_casos[[#This Row],[Corregimiento]],Hoja3!$A$2:$D$676,4,0)</f>
        <v>70705</v>
      </c>
      <c r="E13352" s="207">
        <v>8</v>
      </c>
    </row>
    <row r="13353" spans="1:5" x14ac:dyDescent="0.25">
      <c r="A13353" s="206">
        <v>44541</v>
      </c>
      <c r="B13353" s="207">
        <v>44541</v>
      </c>
      <c r="C13353" s="207" t="s">
        <v>1035</v>
      </c>
      <c r="D13353" s="208">
        <f>VLOOKUP(Pag_Inicio_Corr_mas_casos[[#This Row],[Corregimiento]],Hoja3!$A$2:$D$676,4,0)</f>
        <v>80806</v>
      </c>
      <c r="E13353" s="207">
        <v>7</v>
      </c>
    </row>
    <row r="13354" spans="1:5" x14ac:dyDescent="0.25">
      <c r="A13354" s="206">
        <v>44541</v>
      </c>
      <c r="B13354" s="207">
        <v>44541</v>
      </c>
      <c r="C13354" s="207" t="s">
        <v>1117</v>
      </c>
      <c r="D13354" s="208">
        <f>VLOOKUP(Pag_Inicio_Corr_mas_casos[[#This Row],[Corregimiento]],Hoja3!$A$2:$D$676,4,0)</f>
        <v>91001</v>
      </c>
      <c r="E13354" s="207">
        <v>7</v>
      </c>
    </row>
    <row r="13355" spans="1:5" x14ac:dyDescent="0.25">
      <c r="A13355" s="206">
        <v>44541</v>
      </c>
      <c r="B13355" s="207">
        <v>44541</v>
      </c>
      <c r="C13355" s="207" t="s">
        <v>867</v>
      </c>
      <c r="D13355" s="208">
        <f>VLOOKUP(Pag_Inicio_Corr_mas_casos[[#This Row],[Corregimiento]],Hoja3!$A$2:$D$676,4,0)</f>
        <v>80821</v>
      </c>
      <c r="E13355" s="207">
        <v>7</v>
      </c>
    </row>
    <row r="13356" spans="1:5" x14ac:dyDescent="0.25">
      <c r="A13356" s="206">
        <v>44541</v>
      </c>
      <c r="B13356" s="207">
        <v>44541</v>
      </c>
      <c r="C13356" s="207" t="s">
        <v>1008</v>
      </c>
      <c r="D13356" s="208">
        <f>VLOOKUP(Pag_Inicio_Corr_mas_casos[[#This Row],[Corregimiento]],Hoja3!$A$2:$D$676,4,0)</f>
        <v>80816</v>
      </c>
      <c r="E13356" s="207">
        <v>6</v>
      </c>
    </row>
    <row r="13357" spans="1:5" x14ac:dyDescent="0.25">
      <c r="A13357" s="206">
        <v>44541</v>
      </c>
      <c r="B13357" s="207">
        <v>44541</v>
      </c>
      <c r="C13357" s="207" t="s">
        <v>1248</v>
      </c>
      <c r="D13357" s="208">
        <f>VLOOKUP(Pag_Inicio_Corr_mas_casos[[#This Row],[Corregimiento]],Hoja3!$A$2:$D$676,4,0)</f>
        <v>20601</v>
      </c>
      <c r="E13357" s="207">
        <v>6</v>
      </c>
    </row>
    <row r="13358" spans="1:5" x14ac:dyDescent="0.25">
      <c r="A13358" s="206">
        <v>44541</v>
      </c>
      <c r="B13358" s="207">
        <v>44541</v>
      </c>
      <c r="C13358" s="207" t="s">
        <v>1031</v>
      </c>
      <c r="D13358" s="208">
        <f>VLOOKUP(Pag_Inicio_Corr_mas_casos[[#This Row],[Corregimiento]],Hoja3!$A$2:$D$676,4,0)</f>
        <v>81001</v>
      </c>
      <c r="E13358" s="207">
        <v>6</v>
      </c>
    </row>
    <row r="13359" spans="1:5" x14ac:dyDescent="0.25">
      <c r="A13359" s="206">
        <v>44541</v>
      </c>
      <c r="B13359" s="207">
        <v>44541</v>
      </c>
      <c r="C13359" s="207" t="s">
        <v>1273</v>
      </c>
      <c r="D13359" s="208">
        <f>VLOOKUP(Pag_Inicio_Corr_mas_casos[[#This Row],[Corregimiento]],Hoja3!$A$2:$D$676,4,0)</f>
        <v>130102</v>
      </c>
      <c r="E13359" s="207">
        <v>6</v>
      </c>
    </row>
    <row r="13360" spans="1:5" x14ac:dyDescent="0.25">
      <c r="A13360" s="206">
        <v>44541</v>
      </c>
      <c r="B13360" s="207">
        <v>44541</v>
      </c>
      <c r="C13360" s="207" t="s">
        <v>1501</v>
      </c>
      <c r="D13360" s="208">
        <f>VLOOKUP(Pag_Inicio_Corr_mas_casos[[#This Row],[Corregimiento]],Hoja3!$A$2:$D$676,4,0)</f>
        <v>70301</v>
      </c>
      <c r="E13360" s="207">
        <v>6</v>
      </c>
    </row>
    <row r="13361" spans="1:5" x14ac:dyDescent="0.25">
      <c r="A13361" s="206">
        <v>44541</v>
      </c>
      <c r="B13361" s="207">
        <v>44541</v>
      </c>
      <c r="C13361" s="207" t="s">
        <v>1389</v>
      </c>
      <c r="D13361" s="208">
        <f>VLOOKUP(Pag_Inicio_Corr_mas_casos[[#This Row],[Corregimiento]],Hoja3!$A$2:$D$676,4,0)</f>
        <v>90101</v>
      </c>
      <c r="E13361" s="207">
        <v>6</v>
      </c>
    </row>
    <row r="13362" spans="1:5" x14ac:dyDescent="0.25">
      <c r="A13362" s="206">
        <v>44541</v>
      </c>
      <c r="B13362" s="207">
        <v>44541</v>
      </c>
      <c r="C13362" s="207" t="s">
        <v>935</v>
      </c>
      <c r="D13362" s="208">
        <f>VLOOKUP(Pag_Inicio_Corr_mas_casos[[#This Row],[Corregimiento]],Hoja3!$A$2:$D$676,4,0)</f>
        <v>60103</v>
      </c>
      <c r="E13362" s="207">
        <v>5</v>
      </c>
    </row>
    <row r="13363" spans="1:5" x14ac:dyDescent="0.25">
      <c r="A13363" s="206">
        <v>44541</v>
      </c>
      <c r="B13363" s="207">
        <v>44541</v>
      </c>
      <c r="C13363" s="207" t="s">
        <v>1034</v>
      </c>
      <c r="D13363" s="208">
        <f>VLOOKUP(Pag_Inicio_Corr_mas_casos[[#This Row],[Corregimiento]],Hoja3!$A$2:$D$676,4,0)</f>
        <v>81009</v>
      </c>
      <c r="E13363" s="207">
        <v>5</v>
      </c>
    </row>
    <row r="13364" spans="1:5" x14ac:dyDescent="0.25">
      <c r="A13364" s="203">
        <v>44542</v>
      </c>
      <c r="B13364" s="204">
        <v>44542</v>
      </c>
      <c r="C13364" s="204" t="s">
        <v>1141</v>
      </c>
      <c r="D13364" s="205">
        <f>VLOOKUP(Pag_Inicio_Corr_mas_casos[[#This Row],[Corregimiento]],Hoja3!$A$2:$D$676,4,0)</f>
        <v>80812</v>
      </c>
      <c r="E13364" s="204">
        <v>11</v>
      </c>
    </row>
    <row r="13365" spans="1:5" x14ac:dyDescent="0.25">
      <c r="A13365" s="203">
        <v>44542</v>
      </c>
      <c r="B13365" s="204">
        <v>44542</v>
      </c>
      <c r="C13365" s="204" t="s">
        <v>935</v>
      </c>
      <c r="D13365" s="205">
        <f>VLOOKUP(Pag_Inicio_Corr_mas_casos[[#This Row],[Corregimiento]],Hoja3!$A$2:$D$676,4,0)</f>
        <v>60103</v>
      </c>
      <c r="E13365" s="204">
        <v>9</v>
      </c>
    </row>
    <row r="13366" spans="1:5" x14ac:dyDescent="0.25">
      <c r="A13366" s="203">
        <v>44542</v>
      </c>
      <c r="B13366" s="204">
        <v>44542</v>
      </c>
      <c r="C13366" s="204" t="s">
        <v>1502</v>
      </c>
      <c r="D13366" s="205">
        <f>VLOOKUP(Pag_Inicio_Corr_mas_casos[[#This Row],[Corregimiento]],Hoja3!$A$2:$D$676,4,0)</f>
        <v>60104</v>
      </c>
      <c r="E13366" s="204">
        <v>6</v>
      </c>
    </row>
    <row r="13367" spans="1:5" x14ac:dyDescent="0.25">
      <c r="A13367" s="203">
        <v>44542</v>
      </c>
      <c r="B13367" s="204">
        <v>44542</v>
      </c>
      <c r="C13367" s="204" t="s">
        <v>1531</v>
      </c>
      <c r="D13367" s="205">
        <f>VLOOKUP(Pag_Inicio_Corr_mas_casos[[#This Row],[Corregimiento]],Hoja3!$A$2:$D$676,4,0)</f>
        <v>40611</v>
      </c>
      <c r="E13367" s="204">
        <v>5</v>
      </c>
    </row>
    <row r="13368" spans="1:5" x14ac:dyDescent="0.25">
      <c r="A13368" s="203">
        <v>44542</v>
      </c>
      <c r="B13368" s="204">
        <v>44542</v>
      </c>
      <c r="C13368" s="204" t="s">
        <v>1041</v>
      </c>
      <c r="D13368" s="205">
        <f>VLOOKUP(Pag_Inicio_Corr_mas_casos[[#This Row],[Corregimiento]],Hoja3!$A$2:$D$676,4,0)</f>
        <v>80814</v>
      </c>
      <c r="E13368" s="204">
        <v>5</v>
      </c>
    </row>
    <row r="13369" spans="1:5" x14ac:dyDescent="0.25">
      <c r="A13369" s="203">
        <v>44542</v>
      </c>
      <c r="B13369" s="204">
        <v>44542</v>
      </c>
      <c r="C13369" s="204" t="s">
        <v>1517</v>
      </c>
      <c r="D13369" s="205">
        <f>VLOOKUP(Pag_Inicio_Corr_mas_casos[[#This Row],[Corregimiento]],Hoja3!$A$2:$D$676,4,0)</f>
        <v>130701</v>
      </c>
      <c r="E13369" s="204">
        <v>5</v>
      </c>
    </row>
    <row r="13370" spans="1:5" x14ac:dyDescent="0.25">
      <c r="A13370" s="203">
        <v>44542</v>
      </c>
      <c r="B13370" s="204">
        <v>44542</v>
      </c>
      <c r="C13370" s="204" t="s">
        <v>1248</v>
      </c>
      <c r="D13370" s="205">
        <f>VLOOKUP(Pag_Inicio_Corr_mas_casos[[#This Row],[Corregimiento]],Hoja3!$A$2:$D$676,4,0)</f>
        <v>20601</v>
      </c>
      <c r="E13370" s="204">
        <v>5</v>
      </c>
    </row>
    <row r="13371" spans="1:5" x14ac:dyDescent="0.25">
      <c r="A13371" s="203">
        <v>44542</v>
      </c>
      <c r="B13371" s="204">
        <v>44542</v>
      </c>
      <c r="C13371" s="204" t="s">
        <v>1107</v>
      </c>
      <c r="D13371" s="205">
        <f>VLOOKUP(Pag_Inicio_Corr_mas_casos[[#This Row],[Corregimiento]],Hoja3!$A$2:$D$676,4,0)</f>
        <v>80819</v>
      </c>
      <c r="E13371" s="204">
        <v>5</v>
      </c>
    </row>
    <row r="13372" spans="1:5" x14ac:dyDescent="0.25">
      <c r="A13372" s="203">
        <v>44542</v>
      </c>
      <c r="B13372" s="204">
        <v>44542</v>
      </c>
      <c r="C13372" s="204" t="s">
        <v>1501</v>
      </c>
      <c r="D13372" s="205">
        <f>VLOOKUP(Pag_Inicio_Corr_mas_casos[[#This Row],[Corregimiento]],Hoja3!$A$2:$D$676,4,0)</f>
        <v>70301</v>
      </c>
      <c r="E13372" s="204">
        <v>4</v>
      </c>
    </row>
    <row r="13373" spans="1:5" x14ac:dyDescent="0.25">
      <c r="A13373" s="203">
        <v>44542</v>
      </c>
      <c r="B13373" s="204">
        <v>44542</v>
      </c>
      <c r="C13373" s="204" t="s">
        <v>1035</v>
      </c>
      <c r="D13373" s="205">
        <f>VLOOKUP(Pag_Inicio_Corr_mas_casos[[#This Row],[Corregimiento]],Hoja3!$A$2:$D$676,4,0)</f>
        <v>80806</v>
      </c>
      <c r="E13373" s="204">
        <v>4</v>
      </c>
    </row>
    <row r="13374" spans="1:5" x14ac:dyDescent="0.25">
      <c r="A13374" s="203">
        <v>44542</v>
      </c>
      <c r="B13374" s="204">
        <v>44542</v>
      </c>
      <c r="C13374" s="204" t="s">
        <v>1101</v>
      </c>
      <c r="D13374" s="205">
        <f>VLOOKUP(Pag_Inicio_Corr_mas_casos[[#This Row],[Corregimiento]],Hoja3!$A$2:$D$676,4,0)</f>
        <v>60101</v>
      </c>
      <c r="E13374" s="204">
        <v>4</v>
      </c>
    </row>
    <row r="13375" spans="1:5" x14ac:dyDescent="0.25">
      <c r="A13375" s="203">
        <v>44542</v>
      </c>
      <c r="B13375" s="204">
        <v>44542</v>
      </c>
      <c r="C13375" s="204" t="s">
        <v>1416</v>
      </c>
      <c r="D13375" s="205">
        <f>VLOOKUP(Pag_Inicio_Corr_mas_casos[[#This Row],[Corregimiento]],Hoja3!$A$2:$D$676,4,0)</f>
        <v>80810</v>
      </c>
      <c r="E13375" s="204">
        <v>3</v>
      </c>
    </row>
    <row r="13376" spans="1:5" x14ac:dyDescent="0.25">
      <c r="A13376" s="203">
        <v>44542</v>
      </c>
      <c r="B13376" s="204">
        <v>44542</v>
      </c>
      <c r="C13376" s="204" t="s">
        <v>1074</v>
      </c>
      <c r="D13376" s="205">
        <f>VLOOKUP(Pag_Inicio_Corr_mas_casos[[#This Row],[Corregimiento]],Hoja3!$A$2:$D$676,4,0)</f>
        <v>81002</v>
      </c>
      <c r="E13376" s="204">
        <v>3</v>
      </c>
    </row>
    <row r="13377" spans="1:5" x14ac:dyDescent="0.25">
      <c r="A13377" s="203">
        <v>44542</v>
      </c>
      <c r="B13377" s="204">
        <v>44542</v>
      </c>
      <c r="C13377" s="204" t="s">
        <v>1273</v>
      </c>
      <c r="D13377" s="205">
        <f>VLOOKUP(Pag_Inicio_Corr_mas_casos[[#This Row],[Corregimiento]],Hoja3!$A$2:$D$676,4,0)</f>
        <v>130102</v>
      </c>
      <c r="E13377" s="204">
        <v>3</v>
      </c>
    </row>
    <row r="13378" spans="1:5" x14ac:dyDescent="0.25">
      <c r="A13378" s="203">
        <v>44542</v>
      </c>
      <c r="B13378" s="204">
        <v>44542</v>
      </c>
      <c r="C13378" s="204" t="s">
        <v>820</v>
      </c>
      <c r="D13378" s="205">
        <f>VLOOKUP(Pag_Inicio_Corr_mas_casos[[#This Row],[Corregimiento]],Hoja3!$A$2:$D$676,4,0)</f>
        <v>30104</v>
      </c>
      <c r="E13378" s="204">
        <v>3</v>
      </c>
    </row>
    <row r="13379" spans="1:5" x14ac:dyDescent="0.25">
      <c r="A13379" s="203">
        <v>44542</v>
      </c>
      <c r="B13379" s="204">
        <v>44542</v>
      </c>
      <c r="C13379" s="204" t="s">
        <v>1037</v>
      </c>
      <c r="D13379" s="205">
        <f>VLOOKUP(Pag_Inicio_Corr_mas_casos[[#This Row],[Corregimiento]],Hoja3!$A$2:$D$676,4,0)</f>
        <v>80807</v>
      </c>
      <c r="E13379" s="204">
        <v>3</v>
      </c>
    </row>
    <row r="13380" spans="1:5" x14ac:dyDescent="0.25">
      <c r="A13380" s="203">
        <v>44542</v>
      </c>
      <c r="B13380" s="204">
        <v>44542</v>
      </c>
      <c r="C13380" s="204" t="s">
        <v>1447</v>
      </c>
      <c r="D13380" s="205">
        <f>VLOOKUP(Pag_Inicio_Corr_mas_casos[[#This Row],[Corregimiento]],Hoja3!$A$2:$D$676,4,0)</f>
        <v>130717</v>
      </c>
      <c r="E13380" s="204">
        <v>3</v>
      </c>
    </row>
    <row r="13381" spans="1:5" x14ac:dyDescent="0.25">
      <c r="A13381" s="203">
        <v>44542</v>
      </c>
      <c r="B13381" s="204">
        <v>44542</v>
      </c>
      <c r="C13381" s="204" t="s">
        <v>1490</v>
      </c>
      <c r="D13381" s="205">
        <f>VLOOKUP(Pag_Inicio_Corr_mas_casos[[#This Row],[Corregimiento]],Hoja3!$A$2:$D$676,4,0)</f>
        <v>130301</v>
      </c>
      <c r="E13381" s="204">
        <v>3</v>
      </c>
    </row>
    <row r="13382" spans="1:5" x14ac:dyDescent="0.25">
      <c r="A13382" s="203">
        <v>44542</v>
      </c>
      <c r="B13382" s="204">
        <v>44542</v>
      </c>
      <c r="C13382" s="204" t="s">
        <v>1487</v>
      </c>
      <c r="D13382" s="205">
        <f>VLOOKUP(Pag_Inicio_Corr_mas_casos[[#This Row],[Corregimiento]],Hoja3!$A$2:$D$676,4,0)</f>
        <v>60608</v>
      </c>
      <c r="E13382" s="204">
        <v>3</v>
      </c>
    </row>
    <row r="13383" spans="1:5" x14ac:dyDescent="0.25">
      <c r="A13383" s="203">
        <v>44542</v>
      </c>
      <c r="B13383" s="204">
        <v>44542</v>
      </c>
      <c r="C13383" s="204" t="s">
        <v>1480</v>
      </c>
      <c r="D13383" s="205">
        <f>VLOOKUP(Pag_Inicio_Corr_mas_casos[[#This Row],[Corregimiento]],Hoja3!$A$2:$D$676,4,0)</f>
        <v>40404</v>
      </c>
      <c r="E13383" s="204">
        <v>3</v>
      </c>
    </row>
    <row r="13384" spans="1:5" x14ac:dyDescent="0.25">
      <c r="A13384" s="209">
        <v>44543</v>
      </c>
      <c r="B13384" s="210">
        <v>44543</v>
      </c>
      <c r="C13384" s="210" t="s">
        <v>1163</v>
      </c>
      <c r="D13384" s="211">
        <f>VLOOKUP(Pag_Inicio_Corr_mas_casos[[#This Row],[Corregimiento]],Hoja3!$A$2:$D$676,4,0)</f>
        <v>130101</v>
      </c>
      <c r="E13384" s="210">
        <v>12</v>
      </c>
    </row>
    <row r="13385" spans="1:5" x14ac:dyDescent="0.25">
      <c r="A13385" s="209">
        <v>44543</v>
      </c>
      <c r="B13385" s="210">
        <v>44543</v>
      </c>
      <c r="C13385" s="210" t="s">
        <v>1035</v>
      </c>
      <c r="D13385" s="211">
        <f>VLOOKUP(Pag_Inicio_Corr_mas_casos[[#This Row],[Corregimiento]],Hoja3!$A$2:$D$676,4,0)</f>
        <v>80806</v>
      </c>
      <c r="E13385" s="210">
        <v>11</v>
      </c>
    </row>
    <row r="13386" spans="1:5" x14ac:dyDescent="0.25">
      <c r="A13386" s="209">
        <v>44543</v>
      </c>
      <c r="B13386" s="210">
        <v>44543</v>
      </c>
      <c r="C13386" s="210" t="s">
        <v>988</v>
      </c>
      <c r="D13386" s="211">
        <f>VLOOKUP(Pag_Inicio_Corr_mas_casos[[#This Row],[Corregimiento]],Hoja3!$A$2:$D$676,4,0)</f>
        <v>91001</v>
      </c>
      <c r="E13386" s="210">
        <v>10</v>
      </c>
    </row>
    <row r="13387" spans="1:5" x14ac:dyDescent="0.25">
      <c r="A13387" s="209">
        <v>44543</v>
      </c>
      <c r="B13387" s="210">
        <v>44543</v>
      </c>
      <c r="C13387" s="210" t="s">
        <v>1141</v>
      </c>
      <c r="D13387" s="211">
        <f>VLOOKUP(Pag_Inicio_Corr_mas_casos[[#This Row],[Corregimiento]],Hoja3!$A$2:$D$676,4,0)</f>
        <v>80812</v>
      </c>
      <c r="E13387" s="210">
        <v>9</v>
      </c>
    </row>
    <row r="13388" spans="1:5" x14ac:dyDescent="0.25">
      <c r="A13388" s="209">
        <v>44543</v>
      </c>
      <c r="B13388" s="210">
        <v>44543</v>
      </c>
      <c r="C13388" s="210" t="s">
        <v>1106</v>
      </c>
      <c r="D13388" s="211">
        <f>VLOOKUP(Pag_Inicio_Corr_mas_casos[[#This Row],[Corregimiento]],Hoja3!$A$2:$D$676,4,0)</f>
        <v>80809</v>
      </c>
      <c r="E13388" s="210">
        <v>9</v>
      </c>
    </row>
    <row r="13389" spans="1:5" x14ac:dyDescent="0.25">
      <c r="A13389" s="209">
        <v>44543</v>
      </c>
      <c r="B13389" s="210">
        <v>44543</v>
      </c>
      <c r="C13389" s="210" t="s">
        <v>1041</v>
      </c>
      <c r="D13389" s="211">
        <f>VLOOKUP(Pag_Inicio_Corr_mas_casos[[#This Row],[Corregimiento]],Hoja3!$A$2:$D$676,4,0)</f>
        <v>80814</v>
      </c>
      <c r="E13389" s="210">
        <v>9</v>
      </c>
    </row>
    <row r="13390" spans="1:5" x14ac:dyDescent="0.25">
      <c r="A13390" s="209">
        <v>44543</v>
      </c>
      <c r="B13390" s="210">
        <v>44543</v>
      </c>
      <c r="C13390" s="210" t="s">
        <v>1101</v>
      </c>
      <c r="D13390" s="211">
        <f>VLOOKUP(Pag_Inicio_Corr_mas_casos[[#This Row],[Corregimiento]],Hoja3!$A$2:$D$676,4,0)</f>
        <v>60101</v>
      </c>
      <c r="E13390" s="210">
        <v>9</v>
      </c>
    </row>
    <row r="13391" spans="1:5" x14ac:dyDescent="0.25">
      <c r="A13391" s="209">
        <v>44543</v>
      </c>
      <c r="B13391" s="210">
        <v>44543</v>
      </c>
      <c r="C13391" s="210" t="s">
        <v>1478</v>
      </c>
      <c r="D13391" s="211">
        <f>VLOOKUP(Pag_Inicio_Corr_mas_casos[[#This Row],[Corregimiento]],Hoja3!$A$2:$D$676,4,0)</f>
        <v>60105</v>
      </c>
      <c r="E13391" s="210">
        <v>8</v>
      </c>
    </row>
    <row r="13392" spans="1:5" x14ac:dyDescent="0.25">
      <c r="A13392" s="209">
        <v>44543</v>
      </c>
      <c r="B13392" s="210">
        <v>44543</v>
      </c>
      <c r="C13392" s="210" t="s">
        <v>1517</v>
      </c>
      <c r="D13392" s="211">
        <f>VLOOKUP(Pag_Inicio_Corr_mas_casos[[#This Row],[Corregimiento]],Hoja3!$A$2:$D$676,4,0)</f>
        <v>130701</v>
      </c>
      <c r="E13392" s="210">
        <v>8</v>
      </c>
    </row>
    <row r="13393" spans="1:5" x14ac:dyDescent="0.25">
      <c r="A13393" s="209">
        <v>44543</v>
      </c>
      <c r="B13393" s="210">
        <v>44543</v>
      </c>
      <c r="C13393" s="210" t="s">
        <v>1248</v>
      </c>
      <c r="D13393" s="211">
        <f>VLOOKUP(Pag_Inicio_Corr_mas_casos[[#This Row],[Corregimiento]],Hoja3!$A$2:$D$676,4,0)</f>
        <v>20601</v>
      </c>
      <c r="E13393" s="210">
        <v>6</v>
      </c>
    </row>
    <row r="13394" spans="1:5" x14ac:dyDescent="0.25">
      <c r="A13394" s="209">
        <v>44543</v>
      </c>
      <c r="B13394" s="210">
        <v>44543</v>
      </c>
      <c r="C13394" s="210" t="s">
        <v>1502</v>
      </c>
      <c r="D13394" s="211">
        <f>VLOOKUP(Pag_Inicio_Corr_mas_casos[[#This Row],[Corregimiento]],Hoja3!$A$2:$D$676,4,0)</f>
        <v>60104</v>
      </c>
      <c r="E13394" s="210">
        <v>6</v>
      </c>
    </row>
    <row r="13395" spans="1:5" x14ac:dyDescent="0.25">
      <c r="A13395" s="209">
        <v>44543</v>
      </c>
      <c r="B13395" s="210">
        <v>44543</v>
      </c>
      <c r="C13395" s="210" t="s">
        <v>935</v>
      </c>
      <c r="D13395" s="211">
        <f>VLOOKUP(Pag_Inicio_Corr_mas_casos[[#This Row],[Corregimiento]],Hoja3!$A$2:$D$676,4,0)</f>
        <v>60103</v>
      </c>
      <c r="E13395" s="210">
        <v>6</v>
      </c>
    </row>
    <row r="13396" spans="1:5" x14ac:dyDescent="0.25">
      <c r="A13396" s="209">
        <v>44543</v>
      </c>
      <c r="B13396" s="210">
        <v>44543</v>
      </c>
      <c r="C13396" s="210" t="s">
        <v>1273</v>
      </c>
      <c r="D13396" s="211">
        <f>VLOOKUP(Pag_Inicio_Corr_mas_casos[[#This Row],[Corregimiento]],Hoja3!$A$2:$D$676,4,0)</f>
        <v>130102</v>
      </c>
      <c r="E13396" s="210">
        <v>6</v>
      </c>
    </row>
    <row r="13397" spans="1:5" x14ac:dyDescent="0.25">
      <c r="A13397" s="209">
        <v>44543</v>
      </c>
      <c r="B13397" s="210">
        <v>44543</v>
      </c>
      <c r="C13397" s="210" t="s">
        <v>1191</v>
      </c>
      <c r="D13397" s="211">
        <f>VLOOKUP(Pag_Inicio_Corr_mas_casos[[#This Row],[Corregimiento]],Hoja3!$A$2:$D$676,4,0)</f>
        <v>130106</v>
      </c>
      <c r="E13397" s="210">
        <v>6</v>
      </c>
    </row>
    <row r="13398" spans="1:5" x14ac:dyDescent="0.25">
      <c r="A13398" s="209">
        <v>44543</v>
      </c>
      <c r="B13398" s="210">
        <v>44543</v>
      </c>
      <c r="C13398" s="210" t="s">
        <v>1415</v>
      </c>
      <c r="D13398" s="211">
        <f>VLOOKUP(Pag_Inicio_Corr_mas_casos[[#This Row],[Corregimiento]],Hoja3!$A$2:$D$676,4,0)</f>
        <v>80808</v>
      </c>
      <c r="E13398" s="210">
        <v>5</v>
      </c>
    </row>
    <row r="13399" spans="1:5" x14ac:dyDescent="0.25">
      <c r="A13399" s="209">
        <v>44543</v>
      </c>
      <c r="B13399" s="210">
        <v>44543</v>
      </c>
      <c r="C13399" s="210" t="s">
        <v>1497</v>
      </c>
      <c r="D13399" s="211">
        <f>VLOOKUP(Pag_Inicio_Corr_mas_casos[[#This Row],[Corregimiento]],Hoja3!$A$2:$D$676,4,0)</f>
        <v>70501</v>
      </c>
      <c r="E13399" s="210">
        <v>5</v>
      </c>
    </row>
    <row r="13400" spans="1:5" x14ac:dyDescent="0.25">
      <c r="A13400" s="209">
        <v>44543</v>
      </c>
      <c r="B13400" s="210">
        <v>44543</v>
      </c>
      <c r="C13400" s="210" t="s">
        <v>1261</v>
      </c>
      <c r="D13400" s="211">
        <f>VLOOKUP(Pag_Inicio_Corr_mas_casos[[#This Row],[Corregimiento]],Hoja3!$A$2:$D$676,4,0)</f>
        <v>40205</v>
      </c>
      <c r="E13400" s="210">
        <v>5</v>
      </c>
    </row>
    <row r="13401" spans="1:5" x14ac:dyDescent="0.25">
      <c r="A13401" s="209">
        <v>44543</v>
      </c>
      <c r="B13401" s="210">
        <v>44543</v>
      </c>
      <c r="C13401" s="210" t="s">
        <v>1037</v>
      </c>
      <c r="D13401" s="211">
        <f>VLOOKUP(Pag_Inicio_Corr_mas_casos[[#This Row],[Corregimiento]],Hoja3!$A$2:$D$676,4,0)</f>
        <v>80807</v>
      </c>
      <c r="E13401" s="210">
        <v>4</v>
      </c>
    </row>
    <row r="13402" spans="1:5" x14ac:dyDescent="0.25">
      <c r="A13402" s="209">
        <v>44543</v>
      </c>
      <c r="B13402" s="210">
        <v>44543</v>
      </c>
      <c r="C13402" s="210" t="s">
        <v>1257</v>
      </c>
      <c r="D13402" s="211">
        <f>VLOOKUP(Pag_Inicio_Corr_mas_casos[[#This Row],[Corregimiento]],Hoja3!$A$2:$D$676,4,0)</f>
        <v>40601</v>
      </c>
      <c r="E13402" s="210">
        <v>4</v>
      </c>
    </row>
    <row r="13403" spans="1:5" x14ac:dyDescent="0.25">
      <c r="A13403" s="209">
        <v>44543</v>
      </c>
      <c r="B13403" s="210">
        <v>44543</v>
      </c>
      <c r="C13403" s="210" t="s">
        <v>1416</v>
      </c>
      <c r="D13403" s="211">
        <f>VLOOKUP(Pag_Inicio_Corr_mas_casos[[#This Row],[Corregimiento]],Hoja3!$A$2:$D$676,4,0)</f>
        <v>80810</v>
      </c>
      <c r="E13403" s="210">
        <v>4</v>
      </c>
    </row>
    <row r="13404" spans="1:5" x14ac:dyDescent="0.25">
      <c r="A13404" s="216">
        <v>44544</v>
      </c>
      <c r="B13404" s="217">
        <v>44544</v>
      </c>
      <c r="C13404" s="217" t="s">
        <v>1106</v>
      </c>
      <c r="D13404" s="218">
        <f>VLOOKUP(Pag_Inicio_Corr_mas_casos[[#This Row],[Corregimiento]],Hoja3!$A$2:$D$676,4,0)</f>
        <v>80809</v>
      </c>
      <c r="E13404" s="217">
        <v>15</v>
      </c>
    </row>
    <row r="13405" spans="1:5" x14ac:dyDescent="0.25">
      <c r="A13405" s="216">
        <v>44544</v>
      </c>
      <c r="B13405" s="217">
        <v>44544</v>
      </c>
      <c r="C13405" s="217" t="s">
        <v>1141</v>
      </c>
      <c r="D13405" s="218">
        <f>VLOOKUP(Pag_Inicio_Corr_mas_casos[[#This Row],[Corregimiento]],Hoja3!$A$2:$D$676,4,0)</f>
        <v>80812</v>
      </c>
      <c r="E13405" s="217">
        <v>13</v>
      </c>
    </row>
    <row r="13406" spans="1:5" x14ac:dyDescent="0.25">
      <c r="A13406" s="216">
        <v>44544</v>
      </c>
      <c r="B13406" s="217">
        <v>44544</v>
      </c>
      <c r="C13406" s="217" t="s">
        <v>868</v>
      </c>
      <c r="D13406" s="218">
        <f>VLOOKUP(Pag_Inicio_Corr_mas_casos[[#This Row],[Corregimiento]],Hoja3!$A$2:$D$676,4,0)</f>
        <v>81009</v>
      </c>
      <c r="E13406" s="217">
        <v>12</v>
      </c>
    </row>
    <row r="13407" spans="1:5" x14ac:dyDescent="0.25">
      <c r="A13407" s="216">
        <v>44544</v>
      </c>
      <c r="B13407" s="217">
        <v>44544</v>
      </c>
      <c r="C13407" s="217" t="s">
        <v>799</v>
      </c>
      <c r="D13407" s="218">
        <f>VLOOKUP(Pag_Inicio_Corr_mas_casos[[#This Row],[Corregimiento]],Hoja3!$A$2:$D$676,4,0)</f>
        <v>80813</v>
      </c>
      <c r="E13407" s="217">
        <v>12</v>
      </c>
    </row>
    <row r="13408" spans="1:5" x14ac:dyDescent="0.25">
      <c r="A13408" s="216">
        <v>44544</v>
      </c>
      <c r="B13408" s="217">
        <v>44544</v>
      </c>
      <c r="C13408" s="217" t="s">
        <v>1117</v>
      </c>
      <c r="D13408" s="218">
        <f>VLOOKUP(Pag_Inicio_Corr_mas_casos[[#This Row],[Corregimiento]],Hoja3!$A$2:$D$676,4,0)</f>
        <v>91001</v>
      </c>
      <c r="E13408" s="217">
        <v>11</v>
      </c>
    </row>
    <row r="13409" spans="1:5" x14ac:dyDescent="0.25">
      <c r="A13409" s="216">
        <v>44544</v>
      </c>
      <c r="B13409" s="217">
        <v>44544</v>
      </c>
      <c r="C13409" s="217" t="s">
        <v>1107</v>
      </c>
      <c r="D13409" s="218">
        <f>VLOOKUP(Pag_Inicio_Corr_mas_casos[[#This Row],[Corregimiento]],Hoja3!$A$2:$D$676,4,0)</f>
        <v>80819</v>
      </c>
      <c r="E13409" s="217">
        <v>11</v>
      </c>
    </row>
    <row r="13410" spans="1:5" x14ac:dyDescent="0.25">
      <c r="A13410" s="216">
        <v>44544</v>
      </c>
      <c r="B13410" s="217">
        <v>44544</v>
      </c>
      <c r="C13410" s="217" t="s">
        <v>1517</v>
      </c>
      <c r="D13410" s="218">
        <f>VLOOKUP(Pag_Inicio_Corr_mas_casos[[#This Row],[Corregimiento]],Hoja3!$A$2:$D$676,4,0)</f>
        <v>130701</v>
      </c>
      <c r="E13410" s="217">
        <v>10</v>
      </c>
    </row>
    <row r="13411" spans="1:5" x14ac:dyDescent="0.25">
      <c r="A13411" s="216">
        <v>44544</v>
      </c>
      <c r="B13411" s="217">
        <v>44544</v>
      </c>
      <c r="C13411" s="217" t="s">
        <v>1080</v>
      </c>
      <c r="D13411" s="218">
        <f>VLOOKUP(Pag_Inicio_Corr_mas_casos[[#This Row],[Corregimiento]],Hoja3!$A$2:$D$676,4,0)</f>
        <v>80822</v>
      </c>
      <c r="E13411" s="217">
        <v>10</v>
      </c>
    </row>
    <row r="13412" spans="1:5" x14ac:dyDescent="0.25">
      <c r="A13412" s="216">
        <v>44544</v>
      </c>
      <c r="B13412" s="217">
        <v>44544</v>
      </c>
      <c r="C13412" s="217" t="s">
        <v>1037</v>
      </c>
      <c r="D13412" s="218">
        <f>VLOOKUP(Pag_Inicio_Corr_mas_casos[[#This Row],[Corregimiento]],Hoja3!$A$2:$D$676,4,0)</f>
        <v>80807</v>
      </c>
      <c r="E13412" s="217">
        <v>9</v>
      </c>
    </row>
    <row r="13413" spans="1:5" x14ac:dyDescent="0.25">
      <c r="A13413" s="216">
        <v>44544</v>
      </c>
      <c r="B13413" s="217">
        <v>44544</v>
      </c>
      <c r="C13413" s="217" t="s">
        <v>1101</v>
      </c>
      <c r="D13413" s="218">
        <f>VLOOKUP(Pag_Inicio_Corr_mas_casos[[#This Row],[Corregimiento]],Hoja3!$A$2:$D$676,4,0)</f>
        <v>60101</v>
      </c>
      <c r="E13413" s="217">
        <v>8</v>
      </c>
    </row>
    <row r="13414" spans="1:5" x14ac:dyDescent="0.25">
      <c r="A13414" s="216">
        <v>44544</v>
      </c>
      <c r="B13414" s="217">
        <v>44544</v>
      </c>
      <c r="C13414" s="217" t="s">
        <v>935</v>
      </c>
      <c r="D13414" s="218">
        <f>VLOOKUP(Pag_Inicio_Corr_mas_casos[[#This Row],[Corregimiento]],Hoja3!$A$2:$D$676,4,0)</f>
        <v>60103</v>
      </c>
      <c r="E13414" s="217">
        <v>7</v>
      </c>
    </row>
    <row r="13415" spans="1:5" x14ac:dyDescent="0.25">
      <c r="A13415" s="216">
        <v>44544</v>
      </c>
      <c r="B13415" s="217">
        <v>44544</v>
      </c>
      <c r="C13415" s="217" t="s">
        <v>1389</v>
      </c>
      <c r="D13415" s="218">
        <f>VLOOKUP(Pag_Inicio_Corr_mas_casos[[#This Row],[Corregimiento]],Hoja3!$A$2:$D$676,4,0)</f>
        <v>90101</v>
      </c>
      <c r="E13415" s="217">
        <v>7</v>
      </c>
    </row>
    <row r="13416" spans="1:5" x14ac:dyDescent="0.25">
      <c r="A13416" s="216">
        <v>44544</v>
      </c>
      <c r="B13416" s="217">
        <v>44544</v>
      </c>
      <c r="C13416" s="217" t="s">
        <v>1334</v>
      </c>
      <c r="D13416" s="218">
        <f>VLOOKUP(Pag_Inicio_Corr_mas_casos[[#This Row],[Corregimiento]],Hoja3!$A$2:$D$676,4,0)</f>
        <v>10207</v>
      </c>
      <c r="E13416" s="217">
        <v>6</v>
      </c>
    </row>
    <row r="13417" spans="1:5" x14ac:dyDescent="0.25">
      <c r="A13417" s="216">
        <v>44544</v>
      </c>
      <c r="B13417" s="217">
        <v>44544</v>
      </c>
      <c r="C13417" s="217" t="s">
        <v>1257</v>
      </c>
      <c r="D13417" s="218">
        <f>VLOOKUP(Pag_Inicio_Corr_mas_casos[[#This Row],[Corregimiento]],Hoja3!$A$2:$D$676,4,0)</f>
        <v>40601</v>
      </c>
      <c r="E13417" s="217">
        <v>6</v>
      </c>
    </row>
    <row r="13418" spans="1:5" x14ac:dyDescent="0.25">
      <c r="A13418" s="216">
        <v>44544</v>
      </c>
      <c r="B13418" s="217">
        <v>44544</v>
      </c>
      <c r="C13418" s="217" t="s">
        <v>1530</v>
      </c>
      <c r="D13418" s="218">
        <f>VLOOKUP(Pag_Inicio_Corr_mas_casos[[#This Row],[Corregimiento]],Hoja3!$A$2:$D$676,4,0)</f>
        <v>41001</v>
      </c>
      <c r="E13418" s="217">
        <v>5</v>
      </c>
    </row>
    <row r="13419" spans="1:5" x14ac:dyDescent="0.25">
      <c r="A13419" s="216">
        <v>44544</v>
      </c>
      <c r="B13419" s="217">
        <v>44544</v>
      </c>
      <c r="C13419" s="217" t="s">
        <v>1082</v>
      </c>
      <c r="D13419" s="218">
        <f>VLOOKUP(Pag_Inicio_Corr_mas_casos[[#This Row],[Corregimiento]],Hoja3!$A$2:$D$676,4,0)</f>
        <v>80826</v>
      </c>
      <c r="E13419" s="217">
        <v>5</v>
      </c>
    </row>
    <row r="13420" spans="1:5" x14ac:dyDescent="0.25">
      <c r="A13420" s="216">
        <v>44544</v>
      </c>
      <c r="B13420" s="217">
        <v>44544</v>
      </c>
      <c r="C13420" s="217" t="s">
        <v>1502</v>
      </c>
      <c r="D13420" s="218">
        <f>VLOOKUP(Pag_Inicio_Corr_mas_casos[[#This Row],[Corregimiento]],Hoja3!$A$2:$D$676,4,0)</f>
        <v>60104</v>
      </c>
      <c r="E13420" s="217">
        <v>5</v>
      </c>
    </row>
    <row r="13421" spans="1:5" x14ac:dyDescent="0.25">
      <c r="A13421" s="216">
        <v>44544</v>
      </c>
      <c r="B13421" s="217">
        <v>44544</v>
      </c>
      <c r="C13421" s="217" t="s">
        <v>1492</v>
      </c>
      <c r="D13421" s="218">
        <f>VLOOKUP(Pag_Inicio_Corr_mas_casos[[#This Row],[Corregimiento]],Hoja3!$A$2:$D$676,4,0)</f>
        <v>91007</v>
      </c>
      <c r="E13421" s="217">
        <v>5</v>
      </c>
    </row>
    <row r="13422" spans="1:5" x14ac:dyDescent="0.25">
      <c r="A13422" s="216">
        <v>44544</v>
      </c>
      <c r="B13422" s="217">
        <v>44544</v>
      </c>
      <c r="C13422" s="217" t="s">
        <v>782</v>
      </c>
      <c r="D13422" s="218">
        <f>VLOOKUP(Pag_Inicio_Corr_mas_casos[[#This Row],[Corregimiento]],Hoja3!$A$2:$D$676,4,0)</f>
        <v>80817</v>
      </c>
      <c r="E13422" s="217">
        <v>5</v>
      </c>
    </row>
    <row r="13423" spans="1:5" x14ac:dyDescent="0.25">
      <c r="A13423" s="216">
        <v>44544</v>
      </c>
      <c r="B13423" s="217">
        <v>44544</v>
      </c>
      <c r="C13423" s="217" t="s">
        <v>1008</v>
      </c>
      <c r="D13423" s="218">
        <f>VLOOKUP(Pag_Inicio_Corr_mas_casos[[#This Row],[Corregimiento]],Hoja3!$A$2:$D$676,4,0)</f>
        <v>80816</v>
      </c>
      <c r="E13423" s="217">
        <v>5</v>
      </c>
    </row>
    <row r="13424" spans="1:5" x14ac:dyDescent="0.25">
      <c r="A13424" s="206">
        <v>44545</v>
      </c>
      <c r="B13424" s="207">
        <v>44545</v>
      </c>
      <c r="C13424" s="207" t="s">
        <v>1106</v>
      </c>
      <c r="D13424" s="208">
        <f>VLOOKUP(Pag_Inicio_Corr_mas_casos[[#This Row],[Corregimiento]],Hoja3!$A$2:$D$676,4,0)</f>
        <v>80809</v>
      </c>
      <c r="E13424" s="207">
        <v>18</v>
      </c>
    </row>
    <row r="13425" spans="1:5" x14ac:dyDescent="0.25">
      <c r="A13425" s="206">
        <v>44545</v>
      </c>
      <c r="B13425" s="207">
        <v>44545</v>
      </c>
      <c r="C13425" s="207" t="s">
        <v>1101</v>
      </c>
      <c r="D13425" s="208">
        <f>VLOOKUP(Pag_Inicio_Corr_mas_casos[[#This Row],[Corregimiento]],Hoja3!$A$2:$D$676,4,0)</f>
        <v>60101</v>
      </c>
      <c r="E13425" s="207">
        <v>17</v>
      </c>
    </row>
    <row r="13426" spans="1:5" x14ac:dyDescent="0.25">
      <c r="A13426" s="206">
        <v>44545</v>
      </c>
      <c r="B13426" s="207">
        <v>44545</v>
      </c>
      <c r="C13426" s="207" t="s">
        <v>1117</v>
      </c>
      <c r="D13426" s="208">
        <f>VLOOKUP(Pag_Inicio_Corr_mas_casos[[#This Row],[Corregimiento]],Hoja3!$A$2:$D$676,4,0)</f>
        <v>91001</v>
      </c>
      <c r="E13426" s="207">
        <v>13</v>
      </c>
    </row>
    <row r="13427" spans="1:5" x14ac:dyDescent="0.25">
      <c r="A13427" s="206">
        <v>44545</v>
      </c>
      <c r="B13427" s="207">
        <v>44545</v>
      </c>
      <c r="C13427" s="207" t="s">
        <v>1080</v>
      </c>
      <c r="D13427" s="208">
        <f>VLOOKUP(Pag_Inicio_Corr_mas_casos[[#This Row],[Corregimiento]],Hoja3!$A$2:$D$676,4,0)</f>
        <v>80822</v>
      </c>
      <c r="E13427" s="207">
        <v>12</v>
      </c>
    </row>
    <row r="13428" spans="1:5" x14ac:dyDescent="0.25">
      <c r="A13428" s="206">
        <v>44545</v>
      </c>
      <c r="B13428" s="207">
        <v>44545</v>
      </c>
      <c r="C13428" s="207" t="s">
        <v>935</v>
      </c>
      <c r="D13428" s="208">
        <f>VLOOKUP(Pag_Inicio_Corr_mas_casos[[#This Row],[Corregimiento]],Hoja3!$A$2:$D$676,4,0)</f>
        <v>60103</v>
      </c>
      <c r="E13428" s="207">
        <v>11</v>
      </c>
    </row>
    <row r="13429" spans="1:5" x14ac:dyDescent="0.25">
      <c r="A13429" s="206">
        <v>44545</v>
      </c>
      <c r="B13429" s="207">
        <v>44545</v>
      </c>
      <c r="C13429" s="207" t="s">
        <v>1037</v>
      </c>
      <c r="D13429" s="208">
        <f>VLOOKUP(Pag_Inicio_Corr_mas_casos[[#This Row],[Corregimiento]],Hoja3!$A$2:$D$676,4,0)</f>
        <v>80807</v>
      </c>
      <c r="E13429" s="207">
        <v>10</v>
      </c>
    </row>
    <row r="13430" spans="1:5" x14ac:dyDescent="0.25">
      <c r="A13430" s="206">
        <v>44545</v>
      </c>
      <c r="B13430" s="207">
        <v>44545</v>
      </c>
      <c r="C13430" s="207" t="s">
        <v>808</v>
      </c>
      <c r="D13430" s="208">
        <f>VLOOKUP(Pag_Inicio_Corr_mas_casos[[#This Row],[Corregimiento]],Hoja3!$A$2:$D$676,4,0)</f>
        <v>130708</v>
      </c>
      <c r="E13430" s="207">
        <v>10</v>
      </c>
    </row>
    <row r="13431" spans="1:5" x14ac:dyDescent="0.25">
      <c r="A13431" s="206">
        <v>44545</v>
      </c>
      <c r="B13431" s="207">
        <v>44545</v>
      </c>
      <c r="C13431" s="207" t="s">
        <v>782</v>
      </c>
      <c r="D13431" s="208">
        <f>VLOOKUP(Pag_Inicio_Corr_mas_casos[[#This Row],[Corregimiento]],Hoja3!$A$2:$D$676,4,0)</f>
        <v>80817</v>
      </c>
      <c r="E13431" s="207">
        <v>9</v>
      </c>
    </row>
    <row r="13432" spans="1:5" x14ac:dyDescent="0.25">
      <c r="A13432" s="206">
        <v>44545</v>
      </c>
      <c r="B13432" s="207">
        <v>44545</v>
      </c>
      <c r="C13432" s="207" t="s">
        <v>1273</v>
      </c>
      <c r="D13432" s="208">
        <f>VLOOKUP(Pag_Inicio_Corr_mas_casos[[#This Row],[Corregimiento]],Hoja3!$A$2:$D$676,4,0)</f>
        <v>130102</v>
      </c>
      <c r="E13432" s="207">
        <v>9</v>
      </c>
    </row>
    <row r="13433" spans="1:5" x14ac:dyDescent="0.25">
      <c r="A13433" s="206">
        <v>44545</v>
      </c>
      <c r="B13433" s="207">
        <v>44545</v>
      </c>
      <c r="C13433" s="207" t="s">
        <v>1191</v>
      </c>
      <c r="D13433" s="208">
        <f>VLOOKUP(Pag_Inicio_Corr_mas_casos[[#This Row],[Corregimiento]],Hoja3!$A$2:$D$676,4,0)</f>
        <v>130106</v>
      </c>
      <c r="E13433" s="207">
        <v>8</v>
      </c>
    </row>
    <row r="13434" spans="1:5" x14ac:dyDescent="0.25">
      <c r="A13434" s="206">
        <v>44545</v>
      </c>
      <c r="B13434" s="207">
        <v>44545</v>
      </c>
      <c r="C13434" s="207" t="s">
        <v>1034</v>
      </c>
      <c r="D13434" s="208">
        <f>VLOOKUP(Pag_Inicio_Corr_mas_casos[[#This Row],[Corregimiento]],Hoja3!$A$2:$D$676,4,0)</f>
        <v>81009</v>
      </c>
      <c r="E13434" s="207">
        <v>8</v>
      </c>
    </row>
    <row r="13435" spans="1:5" x14ac:dyDescent="0.25">
      <c r="A13435" s="206">
        <v>44545</v>
      </c>
      <c r="B13435" s="207">
        <v>44545</v>
      </c>
      <c r="C13435" s="207" t="s">
        <v>1248</v>
      </c>
      <c r="D13435" s="208">
        <f>VLOOKUP(Pag_Inicio_Corr_mas_casos[[#This Row],[Corregimiento]],Hoja3!$A$2:$D$676,4,0)</f>
        <v>20601</v>
      </c>
      <c r="E13435" s="207">
        <v>8</v>
      </c>
    </row>
    <row r="13436" spans="1:5" x14ac:dyDescent="0.25">
      <c r="A13436" s="206">
        <v>44545</v>
      </c>
      <c r="B13436" s="207">
        <v>44545</v>
      </c>
      <c r="C13436" s="207" t="s">
        <v>1447</v>
      </c>
      <c r="D13436" s="208">
        <f>VLOOKUP(Pag_Inicio_Corr_mas_casos[[#This Row],[Corregimiento]],Hoja3!$A$2:$D$676,4,0)</f>
        <v>130717</v>
      </c>
      <c r="E13436" s="207">
        <v>8</v>
      </c>
    </row>
    <row r="13437" spans="1:5" x14ac:dyDescent="0.25">
      <c r="A13437" s="206">
        <v>44545</v>
      </c>
      <c r="B13437" s="207">
        <v>44545</v>
      </c>
      <c r="C13437" s="207" t="s">
        <v>1413</v>
      </c>
      <c r="D13437" s="208">
        <f>VLOOKUP(Pag_Inicio_Corr_mas_casos[[#This Row],[Corregimiento]],Hoja3!$A$2:$D$676,4,0)</f>
        <v>81003</v>
      </c>
      <c r="E13437" s="207">
        <v>7</v>
      </c>
    </row>
    <row r="13438" spans="1:5" x14ac:dyDescent="0.25">
      <c r="A13438" s="206">
        <v>44545</v>
      </c>
      <c r="B13438" s="207">
        <v>44545</v>
      </c>
      <c r="C13438" s="207" t="s">
        <v>1035</v>
      </c>
      <c r="D13438" s="208">
        <f>VLOOKUP(Pag_Inicio_Corr_mas_casos[[#This Row],[Corregimiento]],Hoja3!$A$2:$D$676,4,0)</f>
        <v>80806</v>
      </c>
      <c r="E13438" s="207">
        <v>7</v>
      </c>
    </row>
    <row r="13439" spans="1:5" x14ac:dyDescent="0.25">
      <c r="A13439" s="206">
        <v>44545</v>
      </c>
      <c r="B13439" s="207">
        <v>44545</v>
      </c>
      <c r="C13439" s="207" t="s">
        <v>1107</v>
      </c>
      <c r="D13439" s="208">
        <f>VLOOKUP(Pag_Inicio_Corr_mas_casos[[#This Row],[Corregimiento]],Hoja3!$A$2:$D$676,4,0)</f>
        <v>80819</v>
      </c>
      <c r="E13439" s="207">
        <v>7</v>
      </c>
    </row>
    <row r="13440" spans="1:5" x14ac:dyDescent="0.25">
      <c r="A13440" s="206">
        <v>44545</v>
      </c>
      <c r="B13440" s="207">
        <v>44545</v>
      </c>
      <c r="C13440" s="207" t="s">
        <v>1141</v>
      </c>
      <c r="D13440" s="208">
        <f>VLOOKUP(Pag_Inicio_Corr_mas_casos[[#This Row],[Corregimiento]],Hoja3!$A$2:$D$676,4,0)</f>
        <v>80812</v>
      </c>
      <c r="E13440" s="207">
        <v>7</v>
      </c>
    </row>
    <row r="13441" spans="1:5" x14ac:dyDescent="0.25">
      <c r="A13441" s="206">
        <v>44545</v>
      </c>
      <c r="B13441" s="207">
        <v>44545</v>
      </c>
      <c r="C13441" s="207" t="s">
        <v>1041</v>
      </c>
      <c r="D13441" s="208">
        <f>VLOOKUP(Pag_Inicio_Corr_mas_casos[[#This Row],[Corregimiento]],Hoja3!$A$2:$D$676,4,0)</f>
        <v>80814</v>
      </c>
      <c r="E13441" s="207">
        <v>6</v>
      </c>
    </row>
    <row r="13442" spans="1:5" x14ac:dyDescent="0.25">
      <c r="A13442" s="206">
        <v>44545</v>
      </c>
      <c r="B13442" s="207">
        <v>44545</v>
      </c>
      <c r="C13442" s="207" t="s">
        <v>1501</v>
      </c>
      <c r="D13442" s="208">
        <f>VLOOKUP(Pag_Inicio_Corr_mas_casos[[#This Row],[Corregimiento]],Hoja3!$A$2:$D$676,4,0)</f>
        <v>70301</v>
      </c>
      <c r="E13442" s="207">
        <v>6</v>
      </c>
    </row>
    <row r="13443" spans="1:5" x14ac:dyDescent="0.25">
      <c r="A13443" s="206">
        <v>44545</v>
      </c>
      <c r="B13443" s="207">
        <v>44545</v>
      </c>
      <c r="C13443" s="207" t="s">
        <v>1282</v>
      </c>
      <c r="D13443" s="208">
        <f>VLOOKUP(Pag_Inicio_Corr_mas_casos[[#This Row],[Corregimiento]],Hoja3!$A$2:$D$676,4,0)</f>
        <v>80823</v>
      </c>
      <c r="E13443" s="207">
        <v>6</v>
      </c>
    </row>
    <row r="13444" spans="1:5" x14ac:dyDescent="0.25">
      <c r="A13444" s="209">
        <v>44546</v>
      </c>
      <c r="B13444" s="210">
        <v>44546</v>
      </c>
      <c r="C13444" s="210" t="s">
        <v>1107</v>
      </c>
      <c r="D13444" s="211">
        <f>VLOOKUP(Pag_Inicio_Corr_mas_casos[[#This Row],[Corregimiento]],Hoja3!$A$2:$D$676,4,0)</f>
        <v>80819</v>
      </c>
      <c r="E13444" s="210">
        <v>15</v>
      </c>
    </row>
    <row r="13445" spans="1:5" x14ac:dyDescent="0.25">
      <c r="A13445" s="209">
        <v>44546</v>
      </c>
      <c r="B13445" s="210">
        <v>44546</v>
      </c>
      <c r="C13445" s="210" t="s">
        <v>1273</v>
      </c>
      <c r="D13445" s="211">
        <f>VLOOKUP(Pag_Inicio_Corr_mas_casos[[#This Row],[Corregimiento]],Hoja3!$A$2:$D$676,4,0)</f>
        <v>130102</v>
      </c>
      <c r="E13445" s="210">
        <v>14</v>
      </c>
    </row>
    <row r="13446" spans="1:5" x14ac:dyDescent="0.25">
      <c r="A13446" s="209">
        <v>44546</v>
      </c>
      <c r="B13446" s="210">
        <v>44546</v>
      </c>
      <c r="C13446" s="210" t="s">
        <v>1106</v>
      </c>
      <c r="D13446" s="211">
        <f>VLOOKUP(Pag_Inicio_Corr_mas_casos[[#This Row],[Corregimiento]],Hoja3!$A$2:$D$676,4,0)</f>
        <v>80809</v>
      </c>
      <c r="E13446" s="210">
        <v>12</v>
      </c>
    </row>
    <row r="13447" spans="1:5" x14ac:dyDescent="0.25">
      <c r="A13447" s="209">
        <v>44546</v>
      </c>
      <c r="B13447" s="210">
        <v>44546</v>
      </c>
      <c r="C13447" s="210" t="s">
        <v>1415</v>
      </c>
      <c r="D13447" s="211">
        <f>VLOOKUP(Pag_Inicio_Corr_mas_casos[[#This Row],[Corregimiento]],Hoja3!$A$2:$D$676,4,0)</f>
        <v>80808</v>
      </c>
      <c r="E13447" s="210">
        <v>11</v>
      </c>
    </row>
    <row r="13448" spans="1:5" x14ac:dyDescent="0.25">
      <c r="A13448" s="209">
        <v>44546</v>
      </c>
      <c r="B13448" s="210">
        <v>44546</v>
      </c>
      <c r="C13448" s="210" t="s">
        <v>935</v>
      </c>
      <c r="D13448" s="211">
        <f>VLOOKUP(Pag_Inicio_Corr_mas_casos[[#This Row],[Corregimiento]],Hoja3!$A$2:$D$676,4,0)</f>
        <v>60103</v>
      </c>
      <c r="E13448" s="210">
        <v>11</v>
      </c>
    </row>
    <row r="13449" spans="1:5" x14ac:dyDescent="0.25">
      <c r="A13449" s="209">
        <v>44546</v>
      </c>
      <c r="B13449" s="210">
        <v>44546</v>
      </c>
      <c r="C13449" s="210" t="s">
        <v>1034</v>
      </c>
      <c r="D13449" s="211">
        <f>VLOOKUP(Pag_Inicio_Corr_mas_casos[[#This Row],[Corregimiento]],Hoja3!$A$2:$D$676,4,0)</f>
        <v>81009</v>
      </c>
      <c r="E13449" s="210">
        <v>10</v>
      </c>
    </row>
    <row r="13450" spans="1:5" x14ac:dyDescent="0.25">
      <c r="A13450" s="209">
        <v>44546</v>
      </c>
      <c r="B13450" s="210">
        <v>44546</v>
      </c>
      <c r="C13450" s="210" t="s">
        <v>1101</v>
      </c>
      <c r="D13450" s="211">
        <f>VLOOKUP(Pag_Inicio_Corr_mas_casos[[#This Row],[Corregimiento]],Hoja3!$A$2:$D$676,4,0)</f>
        <v>60101</v>
      </c>
      <c r="E13450" s="210">
        <v>9</v>
      </c>
    </row>
    <row r="13451" spans="1:5" x14ac:dyDescent="0.25">
      <c r="A13451" s="209">
        <v>44546</v>
      </c>
      <c r="B13451" s="210">
        <v>44546</v>
      </c>
      <c r="C13451" s="210" t="s">
        <v>1478</v>
      </c>
      <c r="D13451" s="211">
        <f>VLOOKUP(Pag_Inicio_Corr_mas_casos[[#This Row],[Corregimiento]],Hoja3!$A$2:$D$676,4,0)</f>
        <v>60105</v>
      </c>
      <c r="E13451" s="210">
        <v>9</v>
      </c>
    </row>
    <row r="13452" spans="1:5" x14ac:dyDescent="0.25">
      <c r="A13452" s="209">
        <v>44546</v>
      </c>
      <c r="B13452" s="210">
        <v>44546</v>
      </c>
      <c r="C13452" s="210" t="s">
        <v>1334</v>
      </c>
      <c r="D13452" s="211">
        <f>VLOOKUP(Pag_Inicio_Corr_mas_casos[[#This Row],[Corregimiento]],Hoja3!$A$2:$D$676,4,0)</f>
        <v>10207</v>
      </c>
      <c r="E13452" s="210">
        <v>9</v>
      </c>
    </row>
    <row r="13453" spans="1:5" x14ac:dyDescent="0.25">
      <c r="A13453" s="209">
        <v>44546</v>
      </c>
      <c r="B13453" s="210">
        <v>44546</v>
      </c>
      <c r="C13453" s="210" t="s">
        <v>1037</v>
      </c>
      <c r="D13453" s="211">
        <f>VLOOKUP(Pag_Inicio_Corr_mas_casos[[#This Row],[Corregimiento]],Hoja3!$A$2:$D$676,4,0)</f>
        <v>80807</v>
      </c>
      <c r="E13453" s="210">
        <v>9</v>
      </c>
    </row>
    <row r="13454" spans="1:5" x14ac:dyDescent="0.25">
      <c r="A13454" s="209">
        <v>44546</v>
      </c>
      <c r="B13454" s="210">
        <v>44546</v>
      </c>
      <c r="C13454" s="210" t="s">
        <v>988</v>
      </c>
      <c r="D13454" s="211">
        <f>VLOOKUP(Pag_Inicio_Corr_mas_casos[[#This Row],[Corregimiento]],Hoja3!$A$2:$D$676,4,0)</f>
        <v>91001</v>
      </c>
      <c r="E13454" s="210">
        <v>9</v>
      </c>
    </row>
    <row r="13455" spans="1:5" x14ac:dyDescent="0.25">
      <c r="A13455" s="209">
        <v>44546</v>
      </c>
      <c r="B13455" s="210">
        <v>44546</v>
      </c>
      <c r="C13455" s="210" t="s">
        <v>1191</v>
      </c>
      <c r="D13455" s="211">
        <f>VLOOKUP(Pag_Inicio_Corr_mas_casos[[#This Row],[Corregimiento]],Hoja3!$A$2:$D$676,4,0)</f>
        <v>130106</v>
      </c>
      <c r="E13455" s="210">
        <v>9</v>
      </c>
    </row>
    <row r="13456" spans="1:5" x14ac:dyDescent="0.25">
      <c r="A13456" s="209">
        <v>44546</v>
      </c>
      <c r="B13456" s="210">
        <v>44546</v>
      </c>
      <c r="C13456" s="210" t="s">
        <v>1248</v>
      </c>
      <c r="D13456" s="211">
        <f>VLOOKUP(Pag_Inicio_Corr_mas_casos[[#This Row],[Corregimiento]],Hoja3!$A$2:$D$676,4,0)</f>
        <v>20601</v>
      </c>
      <c r="E13456" s="210">
        <v>8</v>
      </c>
    </row>
    <row r="13457" spans="1:5" x14ac:dyDescent="0.25">
      <c r="A13457" s="209">
        <v>44546</v>
      </c>
      <c r="B13457" s="210">
        <v>44546</v>
      </c>
      <c r="C13457" s="210" t="s">
        <v>1082</v>
      </c>
      <c r="D13457" s="211">
        <f>VLOOKUP(Pag_Inicio_Corr_mas_casos[[#This Row],[Corregimiento]],Hoja3!$A$2:$D$676,4,0)</f>
        <v>80826</v>
      </c>
      <c r="E13457" s="210">
        <v>8</v>
      </c>
    </row>
    <row r="13458" spans="1:5" x14ac:dyDescent="0.25">
      <c r="A13458" s="209">
        <v>44546</v>
      </c>
      <c r="B13458" s="210">
        <v>44546</v>
      </c>
      <c r="C13458" s="210" t="s">
        <v>1035</v>
      </c>
      <c r="D13458" s="211">
        <f>VLOOKUP(Pag_Inicio_Corr_mas_casos[[#This Row],[Corregimiento]],Hoja3!$A$2:$D$676,4,0)</f>
        <v>80806</v>
      </c>
      <c r="E13458" s="210">
        <v>8</v>
      </c>
    </row>
    <row r="13459" spans="1:5" x14ac:dyDescent="0.25">
      <c r="A13459" s="209">
        <v>44546</v>
      </c>
      <c r="B13459" s="210">
        <v>44546</v>
      </c>
      <c r="C13459" s="210" t="s">
        <v>1502</v>
      </c>
      <c r="D13459" s="211">
        <f>VLOOKUP(Pag_Inicio_Corr_mas_casos[[#This Row],[Corregimiento]],Hoja3!$A$2:$D$676,4,0)</f>
        <v>60104</v>
      </c>
      <c r="E13459" s="210">
        <v>8</v>
      </c>
    </row>
    <row r="13460" spans="1:5" x14ac:dyDescent="0.25">
      <c r="A13460" s="209">
        <v>44546</v>
      </c>
      <c r="B13460" s="210">
        <v>44546</v>
      </c>
      <c r="C13460" s="210" t="s">
        <v>804</v>
      </c>
      <c r="D13460" s="211">
        <f>VLOOKUP(Pag_Inicio_Corr_mas_casos[[#This Row],[Corregimiento]],Hoja3!$A$2:$D$676,4,0)</f>
        <v>80815</v>
      </c>
      <c r="E13460" s="210">
        <v>7</v>
      </c>
    </row>
    <row r="13461" spans="1:5" x14ac:dyDescent="0.25">
      <c r="A13461" s="209">
        <v>44546</v>
      </c>
      <c r="B13461" s="210">
        <v>44546</v>
      </c>
      <c r="C13461" s="210" t="s">
        <v>799</v>
      </c>
      <c r="D13461" s="211">
        <f>VLOOKUP(Pag_Inicio_Corr_mas_casos[[#This Row],[Corregimiento]],Hoja3!$A$2:$D$676,4,0)</f>
        <v>80813</v>
      </c>
      <c r="E13461" s="210">
        <v>7</v>
      </c>
    </row>
    <row r="13462" spans="1:5" x14ac:dyDescent="0.25">
      <c r="A13462" s="209">
        <v>44546</v>
      </c>
      <c r="B13462" s="210">
        <v>44546</v>
      </c>
      <c r="C13462" s="210" t="s">
        <v>867</v>
      </c>
      <c r="D13462" s="211">
        <f>VLOOKUP(Pag_Inicio_Corr_mas_casos[[#This Row],[Corregimiento]],Hoja3!$A$2:$D$676,4,0)</f>
        <v>80821</v>
      </c>
      <c r="E13462" s="210">
        <v>7</v>
      </c>
    </row>
    <row r="13463" spans="1:5" x14ac:dyDescent="0.25">
      <c r="A13463" s="209">
        <v>44546</v>
      </c>
      <c r="B13463" s="210">
        <v>44546</v>
      </c>
      <c r="C13463" s="210" t="s">
        <v>1447</v>
      </c>
      <c r="D13463" s="211">
        <f>VLOOKUP(Pag_Inicio_Corr_mas_casos[[#This Row],[Corregimiento]],Hoja3!$A$2:$D$676,4,0)</f>
        <v>130717</v>
      </c>
      <c r="E13463" s="210">
        <v>6</v>
      </c>
    </row>
    <row r="13464" spans="1:5" x14ac:dyDescent="0.25">
      <c r="A13464" s="216">
        <v>44547</v>
      </c>
      <c r="B13464" s="217">
        <v>44547</v>
      </c>
      <c r="C13464" s="217" t="s">
        <v>1106</v>
      </c>
      <c r="D13464" s="218">
        <f>VLOOKUP(Pag_Inicio_Corr_mas_casos[[#This Row],[Corregimiento]],Hoja3!$A$2:$D$676,4,0)</f>
        <v>80809</v>
      </c>
      <c r="E13464" s="217">
        <v>20</v>
      </c>
    </row>
    <row r="13465" spans="1:5" x14ac:dyDescent="0.25">
      <c r="A13465" s="216">
        <v>44547</v>
      </c>
      <c r="B13465" s="217">
        <v>44547</v>
      </c>
      <c r="C13465" s="217" t="s">
        <v>935</v>
      </c>
      <c r="D13465" s="218">
        <f>VLOOKUP(Pag_Inicio_Corr_mas_casos[[#This Row],[Corregimiento]],Hoja3!$A$2:$D$676,4,0)</f>
        <v>60103</v>
      </c>
      <c r="E13465" s="217">
        <v>17</v>
      </c>
    </row>
    <row r="13466" spans="1:5" x14ac:dyDescent="0.25">
      <c r="A13466" s="216">
        <v>44547</v>
      </c>
      <c r="B13466" s="217">
        <v>44547</v>
      </c>
      <c r="C13466" s="217" t="s">
        <v>1257</v>
      </c>
      <c r="D13466" s="218">
        <f>VLOOKUP(Pag_Inicio_Corr_mas_casos[[#This Row],[Corregimiento]],Hoja3!$A$2:$D$676,4,0)</f>
        <v>40601</v>
      </c>
      <c r="E13466" s="217">
        <v>14</v>
      </c>
    </row>
    <row r="13467" spans="1:5" x14ac:dyDescent="0.25">
      <c r="A13467" s="216">
        <v>44547</v>
      </c>
      <c r="B13467" s="217">
        <v>44547</v>
      </c>
      <c r="C13467" s="217" t="s">
        <v>1101</v>
      </c>
      <c r="D13467" s="218">
        <f>VLOOKUP(Pag_Inicio_Corr_mas_casos[[#This Row],[Corregimiento]],Hoja3!$A$2:$D$676,4,0)</f>
        <v>60101</v>
      </c>
      <c r="E13467" s="217">
        <v>11</v>
      </c>
    </row>
    <row r="13468" spans="1:5" x14ac:dyDescent="0.25">
      <c r="A13468" s="216">
        <v>44547</v>
      </c>
      <c r="B13468" s="217">
        <v>44547</v>
      </c>
      <c r="C13468" s="217" t="s">
        <v>1141</v>
      </c>
      <c r="D13468" s="218">
        <f>VLOOKUP(Pag_Inicio_Corr_mas_casos[[#This Row],[Corregimiento]],Hoja3!$A$2:$D$676,4,0)</f>
        <v>80812</v>
      </c>
      <c r="E13468" s="217">
        <v>11</v>
      </c>
    </row>
    <row r="13469" spans="1:5" x14ac:dyDescent="0.25">
      <c r="A13469" s="216">
        <v>44547</v>
      </c>
      <c r="B13469" s="217">
        <v>44547</v>
      </c>
      <c r="C13469" s="217" t="s">
        <v>988</v>
      </c>
      <c r="D13469" s="218">
        <f>VLOOKUP(Pag_Inicio_Corr_mas_casos[[#This Row],[Corregimiento]],Hoja3!$A$2:$D$676,4,0)</f>
        <v>91001</v>
      </c>
      <c r="E13469" s="217">
        <v>11</v>
      </c>
    </row>
    <row r="13470" spans="1:5" x14ac:dyDescent="0.25">
      <c r="A13470" s="216">
        <v>44547</v>
      </c>
      <c r="B13470" s="217">
        <v>44547</v>
      </c>
      <c r="C13470" s="217" t="s">
        <v>1546</v>
      </c>
      <c r="D13470" s="218">
        <f>VLOOKUP(Pag_Inicio_Corr_mas_casos[[#This Row],[Corregimiento]],Hoja3!$A$2:$D$676,4,0)</f>
        <v>91011</v>
      </c>
      <c r="E13470" s="217">
        <v>10</v>
      </c>
    </row>
    <row r="13471" spans="1:5" x14ac:dyDescent="0.25">
      <c r="A13471" s="216">
        <v>44547</v>
      </c>
      <c r="B13471" s="217">
        <v>44547</v>
      </c>
      <c r="C13471" s="217" t="s">
        <v>1041</v>
      </c>
      <c r="D13471" s="218">
        <f>VLOOKUP(Pag_Inicio_Corr_mas_casos[[#This Row],[Corregimiento]],Hoja3!$A$2:$D$676,4,0)</f>
        <v>80814</v>
      </c>
      <c r="E13471" s="217">
        <v>10</v>
      </c>
    </row>
    <row r="13472" spans="1:5" x14ac:dyDescent="0.25">
      <c r="A13472" s="216">
        <v>44547</v>
      </c>
      <c r="B13472" s="217">
        <v>44547</v>
      </c>
      <c r="C13472" s="217" t="s">
        <v>1416</v>
      </c>
      <c r="D13472" s="218">
        <f>VLOOKUP(Pag_Inicio_Corr_mas_casos[[#This Row],[Corregimiento]],Hoja3!$A$2:$D$676,4,0)</f>
        <v>80810</v>
      </c>
      <c r="E13472" s="217">
        <v>10</v>
      </c>
    </row>
    <row r="13473" spans="1:5" x14ac:dyDescent="0.25">
      <c r="A13473" s="216">
        <v>44547</v>
      </c>
      <c r="B13473" s="217">
        <v>44547</v>
      </c>
      <c r="C13473" s="217" t="s">
        <v>1107</v>
      </c>
      <c r="D13473" s="218">
        <f>VLOOKUP(Pag_Inicio_Corr_mas_casos[[#This Row],[Corregimiento]],Hoja3!$A$2:$D$676,4,0)</f>
        <v>80819</v>
      </c>
      <c r="E13473" s="217">
        <v>10</v>
      </c>
    </row>
    <row r="13474" spans="1:5" x14ac:dyDescent="0.25">
      <c r="A13474" s="216">
        <v>44547</v>
      </c>
      <c r="B13474" s="217">
        <v>44547</v>
      </c>
      <c r="C13474" s="217" t="s">
        <v>1492</v>
      </c>
      <c r="D13474" s="218">
        <f>VLOOKUP(Pag_Inicio_Corr_mas_casos[[#This Row],[Corregimiento]],Hoja3!$A$2:$D$676,4,0)</f>
        <v>91007</v>
      </c>
      <c r="E13474" s="217">
        <v>9</v>
      </c>
    </row>
    <row r="13475" spans="1:5" x14ac:dyDescent="0.25">
      <c r="A13475" s="216">
        <v>44547</v>
      </c>
      <c r="B13475" s="217">
        <v>44547</v>
      </c>
      <c r="C13475" s="217" t="s">
        <v>1478</v>
      </c>
      <c r="D13475" s="218">
        <f>VLOOKUP(Pag_Inicio_Corr_mas_casos[[#This Row],[Corregimiento]],Hoja3!$A$2:$D$676,4,0)</f>
        <v>60105</v>
      </c>
      <c r="E13475" s="217">
        <v>9</v>
      </c>
    </row>
    <row r="13476" spans="1:5" x14ac:dyDescent="0.25">
      <c r="A13476" s="216">
        <v>44547</v>
      </c>
      <c r="B13476" s="217">
        <v>44547</v>
      </c>
      <c r="C13476" s="217" t="s">
        <v>1035</v>
      </c>
      <c r="D13476" s="218">
        <f>VLOOKUP(Pag_Inicio_Corr_mas_casos[[#This Row],[Corregimiento]],Hoja3!$A$2:$D$676,4,0)</f>
        <v>80806</v>
      </c>
      <c r="E13476" s="217">
        <v>9</v>
      </c>
    </row>
    <row r="13477" spans="1:5" x14ac:dyDescent="0.25">
      <c r="A13477" s="216">
        <v>44547</v>
      </c>
      <c r="B13477" s="217">
        <v>44547</v>
      </c>
      <c r="C13477" s="217" t="s">
        <v>868</v>
      </c>
      <c r="D13477" s="218">
        <f>VLOOKUP(Pag_Inicio_Corr_mas_casos[[#This Row],[Corregimiento]],Hoja3!$A$2:$D$676,4,0)</f>
        <v>81009</v>
      </c>
      <c r="E13477" s="217">
        <v>9</v>
      </c>
    </row>
    <row r="13478" spans="1:5" x14ac:dyDescent="0.25">
      <c r="A13478" s="216">
        <v>44547</v>
      </c>
      <c r="B13478" s="217">
        <v>44547</v>
      </c>
      <c r="C13478" s="217" t="s">
        <v>1163</v>
      </c>
      <c r="D13478" s="218">
        <f>VLOOKUP(Pag_Inicio_Corr_mas_casos[[#This Row],[Corregimiento]],Hoja3!$A$2:$D$676,4,0)</f>
        <v>130101</v>
      </c>
      <c r="E13478" s="217">
        <v>8</v>
      </c>
    </row>
    <row r="13479" spans="1:5" x14ac:dyDescent="0.25">
      <c r="A13479" s="216">
        <v>44547</v>
      </c>
      <c r="B13479" s="217">
        <v>44547</v>
      </c>
      <c r="C13479" s="217" t="s">
        <v>1502</v>
      </c>
      <c r="D13479" s="218">
        <f>VLOOKUP(Pag_Inicio_Corr_mas_casos[[#This Row],[Corregimiento]],Hoja3!$A$2:$D$676,4,0)</f>
        <v>60104</v>
      </c>
      <c r="E13479" s="217">
        <v>8</v>
      </c>
    </row>
    <row r="13480" spans="1:5" x14ac:dyDescent="0.25">
      <c r="A13480" s="216">
        <v>44547</v>
      </c>
      <c r="B13480" s="217">
        <v>44547</v>
      </c>
      <c r="C13480" s="217" t="s">
        <v>1037</v>
      </c>
      <c r="D13480" s="218">
        <f>VLOOKUP(Pag_Inicio_Corr_mas_casos[[#This Row],[Corregimiento]],Hoja3!$A$2:$D$676,4,0)</f>
        <v>80807</v>
      </c>
      <c r="E13480" s="217">
        <v>8</v>
      </c>
    </row>
    <row r="13481" spans="1:5" x14ac:dyDescent="0.25">
      <c r="A13481" s="216">
        <v>44547</v>
      </c>
      <c r="B13481" s="217">
        <v>44547</v>
      </c>
      <c r="C13481" s="217" t="s">
        <v>1273</v>
      </c>
      <c r="D13481" s="218">
        <f>VLOOKUP(Pag_Inicio_Corr_mas_casos[[#This Row],[Corregimiento]],Hoja3!$A$2:$D$676,4,0)</f>
        <v>130102</v>
      </c>
      <c r="E13481" s="217">
        <v>8</v>
      </c>
    </row>
    <row r="13482" spans="1:5" x14ac:dyDescent="0.25">
      <c r="A13482" s="216">
        <v>44547</v>
      </c>
      <c r="B13482" s="217">
        <v>44547</v>
      </c>
      <c r="C13482" s="217" t="s">
        <v>1191</v>
      </c>
      <c r="D13482" s="218">
        <f>VLOOKUP(Pag_Inicio_Corr_mas_casos[[#This Row],[Corregimiento]],Hoja3!$A$2:$D$676,4,0)</f>
        <v>130106</v>
      </c>
      <c r="E13482" s="217">
        <v>7</v>
      </c>
    </row>
    <row r="13483" spans="1:5" x14ac:dyDescent="0.25">
      <c r="A13483" s="216">
        <v>44547</v>
      </c>
      <c r="B13483" s="217">
        <v>44547</v>
      </c>
      <c r="C13483" s="217" t="s">
        <v>1499</v>
      </c>
      <c r="D13483" s="218">
        <f>VLOOKUP(Pag_Inicio_Corr_mas_casos[[#This Row],[Corregimiento]],Hoja3!$A$2:$D$676,4,0)</f>
        <v>70101</v>
      </c>
      <c r="E13483" s="217">
        <v>6</v>
      </c>
    </row>
    <row r="13484" spans="1:5" x14ac:dyDescent="0.25">
      <c r="A13484" s="209">
        <v>44548</v>
      </c>
      <c r="B13484" s="210">
        <v>44548</v>
      </c>
      <c r="C13484" s="210" t="s">
        <v>1117</v>
      </c>
      <c r="D13484" s="211">
        <f>VLOOKUP(Pag_Inicio_Corr_mas_casos[[#This Row],[Corregimiento]],Hoja3!$A$2:$D$676,4,0)</f>
        <v>91001</v>
      </c>
      <c r="E13484" s="210">
        <v>17</v>
      </c>
    </row>
    <row r="13485" spans="1:5" x14ac:dyDescent="0.25">
      <c r="A13485" s="209">
        <v>44548</v>
      </c>
      <c r="B13485" s="210">
        <v>44548</v>
      </c>
      <c r="C13485" s="210" t="s">
        <v>1037</v>
      </c>
      <c r="D13485" s="211">
        <f>VLOOKUP(Pag_Inicio_Corr_mas_casos[[#This Row],[Corregimiento]],Hoja3!$A$2:$D$676,4,0)</f>
        <v>80807</v>
      </c>
      <c r="E13485" s="210">
        <v>16</v>
      </c>
    </row>
    <row r="13486" spans="1:5" x14ac:dyDescent="0.25">
      <c r="A13486" s="209">
        <v>44548</v>
      </c>
      <c r="B13486" s="210">
        <v>44548</v>
      </c>
      <c r="C13486" s="210" t="s">
        <v>1546</v>
      </c>
      <c r="D13486" s="211">
        <f>VLOOKUP(Pag_Inicio_Corr_mas_casos[[#This Row],[Corregimiento]],Hoja3!$A$2:$D$676,4,0)</f>
        <v>91011</v>
      </c>
      <c r="E13486" s="210">
        <v>14</v>
      </c>
    </row>
    <row r="13487" spans="1:5" x14ac:dyDescent="0.25">
      <c r="A13487" s="209">
        <v>44548</v>
      </c>
      <c r="B13487" s="210">
        <v>44548</v>
      </c>
      <c r="C13487" s="210" t="s">
        <v>1101</v>
      </c>
      <c r="D13487" s="211">
        <f>VLOOKUP(Pag_Inicio_Corr_mas_casos[[#This Row],[Corregimiento]],Hoja3!$A$2:$D$676,4,0)</f>
        <v>60101</v>
      </c>
      <c r="E13487" s="210">
        <v>13</v>
      </c>
    </row>
    <row r="13488" spans="1:5" x14ac:dyDescent="0.25">
      <c r="A13488" s="209">
        <v>44548</v>
      </c>
      <c r="B13488" s="210">
        <v>44548</v>
      </c>
      <c r="C13488" s="210" t="s">
        <v>1106</v>
      </c>
      <c r="D13488" s="211">
        <f>VLOOKUP(Pag_Inicio_Corr_mas_casos[[#This Row],[Corregimiento]],Hoja3!$A$2:$D$676,4,0)</f>
        <v>80809</v>
      </c>
      <c r="E13488" s="210">
        <v>12</v>
      </c>
    </row>
    <row r="13489" spans="1:5" x14ac:dyDescent="0.25">
      <c r="A13489" s="209">
        <v>44548</v>
      </c>
      <c r="B13489" s="210">
        <v>44548</v>
      </c>
      <c r="C13489" s="210" t="s">
        <v>1035</v>
      </c>
      <c r="D13489" s="211">
        <f>VLOOKUP(Pag_Inicio_Corr_mas_casos[[#This Row],[Corregimiento]],Hoja3!$A$2:$D$676,4,0)</f>
        <v>80806</v>
      </c>
      <c r="E13489" s="210">
        <v>11</v>
      </c>
    </row>
    <row r="13490" spans="1:5" x14ac:dyDescent="0.25">
      <c r="A13490" s="209">
        <v>44548</v>
      </c>
      <c r="B13490" s="210">
        <v>44548</v>
      </c>
      <c r="C13490" s="210" t="s">
        <v>1141</v>
      </c>
      <c r="D13490" s="211">
        <f>VLOOKUP(Pag_Inicio_Corr_mas_casos[[#This Row],[Corregimiento]],Hoja3!$A$2:$D$676,4,0)</f>
        <v>80812</v>
      </c>
      <c r="E13490" s="210">
        <v>11</v>
      </c>
    </row>
    <row r="13491" spans="1:5" x14ac:dyDescent="0.25">
      <c r="A13491" s="209">
        <v>44548</v>
      </c>
      <c r="B13491" s="210">
        <v>44548</v>
      </c>
      <c r="C13491" s="210" t="s">
        <v>1163</v>
      </c>
      <c r="D13491" s="211">
        <f>VLOOKUP(Pag_Inicio_Corr_mas_casos[[#This Row],[Corregimiento]],Hoja3!$A$2:$D$676,4,0)</f>
        <v>130101</v>
      </c>
      <c r="E13491" s="210">
        <v>10</v>
      </c>
    </row>
    <row r="13492" spans="1:5" x14ac:dyDescent="0.25">
      <c r="A13492" s="209">
        <v>44548</v>
      </c>
      <c r="B13492" s="210">
        <v>44548</v>
      </c>
      <c r="C13492" s="210" t="s">
        <v>1248</v>
      </c>
      <c r="D13492" s="211">
        <f>VLOOKUP(Pag_Inicio_Corr_mas_casos[[#This Row],[Corregimiento]],Hoja3!$A$2:$D$676,4,0)</f>
        <v>20601</v>
      </c>
      <c r="E13492" s="210">
        <v>10</v>
      </c>
    </row>
    <row r="13493" spans="1:5" x14ac:dyDescent="0.25">
      <c r="A13493" s="209">
        <v>44548</v>
      </c>
      <c r="B13493" s="210">
        <v>44548</v>
      </c>
      <c r="C13493" s="210" t="s">
        <v>1334</v>
      </c>
      <c r="D13493" s="211">
        <f>VLOOKUP(Pag_Inicio_Corr_mas_casos[[#This Row],[Corregimiento]],Hoja3!$A$2:$D$676,4,0)</f>
        <v>10207</v>
      </c>
      <c r="E13493" s="210">
        <v>9</v>
      </c>
    </row>
    <row r="13494" spans="1:5" x14ac:dyDescent="0.25">
      <c r="A13494" s="209">
        <v>44548</v>
      </c>
      <c r="B13494" s="210">
        <v>44548</v>
      </c>
      <c r="C13494" s="210" t="s">
        <v>1107</v>
      </c>
      <c r="D13494" s="211">
        <f>VLOOKUP(Pag_Inicio_Corr_mas_casos[[#This Row],[Corregimiento]],Hoja3!$A$2:$D$676,4,0)</f>
        <v>80819</v>
      </c>
      <c r="E13494" s="210">
        <v>8</v>
      </c>
    </row>
    <row r="13495" spans="1:5" x14ac:dyDescent="0.25">
      <c r="A13495" s="209">
        <v>44548</v>
      </c>
      <c r="B13495" s="210">
        <v>44548</v>
      </c>
      <c r="C13495" s="210" t="s">
        <v>935</v>
      </c>
      <c r="D13495" s="211">
        <f>VLOOKUP(Pag_Inicio_Corr_mas_casos[[#This Row],[Corregimiento]],Hoja3!$A$2:$D$676,4,0)</f>
        <v>60103</v>
      </c>
      <c r="E13495" s="210">
        <v>8</v>
      </c>
    </row>
    <row r="13496" spans="1:5" x14ac:dyDescent="0.25">
      <c r="A13496" s="209">
        <v>44548</v>
      </c>
      <c r="B13496" s="210">
        <v>44548</v>
      </c>
      <c r="C13496" s="210" t="s">
        <v>1282</v>
      </c>
      <c r="D13496" s="211">
        <f>VLOOKUP(Pag_Inicio_Corr_mas_casos[[#This Row],[Corregimiento]],Hoja3!$A$2:$D$676,4,0)</f>
        <v>80823</v>
      </c>
      <c r="E13496" s="210">
        <v>7</v>
      </c>
    </row>
    <row r="13497" spans="1:5" x14ac:dyDescent="0.25">
      <c r="A13497" s="209">
        <v>44548</v>
      </c>
      <c r="B13497" s="210">
        <v>44548</v>
      </c>
      <c r="C13497" s="210" t="s">
        <v>1502</v>
      </c>
      <c r="D13497" s="211">
        <f>VLOOKUP(Pag_Inicio_Corr_mas_casos[[#This Row],[Corregimiento]],Hoja3!$A$2:$D$676,4,0)</f>
        <v>60104</v>
      </c>
      <c r="E13497" s="210">
        <v>7</v>
      </c>
    </row>
    <row r="13498" spans="1:5" x14ac:dyDescent="0.25">
      <c r="A13498" s="209">
        <v>44548</v>
      </c>
      <c r="B13498" s="210">
        <v>44548</v>
      </c>
      <c r="C13498" s="210" t="s">
        <v>804</v>
      </c>
      <c r="D13498" s="211">
        <f>VLOOKUP(Pag_Inicio_Corr_mas_casos[[#This Row],[Corregimiento]],Hoja3!$A$2:$D$676,4,0)</f>
        <v>80815</v>
      </c>
      <c r="E13498" s="210">
        <v>6</v>
      </c>
    </row>
    <row r="13499" spans="1:5" x14ac:dyDescent="0.25">
      <c r="A13499" s="209">
        <v>44548</v>
      </c>
      <c r="B13499" s="210">
        <v>44548</v>
      </c>
      <c r="C13499" s="210" t="s">
        <v>799</v>
      </c>
      <c r="D13499" s="211">
        <f>VLOOKUP(Pag_Inicio_Corr_mas_casos[[#This Row],[Corregimiento]],Hoja3!$A$2:$D$676,4,0)</f>
        <v>80813</v>
      </c>
      <c r="E13499" s="210">
        <v>6</v>
      </c>
    </row>
    <row r="13500" spans="1:5" x14ac:dyDescent="0.25">
      <c r="A13500" s="209">
        <v>44548</v>
      </c>
      <c r="B13500" s="210">
        <v>44548</v>
      </c>
      <c r="C13500" s="210" t="s">
        <v>1082</v>
      </c>
      <c r="D13500" s="211">
        <f>VLOOKUP(Pag_Inicio_Corr_mas_casos[[#This Row],[Corregimiento]],Hoja3!$A$2:$D$676,4,0)</f>
        <v>80826</v>
      </c>
      <c r="E13500" s="210">
        <v>5</v>
      </c>
    </row>
    <row r="13501" spans="1:5" x14ac:dyDescent="0.25">
      <c r="A13501" s="209">
        <v>44548</v>
      </c>
      <c r="B13501" s="210">
        <v>44548</v>
      </c>
      <c r="C13501" s="210" t="s">
        <v>1547</v>
      </c>
      <c r="D13501" s="211">
        <f>VLOOKUP(Pag_Inicio_Corr_mas_casos[[#This Row],[Corregimiento]],Hoja3!$A$2:$D$676,4,0)</f>
        <v>30601</v>
      </c>
      <c r="E13501" s="210">
        <v>5</v>
      </c>
    </row>
    <row r="13502" spans="1:5" x14ac:dyDescent="0.25">
      <c r="A13502" s="209">
        <v>44548</v>
      </c>
      <c r="B13502" s="210">
        <v>44548</v>
      </c>
      <c r="C13502" s="210" t="s">
        <v>1078</v>
      </c>
      <c r="D13502" s="211">
        <f>VLOOKUP(Pag_Inicio_Corr_mas_casos[[#This Row],[Corregimiento]],Hoja3!$A$2:$D$676,4,0)</f>
        <v>130716</v>
      </c>
      <c r="E13502" s="210">
        <v>5</v>
      </c>
    </row>
    <row r="13503" spans="1:5" x14ac:dyDescent="0.25">
      <c r="A13503" s="209">
        <v>44548</v>
      </c>
      <c r="B13503" s="210">
        <v>44548</v>
      </c>
      <c r="C13503" s="210" t="s">
        <v>1548</v>
      </c>
      <c r="D13503" s="211">
        <f>VLOOKUP(Pag_Inicio_Corr_mas_casos[[#This Row],[Corregimiento]],Hoja3!$A$2:$D$676,4,0)</f>
        <v>130103</v>
      </c>
      <c r="E13503" s="210">
        <v>5</v>
      </c>
    </row>
    <row r="13504" spans="1:5" x14ac:dyDescent="0.25">
      <c r="A13504" s="203">
        <v>44549</v>
      </c>
      <c r="B13504" s="204">
        <v>44549</v>
      </c>
      <c r="C13504" s="204" t="s">
        <v>1141</v>
      </c>
      <c r="D13504" s="205">
        <f>VLOOKUP(Pag_Inicio_Corr_mas_casos[[#This Row],[Corregimiento]],Hoja3!$A$2:$D$676,4,0)</f>
        <v>80812</v>
      </c>
      <c r="E13504" s="204">
        <v>17</v>
      </c>
    </row>
    <row r="13505" spans="1:5" x14ac:dyDescent="0.25">
      <c r="A13505" s="203">
        <v>44549</v>
      </c>
      <c r="B13505" s="204">
        <v>44549</v>
      </c>
      <c r="C13505" s="204" t="s">
        <v>1101</v>
      </c>
      <c r="D13505" s="205">
        <f>VLOOKUP(Pag_Inicio_Corr_mas_casos[[#This Row],[Corregimiento]],Hoja3!$A$2:$D$676,4,0)</f>
        <v>60101</v>
      </c>
      <c r="E13505" s="204">
        <v>16</v>
      </c>
    </row>
    <row r="13506" spans="1:5" x14ac:dyDescent="0.25">
      <c r="A13506" s="203">
        <v>44549</v>
      </c>
      <c r="B13506" s="204">
        <v>44549</v>
      </c>
      <c r="C13506" s="204" t="s">
        <v>1282</v>
      </c>
      <c r="D13506" s="205">
        <f>VLOOKUP(Pag_Inicio_Corr_mas_casos[[#This Row],[Corregimiento]],Hoja3!$A$2:$D$676,4,0)</f>
        <v>80823</v>
      </c>
      <c r="E13506" s="204">
        <v>14</v>
      </c>
    </row>
    <row r="13507" spans="1:5" x14ac:dyDescent="0.25">
      <c r="A13507" s="203">
        <v>44549</v>
      </c>
      <c r="B13507" s="204">
        <v>44549</v>
      </c>
      <c r="C13507" s="204" t="s">
        <v>1163</v>
      </c>
      <c r="D13507" s="205">
        <f>VLOOKUP(Pag_Inicio_Corr_mas_casos[[#This Row],[Corregimiento]],Hoja3!$A$2:$D$676,4,0)</f>
        <v>130101</v>
      </c>
      <c r="E13507" s="204">
        <v>13</v>
      </c>
    </row>
    <row r="13508" spans="1:5" x14ac:dyDescent="0.25">
      <c r="A13508" s="203">
        <v>44549</v>
      </c>
      <c r="B13508" s="204">
        <v>44549</v>
      </c>
      <c r="C13508" s="204" t="s">
        <v>1248</v>
      </c>
      <c r="D13508" s="205">
        <f>VLOOKUP(Pag_Inicio_Corr_mas_casos[[#This Row],[Corregimiento]],Hoja3!$A$2:$D$676,4,0)</f>
        <v>20601</v>
      </c>
      <c r="E13508" s="204">
        <v>12</v>
      </c>
    </row>
    <row r="13509" spans="1:5" x14ac:dyDescent="0.25">
      <c r="A13509" s="203">
        <v>44549</v>
      </c>
      <c r="B13509" s="204">
        <v>44549</v>
      </c>
      <c r="C13509" s="204" t="s">
        <v>1416</v>
      </c>
      <c r="D13509" s="205">
        <f>VLOOKUP(Pag_Inicio_Corr_mas_casos[[#This Row],[Corregimiento]],Hoja3!$A$2:$D$676,4,0)</f>
        <v>80810</v>
      </c>
      <c r="E13509" s="204">
        <v>11</v>
      </c>
    </row>
    <row r="13510" spans="1:5" x14ac:dyDescent="0.25">
      <c r="A13510" s="203">
        <v>44549</v>
      </c>
      <c r="B13510" s="204">
        <v>44549</v>
      </c>
      <c r="C13510" s="204" t="s">
        <v>1037</v>
      </c>
      <c r="D13510" s="205">
        <f>VLOOKUP(Pag_Inicio_Corr_mas_casos[[#This Row],[Corregimiento]],Hoja3!$A$2:$D$676,4,0)</f>
        <v>80807</v>
      </c>
      <c r="E13510" s="204">
        <v>11</v>
      </c>
    </row>
    <row r="13511" spans="1:5" x14ac:dyDescent="0.25">
      <c r="A13511" s="203">
        <v>44549</v>
      </c>
      <c r="B13511" s="204">
        <v>44549</v>
      </c>
      <c r="C13511" s="204" t="s">
        <v>1540</v>
      </c>
      <c r="D13511" s="205">
        <f>VLOOKUP(Pag_Inicio_Corr_mas_casos[[#This Row],[Corregimiento]],Hoja3!$A$2:$D$676,4,0)</f>
        <v>60601</v>
      </c>
      <c r="E13511" s="204">
        <v>10</v>
      </c>
    </row>
    <row r="13512" spans="1:5" x14ac:dyDescent="0.25">
      <c r="A13512" s="203">
        <v>44549</v>
      </c>
      <c r="B13512" s="204">
        <v>44549</v>
      </c>
      <c r="C13512" s="204" t="s">
        <v>1035</v>
      </c>
      <c r="D13512" s="205">
        <f>VLOOKUP(Pag_Inicio_Corr_mas_casos[[#This Row],[Corregimiento]],Hoja3!$A$2:$D$676,4,0)</f>
        <v>80806</v>
      </c>
      <c r="E13512" s="204">
        <v>10</v>
      </c>
    </row>
    <row r="13513" spans="1:5" x14ac:dyDescent="0.25">
      <c r="A13513" s="203">
        <v>44549</v>
      </c>
      <c r="B13513" s="204">
        <v>44549</v>
      </c>
      <c r="C13513" s="204" t="s">
        <v>1082</v>
      </c>
      <c r="D13513" s="205">
        <f>VLOOKUP(Pag_Inicio_Corr_mas_casos[[#This Row],[Corregimiento]],Hoja3!$A$2:$D$676,4,0)</f>
        <v>80826</v>
      </c>
      <c r="E13513" s="204">
        <v>9</v>
      </c>
    </row>
    <row r="13514" spans="1:5" x14ac:dyDescent="0.25">
      <c r="A13514" s="203">
        <v>44549</v>
      </c>
      <c r="B13514" s="204">
        <v>44549</v>
      </c>
      <c r="C13514" s="204" t="s">
        <v>1273</v>
      </c>
      <c r="D13514" s="205">
        <f>VLOOKUP(Pag_Inicio_Corr_mas_casos[[#This Row],[Corregimiento]],Hoja3!$A$2:$D$676,4,0)</f>
        <v>130102</v>
      </c>
      <c r="E13514" s="204">
        <v>8</v>
      </c>
    </row>
    <row r="13515" spans="1:5" x14ac:dyDescent="0.25">
      <c r="A13515" s="203">
        <v>44549</v>
      </c>
      <c r="B13515" s="204">
        <v>44549</v>
      </c>
      <c r="C13515" s="204" t="s">
        <v>935</v>
      </c>
      <c r="D13515" s="205">
        <f>VLOOKUP(Pag_Inicio_Corr_mas_casos[[#This Row],[Corregimiento]],Hoja3!$A$2:$D$676,4,0)</f>
        <v>60103</v>
      </c>
      <c r="E13515" s="204">
        <v>8</v>
      </c>
    </row>
    <row r="13516" spans="1:5" x14ac:dyDescent="0.25">
      <c r="A13516" s="203">
        <v>44549</v>
      </c>
      <c r="B13516" s="204">
        <v>44549</v>
      </c>
      <c r="C13516" s="204" t="s">
        <v>1478</v>
      </c>
      <c r="D13516" s="205">
        <f>VLOOKUP(Pag_Inicio_Corr_mas_casos[[#This Row],[Corregimiento]],Hoja3!$A$2:$D$676,4,0)</f>
        <v>60105</v>
      </c>
      <c r="E13516" s="204">
        <v>7</v>
      </c>
    </row>
    <row r="13517" spans="1:5" x14ac:dyDescent="0.25">
      <c r="A13517" s="203">
        <v>44549</v>
      </c>
      <c r="B13517" s="204">
        <v>44549</v>
      </c>
      <c r="C13517" s="204" t="s">
        <v>1482</v>
      </c>
      <c r="D13517" s="205">
        <f>VLOOKUP(Pag_Inicio_Corr_mas_casos[[#This Row],[Corregimiento]],Hoja3!$A$2:$D$676,4,0)</f>
        <v>20201</v>
      </c>
      <c r="E13517" s="204">
        <v>7</v>
      </c>
    </row>
    <row r="13518" spans="1:5" x14ac:dyDescent="0.25">
      <c r="A13518" s="203">
        <v>44549</v>
      </c>
      <c r="B13518" s="204">
        <v>44549</v>
      </c>
      <c r="C13518" s="204" t="s">
        <v>1034</v>
      </c>
      <c r="D13518" s="205">
        <f>VLOOKUP(Pag_Inicio_Corr_mas_casos[[#This Row],[Corregimiento]],Hoja3!$A$2:$D$676,4,0)</f>
        <v>81009</v>
      </c>
      <c r="E13518" s="204">
        <v>6</v>
      </c>
    </row>
    <row r="13519" spans="1:5" x14ac:dyDescent="0.25">
      <c r="A13519" s="203">
        <v>44549</v>
      </c>
      <c r="B13519" s="204">
        <v>44549</v>
      </c>
      <c r="C13519" s="204" t="s">
        <v>1107</v>
      </c>
      <c r="D13519" s="205">
        <f>VLOOKUP(Pag_Inicio_Corr_mas_casos[[#This Row],[Corregimiento]],Hoja3!$A$2:$D$676,4,0)</f>
        <v>80819</v>
      </c>
      <c r="E13519" s="204">
        <v>6</v>
      </c>
    </row>
    <row r="13520" spans="1:5" x14ac:dyDescent="0.25">
      <c r="A13520" s="203">
        <v>44549</v>
      </c>
      <c r="B13520" s="204">
        <v>44549</v>
      </c>
      <c r="C13520" s="204" t="s">
        <v>787</v>
      </c>
      <c r="D13520" s="205">
        <f>VLOOKUP(Pag_Inicio_Corr_mas_casos[[#This Row],[Corregimiento]],Hoja3!$A$2:$D$676,4,0)</f>
        <v>130107</v>
      </c>
      <c r="E13520" s="204">
        <v>5</v>
      </c>
    </row>
    <row r="13521" spans="1:5" x14ac:dyDescent="0.25">
      <c r="A13521" s="203">
        <v>44549</v>
      </c>
      <c r="B13521" s="204">
        <v>44549</v>
      </c>
      <c r="C13521" s="204" t="s">
        <v>1541</v>
      </c>
      <c r="D13521" s="205">
        <f>VLOOKUP(Pag_Inicio_Corr_mas_casos[[#This Row],[Corregimiento]],Hoja3!$A$2:$D$676,4,0)</f>
        <v>70408</v>
      </c>
      <c r="E13521" s="204">
        <v>5</v>
      </c>
    </row>
    <row r="13522" spans="1:5" x14ac:dyDescent="0.25">
      <c r="A13522" s="203">
        <v>44549</v>
      </c>
      <c r="B13522" s="204">
        <v>44549</v>
      </c>
      <c r="C13522" s="204" t="s">
        <v>1257</v>
      </c>
      <c r="D13522" s="205">
        <f>VLOOKUP(Pag_Inicio_Corr_mas_casos[[#This Row],[Corregimiento]],Hoja3!$A$2:$D$676,4,0)</f>
        <v>40601</v>
      </c>
      <c r="E13522" s="204">
        <v>5</v>
      </c>
    </row>
    <row r="13523" spans="1:5" x14ac:dyDescent="0.25">
      <c r="A13523" s="203">
        <v>44549</v>
      </c>
      <c r="B13523" s="204">
        <v>44549</v>
      </c>
      <c r="C13523" s="204" t="s">
        <v>1549</v>
      </c>
      <c r="D13523" s="205">
        <f>VLOOKUP(Pag_Inicio_Corr_mas_casos[[#This Row],[Corregimiento]],Hoja3!$A$2:$D$676,4,0)</f>
        <v>41402</v>
      </c>
      <c r="E13523" s="204">
        <v>5</v>
      </c>
    </row>
    <row r="13524" spans="1:5" x14ac:dyDescent="0.25">
      <c r="A13524" s="206">
        <v>44550</v>
      </c>
      <c r="B13524" s="207">
        <v>44550</v>
      </c>
      <c r="C13524" s="207" t="s">
        <v>1106</v>
      </c>
      <c r="D13524" s="208">
        <f>VLOOKUP(Pag_Inicio_Corr_mas_casos[[#This Row],[Corregimiento]],Hoja3!$A$2:$D$676,4,0)</f>
        <v>80809</v>
      </c>
      <c r="E13524" s="207">
        <v>10</v>
      </c>
    </row>
    <row r="13525" spans="1:5" x14ac:dyDescent="0.25">
      <c r="A13525" s="206">
        <v>44550</v>
      </c>
      <c r="B13525" s="207">
        <v>44550</v>
      </c>
      <c r="C13525" s="207" t="s">
        <v>1550</v>
      </c>
      <c r="D13525" s="208">
        <f>VLOOKUP(Pag_Inicio_Corr_mas_casos[[#This Row],[Corregimiento]],Hoja3!$A$2:$D$676,4,0)</f>
        <v>20208</v>
      </c>
      <c r="E13525" s="207">
        <v>9</v>
      </c>
    </row>
    <row r="13526" spans="1:5" x14ac:dyDescent="0.25">
      <c r="A13526" s="206">
        <v>44550</v>
      </c>
      <c r="B13526" s="207">
        <v>44550</v>
      </c>
      <c r="C13526" s="207" t="s">
        <v>1141</v>
      </c>
      <c r="D13526" s="208">
        <f>VLOOKUP(Pag_Inicio_Corr_mas_casos[[#This Row],[Corregimiento]],Hoja3!$A$2:$D$676,4,0)</f>
        <v>80812</v>
      </c>
      <c r="E13526" s="207">
        <v>9</v>
      </c>
    </row>
    <row r="13527" spans="1:5" x14ac:dyDescent="0.25">
      <c r="A13527" s="206">
        <v>44550</v>
      </c>
      <c r="B13527" s="207">
        <v>44550</v>
      </c>
      <c r="C13527" s="207" t="s">
        <v>1248</v>
      </c>
      <c r="D13527" s="208">
        <f>VLOOKUP(Pag_Inicio_Corr_mas_casos[[#This Row],[Corregimiento]],Hoja3!$A$2:$D$676,4,0)</f>
        <v>20601</v>
      </c>
      <c r="E13527" s="207">
        <v>8</v>
      </c>
    </row>
    <row r="13528" spans="1:5" x14ac:dyDescent="0.25">
      <c r="A13528" s="206">
        <v>44550</v>
      </c>
      <c r="B13528" s="207">
        <v>44550</v>
      </c>
      <c r="C13528" s="207" t="s">
        <v>1163</v>
      </c>
      <c r="D13528" s="208">
        <f>VLOOKUP(Pag_Inicio_Corr_mas_casos[[#This Row],[Corregimiento]],Hoja3!$A$2:$D$676,4,0)</f>
        <v>130101</v>
      </c>
      <c r="E13528" s="207">
        <v>7</v>
      </c>
    </row>
    <row r="13529" spans="1:5" x14ac:dyDescent="0.25">
      <c r="A13529" s="206">
        <v>44550</v>
      </c>
      <c r="B13529" s="207">
        <v>44550</v>
      </c>
      <c r="C13529" s="207" t="s">
        <v>1497</v>
      </c>
      <c r="D13529" s="208">
        <f>VLOOKUP(Pag_Inicio_Corr_mas_casos[[#This Row],[Corregimiento]],Hoja3!$A$2:$D$676,4,0)</f>
        <v>70501</v>
      </c>
      <c r="E13529" s="207">
        <v>7</v>
      </c>
    </row>
    <row r="13530" spans="1:5" x14ac:dyDescent="0.25">
      <c r="A13530" s="206">
        <v>44550</v>
      </c>
      <c r="B13530" s="207">
        <v>44550</v>
      </c>
      <c r="C13530" s="207" t="s">
        <v>1551</v>
      </c>
      <c r="D13530" s="208">
        <f>VLOOKUP(Pag_Inicio_Corr_mas_casos[[#This Row],[Corregimiento]],Hoja3!$A$2:$D$676,4,0)</f>
        <v>60201</v>
      </c>
      <c r="E13530" s="207">
        <v>7</v>
      </c>
    </row>
    <row r="13531" spans="1:5" x14ac:dyDescent="0.25">
      <c r="A13531" s="206">
        <v>44550</v>
      </c>
      <c r="B13531" s="207">
        <v>44550</v>
      </c>
      <c r="C13531" s="207" t="s">
        <v>1037</v>
      </c>
      <c r="D13531" s="208">
        <f>VLOOKUP(Pag_Inicio_Corr_mas_casos[[#This Row],[Corregimiento]],Hoja3!$A$2:$D$676,4,0)</f>
        <v>80807</v>
      </c>
      <c r="E13531" s="207">
        <v>6</v>
      </c>
    </row>
    <row r="13532" spans="1:5" x14ac:dyDescent="0.25">
      <c r="A13532" s="206">
        <v>44550</v>
      </c>
      <c r="B13532" s="207">
        <v>44550</v>
      </c>
      <c r="C13532" s="207" t="s">
        <v>1101</v>
      </c>
      <c r="D13532" s="208">
        <f>VLOOKUP(Pag_Inicio_Corr_mas_casos[[#This Row],[Corregimiento]],Hoja3!$A$2:$D$676,4,0)</f>
        <v>60101</v>
      </c>
      <c r="E13532" s="207">
        <v>6</v>
      </c>
    </row>
    <row r="13533" spans="1:5" x14ac:dyDescent="0.25">
      <c r="A13533" s="206">
        <v>44550</v>
      </c>
      <c r="B13533" s="207">
        <v>44550</v>
      </c>
      <c r="C13533" s="207" t="s">
        <v>1499</v>
      </c>
      <c r="D13533" s="208">
        <f>VLOOKUP(Pag_Inicio_Corr_mas_casos[[#This Row],[Corregimiento]],Hoja3!$A$2:$D$676,4,0)</f>
        <v>70101</v>
      </c>
      <c r="E13533" s="207">
        <v>6</v>
      </c>
    </row>
    <row r="13534" spans="1:5" x14ac:dyDescent="0.25">
      <c r="A13534" s="206">
        <v>44550</v>
      </c>
      <c r="B13534" s="207">
        <v>44550</v>
      </c>
      <c r="C13534" s="207" t="s">
        <v>1034</v>
      </c>
      <c r="D13534" s="208">
        <f>VLOOKUP(Pag_Inicio_Corr_mas_casos[[#This Row],[Corregimiento]],Hoja3!$A$2:$D$676,4,0)</f>
        <v>81009</v>
      </c>
      <c r="E13534" s="207">
        <v>5</v>
      </c>
    </row>
    <row r="13535" spans="1:5" x14ac:dyDescent="0.25">
      <c r="A13535" s="206">
        <v>44550</v>
      </c>
      <c r="B13535" s="207">
        <v>44550</v>
      </c>
      <c r="C13535" s="207" t="s">
        <v>988</v>
      </c>
      <c r="D13535" s="208">
        <f>VLOOKUP(Pag_Inicio_Corr_mas_casos[[#This Row],[Corregimiento]],Hoja3!$A$2:$D$676,4,0)</f>
        <v>91001</v>
      </c>
      <c r="E13535" s="207">
        <v>5</v>
      </c>
    </row>
    <row r="13536" spans="1:5" x14ac:dyDescent="0.25">
      <c r="A13536" s="206">
        <v>44550</v>
      </c>
      <c r="B13536" s="207">
        <v>44550</v>
      </c>
      <c r="C13536" s="207" t="s">
        <v>1416</v>
      </c>
      <c r="D13536" s="208">
        <f>VLOOKUP(Pag_Inicio_Corr_mas_casos[[#This Row],[Corregimiento]],Hoja3!$A$2:$D$676,4,0)</f>
        <v>80810</v>
      </c>
      <c r="E13536" s="207">
        <v>5</v>
      </c>
    </row>
    <row r="13537" spans="1:5" x14ac:dyDescent="0.25">
      <c r="A13537" s="206">
        <v>44550</v>
      </c>
      <c r="B13537" s="207">
        <v>44550</v>
      </c>
      <c r="C13537" s="207" t="s">
        <v>1282</v>
      </c>
      <c r="D13537" s="208">
        <f>VLOOKUP(Pag_Inicio_Corr_mas_casos[[#This Row],[Corregimiento]],Hoja3!$A$2:$D$676,4,0)</f>
        <v>80823</v>
      </c>
      <c r="E13537" s="207">
        <v>4</v>
      </c>
    </row>
    <row r="13538" spans="1:5" x14ac:dyDescent="0.25">
      <c r="A13538" s="206">
        <v>44550</v>
      </c>
      <c r="B13538" s="207">
        <v>44550</v>
      </c>
      <c r="C13538" s="207" t="s">
        <v>804</v>
      </c>
      <c r="D13538" s="208">
        <f>VLOOKUP(Pag_Inicio_Corr_mas_casos[[#This Row],[Corregimiento]],Hoja3!$A$2:$D$676,4,0)</f>
        <v>80815</v>
      </c>
      <c r="E13538" s="207">
        <v>4</v>
      </c>
    </row>
    <row r="13539" spans="1:5" x14ac:dyDescent="0.25">
      <c r="A13539" s="206">
        <v>44550</v>
      </c>
      <c r="B13539" s="207">
        <v>44550</v>
      </c>
      <c r="C13539" s="207" t="s">
        <v>1518</v>
      </c>
      <c r="D13539" s="208">
        <f>VLOOKUP(Pag_Inicio_Corr_mas_casos[[#This Row],[Corregimiento]],Hoja3!$A$2:$D$676,4,0)</f>
        <v>70701</v>
      </c>
      <c r="E13539" s="207">
        <v>4</v>
      </c>
    </row>
    <row r="13540" spans="1:5" x14ac:dyDescent="0.25">
      <c r="A13540" s="206">
        <v>44550</v>
      </c>
      <c r="B13540" s="207">
        <v>44550</v>
      </c>
      <c r="C13540" s="207" t="s">
        <v>1492</v>
      </c>
      <c r="D13540" s="208">
        <f>VLOOKUP(Pag_Inicio_Corr_mas_casos[[#This Row],[Corregimiento]],Hoja3!$A$2:$D$676,4,0)</f>
        <v>91007</v>
      </c>
      <c r="E13540" s="207">
        <v>4</v>
      </c>
    </row>
    <row r="13541" spans="1:5" x14ac:dyDescent="0.25">
      <c r="A13541" s="206">
        <v>44550</v>
      </c>
      <c r="B13541" s="207">
        <v>44550</v>
      </c>
      <c r="C13541" s="207" t="s">
        <v>1334</v>
      </c>
      <c r="D13541" s="208">
        <f>VLOOKUP(Pag_Inicio_Corr_mas_casos[[#This Row],[Corregimiento]],Hoja3!$A$2:$D$676,4,0)</f>
        <v>10207</v>
      </c>
      <c r="E13541" s="207">
        <v>4</v>
      </c>
    </row>
    <row r="13542" spans="1:5" x14ac:dyDescent="0.25">
      <c r="A13542" s="206">
        <v>44550</v>
      </c>
      <c r="B13542" s="207">
        <v>44550</v>
      </c>
      <c r="C13542" s="207" t="s">
        <v>1536</v>
      </c>
      <c r="D13542" s="208">
        <f>VLOOKUP(Pag_Inicio_Corr_mas_casos[[#This Row],[Corregimiento]],Hoja3!$A$2:$D$676,4,0)</f>
        <v>20301</v>
      </c>
      <c r="E13542" s="207">
        <v>4</v>
      </c>
    </row>
    <row r="13543" spans="1:5" x14ac:dyDescent="0.25">
      <c r="A13543" s="206">
        <v>44550</v>
      </c>
      <c r="B13543" s="207">
        <v>44550</v>
      </c>
      <c r="C13543" s="207" t="s">
        <v>1191</v>
      </c>
      <c r="D13543" s="208">
        <f>VLOOKUP(Pag_Inicio_Corr_mas_casos[[#This Row],[Corregimiento]],Hoja3!$A$2:$D$676,4,0)</f>
        <v>130106</v>
      </c>
      <c r="E13543" s="207">
        <v>4</v>
      </c>
    </row>
    <row r="13544" spans="1:5" x14ac:dyDescent="0.25">
      <c r="A13544" s="209">
        <v>44551</v>
      </c>
      <c r="B13544" s="210">
        <v>44551</v>
      </c>
      <c r="C13544" s="210" t="s">
        <v>1106</v>
      </c>
      <c r="D13544" s="211">
        <f>VLOOKUP(Pag_Inicio_Corr_mas_casos[[#This Row],[Corregimiento]],Hoja3!$A$2:$D$676,4,0)</f>
        <v>80809</v>
      </c>
      <c r="E13544" s="210">
        <v>31</v>
      </c>
    </row>
    <row r="13545" spans="1:5" x14ac:dyDescent="0.25">
      <c r="A13545" s="209">
        <v>44551</v>
      </c>
      <c r="B13545" s="210">
        <v>44551</v>
      </c>
      <c r="C13545" s="210" t="s">
        <v>1035</v>
      </c>
      <c r="D13545" s="211">
        <f>VLOOKUP(Pag_Inicio_Corr_mas_casos[[#This Row],[Corregimiento]],Hoja3!$A$2:$D$676,4,0)</f>
        <v>80806</v>
      </c>
      <c r="E13545" s="210">
        <v>21</v>
      </c>
    </row>
    <row r="13546" spans="1:5" x14ac:dyDescent="0.25">
      <c r="A13546" s="209">
        <v>44551</v>
      </c>
      <c r="B13546" s="210">
        <v>44551</v>
      </c>
      <c r="C13546" s="210" t="s">
        <v>1141</v>
      </c>
      <c r="D13546" s="211">
        <f>VLOOKUP(Pag_Inicio_Corr_mas_casos[[#This Row],[Corregimiento]],Hoja3!$A$2:$D$676,4,0)</f>
        <v>80812</v>
      </c>
      <c r="E13546" s="210">
        <v>20</v>
      </c>
    </row>
    <row r="13547" spans="1:5" x14ac:dyDescent="0.25">
      <c r="A13547" s="209">
        <v>44551</v>
      </c>
      <c r="B13547" s="210">
        <v>44551</v>
      </c>
      <c r="C13547" s="210" t="s">
        <v>935</v>
      </c>
      <c r="D13547" s="211">
        <f>VLOOKUP(Pag_Inicio_Corr_mas_casos[[#This Row],[Corregimiento]],Hoja3!$A$2:$D$676,4,0)</f>
        <v>60103</v>
      </c>
      <c r="E13547" s="210">
        <v>19</v>
      </c>
    </row>
    <row r="13548" spans="1:5" x14ac:dyDescent="0.25">
      <c r="A13548" s="209">
        <v>44551</v>
      </c>
      <c r="B13548" s="210">
        <v>44551</v>
      </c>
      <c r="C13548" s="210" t="s">
        <v>988</v>
      </c>
      <c r="D13548" s="211">
        <f>VLOOKUP(Pag_Inicio_Corr_mas_casos[[#This Row],[Corregimiento]],Hoja3!$A$2:$D$676,4,0)</f>
        <v>91001</v>
      </c>
      <c r="E13548" s="210">
        <v>18</v>
      </c>
    </row>
    <row r="13549" spans="1:5" x14ac:dyDescent="0.25">
      <c r="A13549" s="209">
        <v>44551</v>
      </c>
      <c r="B13549" s="210">
        <v>44551</v>
      </c>
      <c r="C13549" s="210" t="s">
        <v>1037</v>
      </c>
      <c r="D13549" s="211">
        <f>VLOOKUP(Pag_Inicio_Corr_mas_casos[[#This Row],[Corregimiento]],Hoja3!$A$2:$D$676,4,0)</f>
        <v>80807</v>
      </c>
      <c r="E13549" s="210">
        <v>17</v>
      </c>
    </row>
    <row r="13550" spans="1:5" x14ac:dyDescent="0.25">
      <c r="A13550" s="209">
        <v>44551</v>
      </c>
      <c r="B13550" s="210">
        <v>44551</v>
      </c>
      <c r="C13550" s="210" t="s">
        <v>868</v>
      </c>
      <c r="D13550" s="211">
        <f>VLOOKUP(Pag_Inicio_Corr_mas_casos[[#This Row],[Corregimiento]],Hoja3!$A$2:$D$676,4,0)</f>
        <v>81009</v>
      </c>
      <c r="E13550" s="210">
        <v>16</v>
      </c>
    </row>
    <row r="13551" spans="1:5" x14ac:dyDescent="0.25">
      <c r="A13551" s="209">
        <v>44551</v>
      </c>
      <c r="B13551" s="210">
        <v>44551</v>
      </c>
      <c r="C13551" s="210" t="s">
        <v>1546</v>
      </c>
      <c r="D13551" s="211">
        <f>VLOOKUP(Pag_Inicio_Corr_mas_casos[[#This Row],[Corregimiento]],Hoja3!$A$2:$D$676,4,0)</f>
        <v>91011</v>
      </c>
      <c r="E13551" s="210">
        <v>13</v>
      </c>
    </row>
    <row r="13552" spans="1:5" x14ac:dyDescent="0.25">
      <c r="A13552" s="209">
        <v>44551</v>
      </c>
      <c r="B13552" s="210">
        <v>44551</v>
      </c>
      <c r="C13552" s="210" t="s">
        <v>1501</v>
      </c>
      <c r="D13552" s="211">
        <f>VLOOKUP(Pag_Inicio_Corr_mas_casos[[#This Row],[Corregimiento]],Hoja3!$A$2:$D$676,4,0)</f>
        <v>70301</v>
      </c>
      <c r="E13552" s="210">
        <v>10</v>
      </c>
    </row>
    <row r="13553" spans="1:5" x14ac:dyDescent="0.25">
      <c r="A13553" s="209">
        <v>44551</v>
      </c>
      <c r="B13553" s="210">
        <v>44551</v>
      </c>
      <c r="C13553" s="210" t="s">
        <v>1163</v>
      </c>
      <c r="D13553" s="211">
        <f>VLOOKUP(Pag_Inicio_Corr_mas_casos[[#This Row],[Corregimiento]],Hoja3!$A$2:$D$676,4,0)</f>
        <v>130101</v>
      </c>
      <c r="E13553" s="210">
        <v>9</v>
      </c>
    </row>
    <row r="13554" spans="1:5" x14ac:dyDescent="0.25">
      <c r="A13554" s="209">
        <v>44551</v>
      </c>
      <c r="B13554" s="210">
        <v>44551</v>
      </c>
      <c r="C13554" s="210" t="s">
        <v>1041</v>
      </c>
      <c r="D13554" s="211">
        <f>VLOOKUP(Pag_Inicio_Corr_mas_casos[[#This Row],[Corregimiento]],Hoja3!$A$2:$D$676,4,0)</f>
        <v>80814</v>
      </c>
      <c r="E13554" s="210">
        <v>8</v>
      </c>
    </row>
    <row r="13555" spans="1:5" x14ac:dyDescent="0.25">
      <c r="A13555" s="209">
        <v>44551</v>
      </c>
      <c r="B13555" s="210">
        <v>44551</v>
      </c>
      <c r="C13555" s="210" t="s">
        <v>1101</v>
      </c>
      <c r="D13555" s="211">
        <f>VLOOKUP(Pag_Inicio_Corr_mas_casos[[#This Row],[Corregimiento]],Hoja3!$A$2:$D$676,4,0)</f>
        <v>60101</v>
      </c>
      <c r="E13555" s="210">
        <v>7</v>
      </c>
    </row>
    <row r="13556" spans="1:5" x14ac:dyDescent="0.25">
      <c r="A13556" s="209">
        <v>44551</v>
      </c>
      <c r="B13556" s="210">
        <v>44551</v>
      </c>
      <c r="C13556" s="210" t="s">
        <v>1273</v>
      </c>
      <c r="D13556" s="211">
        <f>VLOOKUP(Pag_Inicio_Corr_mas_casos[[#This Row],[Corregimiento]],Hoja3!$A$2:$D$676,4,0)</f>
        <v>130102</v>
      </c>
      <c r="E13556" s="210">
        <v>7</v>
      </c>
    </row>
    <row r="13557" spans="1:5" x14ac:dyDescent="0.25">
      <c r="A13557" s="209">
        <v>44551</v>
      </c>
      <c r="B13557" s="210">
        <v>44551</v>
      </c>
      <c r="C13557" s="210" t="s">
        <v>799</v>
      </c>
      <c r="D13557" s="211">
        <f>VLOOKUP(Pag_Inicio_Corr_mas_casos[[#This Row],[Corregimiento]],Hoja3!$A$2:$D$676,4,0)</f>
        <v>80813</v>
      </c>
      <c r="E13557" s="210">
        <v>7</v>
      </c>
    </row>
    <row r="13558" spans="1:5" x14ac:dyDescent="0.25">
      <c r="A13558" s="209">
        <v>44551</v>
      </c>
      <c r="B13558" s="210">
        <v>44551</v>
      </c>
      <c r="C13558" s="210" t="s">
        <v>1141</v>
      </c>
      <c r="D13558" s="211">
        <v>20206</v>
      </c>
      <c r="E13558" s="210">
        <v>7</v>
      </c>
    </row>
    <row r="13559" spans="1:5" x14ac:dyDescent="0.25">
      <c r="A13559" s="209">
        <v>44551</v>
      </c>
      <c r="B13559" s="210">
        <v>44551</v>
      </c>
      <c r="C13559" s="210" t="s">
        <v>1416</v>
      </c>
      <c r="D13559" s="211">
        <f>VLOOKUP(Pag_Inicio_Corr_mas_casos[[#This Row],[Corregimiento]],Hoja3!$A$2:$D$676,4,0)</f>
        <v>80810</v>
      </c>
      <c r="E13559" s="210">
        <v>7</v>
      </c>
    </row>
    <row r="13560" spans="1:5" x14ac:dyDescent="0.25">
      <c r="A13560" s="209">
        <v>44551</v>
      </c>
      <c r="B13560" s="210">
        <v>44551</v>
      </c>
      <c r="C13560" s="210" t="s">
        <v>936</v>
      </c>
      <c r="D13560" s="211">
        <f>VLOOKUP(Pag_Inicio_Corr_mas_casos[[#This Row],[Corregimiento]],Hoja3!$A$2:$D$676,4,0)</f>
        <v>80811</v>
      </c>
      <c r="E13560" s="210">
        <v>6</v>
      </c>
    </row>
    <row r="13561" spans="1:5" x14ac:dyDescent="0.25">
      <c r="A13561" s="209">
        <v>44551</v>
      </c>
      <c r="B13561" s="210">
        <v>44551</v>
      </c>
      <c r="C13561" s="210" t="s">
        <v>1415</v>
      </c>
      <c r="D13561" s="211">
        <f>VLOOKUP(Pag_Inicio_Corr_mas_casos[[#This Row],[Corregimiento]],Hoja3!$A$2:$D$676,4,0)</f>
        <v>80808</v>
      </c>
      <c r="E13561" s="210">
        <v>6</v>
      </c>
    </row>
    <row r="13562" spans="1:5" x14ac:dyDescent="0.25">
      <c r="A13562" s="209">
        <v>44551</v>
      </c>
      <c r="B13562" s="210">
        <v>44551</v>
      </c>
      <c r="C13562" s="210" t="s">
        <v>1413</v>
      </c>
      <c r="D13562" s="211">
        <f>VLOOKUP(Pag_Inicio_Corr_mas_casos[[#This Row],[Corregimiento]],Hoja3!$A$2:$D$676,4,0)</f>
        <v>81003</v>
      </c>
      <c r="E13562" s="210">
        <v>6</v>
      </c>
    </row>
    <row r="13563" spans="1:5" x14ac:dyDescent="0.25">
      <c r="A13563" s="209">
        <v>44551</v>
      </c>
      <c r="B13563" s="210">
        <v>44551</v>
      </c>
      <c r="C13563" s="210" t="s">
        <v>1518</v>
      </c>
      <c r="D13563" s="211">
        <f>VLOOKUP(Pag_Inicio_Corr_mas_casos[[#This Row],[Corregimiento]],Hoja3!$A$2:$D$676,4,0)</f>
        <v>70701</v>
      </c>
      <c r="E13563" s="210">
        <v>6</v>
      </c>
    </row>
    <row r="13564" spans="1:5" x14ac:dyDescent="0.25">
      <c r="A13564" s="203">
        <v>44552</v>
      </c>
      <c r="B13564" s="204">
        <v>44552</v>
      </c>
      <c r="C13564" s="204" t="s">
        <v>1106</v>
      </c>
      <c r="D13564" s="205">
        <f>VLOOKUP(Pag_Inicio_Corr_mas_casos[[#This Row],[Corregimiento]],Hoja3!$A$2:$D$676,4,0)</f>
        <v>80809</v>
      </c>
      <c r="E13564" s="204">
        <v>36</v>
      </c>
    </row>
    <row r="13565" spans="1:5" x14ac:dyDescent="0.25">
      <c r="A13565" s="203">
        <v>44552</v>
      </c>
      <c r="B13565" s="204">
        <v>44552</v>
      </c>
      <c r="C13565" s="204" t="s">
        <v>1141</v>
      </c>
      <c r="D13565" s="205">
        <f>VLOOKUP(Pag_Inicio_Corr_mas_casos[[#This Row],[Corregimiento]],Hoja3!$A$2:$D$676,4,0)</f>
        <v>80812</v>
      </c>
      <c r="E13565" s="204">
        <v>32</v>
      </c>
    </row>
    <row r="13566" spans="1:5" x14ac:dyDescent="0.25">
      <c r="A13566" s="203">
        <v>44552</v>
      </c>
      <c r="B13566" s="204">
        <v>44552</v>
      </c>
      <c r="C13566" s="204" t="s">
        <v>1037</v>
      </c>
      <c r="D13566" s="205">
        <f>VLOOKUP(Pag_Inicio_Corr_mas_casos[[#This Row],[Corregimiento]],Hoja3!$A$2:$D$676,4,0)</f>
        <v>80807</v>
      </c>
      <c r="E13566" s="204">
        <v>31</v>
      </c>
    </row>
    <row r="13567" spans="1:5" x14ac:dyDescent="0.25">
      <c r="A13567" s="203">
        <v>44552</v>
      </c>
      <c r="B13567" s="204">
        <v>44552</v>
      </c>
      <c r="C13567" s="204" t="s">
        <v>1041</v>
      </c>
      <c r="D13567" s="205">
        <f>VLOOKUP(Pag_Inicio_Corr_mas_casos[[#This Row],[Corregimiento]],Hoja3!$A$2:$D$676,4,0)</f>
        <v>80814</v>
      </c>
      <c r="E13567" s="204">
        <v>20</v>
      </c>
    </row>
    <row r="13568" spans="1:5" x14ac:dyDescent="0.25">
      <c r="A13568" s="203">
        <v>44552</v>
      </c>
      <c r="B13568" s="204">
        <v>44552</v>
      </c>
      <c r="C13568" s="204" t="s">
        <v>1117</v>
      </c>
      <c r="D13568" s="205">
        <f>VLOOKUP(Pag_Inicio_Corr_mas_casos[[#This Row],[Corregimiento]],Hoja3!$A$2:$D$676,4,0)</f>
        <v>91001</v>
      </c>
      <c r="E13568" s="204">
        <v>20</v>
      </c>
    </row>
    <row r="13569" spans="1:5" x14ac:dyDescent="0.25">
      <c r="A13569" s="203">
        <v>44552</v>
      </c>
      <c r="B13569" s="204">
        <v>44552</v>
      </c>
      <c r="C13569" s="204" t="s">
        <v>935</v>
      </c>
      <c r="D13569" s="205">
        <f>VLOOKUP(Pag_Inicio_Corr_mas_casos[[#This Row],[Corregimiento]],Hoja3!$A$2:$D$676,4,0)</f>
        <v>60103</v>
      </c>
      <c r="E13569" s="204">
        <v>17</v>
      </c>
    </row>
    <row r="13570" spans="1:5" x14ac:dyDescent="0.25">
      <c r="A13570" s="203">
        <v>44552</v>
      </c>
      <c r="B13570" s="204">
        <v>44552</v>
      </c>
      <c r="C13570" s="204" t="s">
        <v>1389</v>
      </c>
      <c r="D13570" s="205">
        <f>VLOOKUP(Pag_Inicio_Corr_mas_casos[[#This Row],[Corregimiento]],Hoja3!$A$2:$D$676,4,0)</f>
        <v>90101</v>
      </c>
      <c r="E13570" s="204">
        <v>16</v>
      </c>
    </row>
    <row r="13571" spans="1:5" x14ac:dyDescent="0.25">
      <c r="A13571" s="203">
        <v>44552</v>
      </c>
      <c r="B13571" s="204">
        <v>44552</v>
      </c>
      <c r="C13571" s="204" t="s">
        <v>1163</v>
      </c>
      <c r="D13571" s="205">
        <f>VLOOKUP(Pag_Inicio_Corr_mas_casos[[#This Row],[Corregimiento]],Hoja3!$A$2:$D$676,4,0)</f>
        <v>130101</v>
      </c>
      <c r="E13571" s="204">
        <v>15</v>
      </c>
    </row>
    <row r="13572" spans="1:5" x14ac:dyDescent="0.25">
      <c r="A13572" s="203">
        <v>44552</v>
      </c>
      <c r="B13572" s="204">
        <v>44552</v>
      </c>
      <c r="C13572" s="204" t="s">
        <v>1415</v>
      </c>
      <c r="D13572" s="205">
        <f>VLOOKUP(Pag_Inicio_Corr_mas_casos[[#This Row],[Corregimiento]],Hoja3!$A$2:$D$676,4,0)</f>
        <v>80808</v>
      </c>
      <c r="E13572" s="204">
        <v>14</v>
      </c>
    </row>
    <row r="13573" spans="1:5" x14ac:dyDescent="0.25">
      <c r="A13573" s="203">
        <v>44552</v>
      </c>
      <c r="B13573" s="204">
        <v>44552</v>
      </c>
      <c r="C13573" s="204" t="s">
        <v>1034</v>
      </c>
      <c r="D13573" s="205">
        <f>VLOOKUP(Pag_Inicio_Corr_mas_casos[[#This Row],[Corregimiento]],Hoja3!$A$2:$D$676,4,0)</f>
        <v>81009</v>
      </c>
      <c r="E13573" s="204">
        <v>13</v>
      </c>
    </row>
    <row r="13574" spans="1:5" x14ac:dyDescent="0.25">
      <c r="A13574" s="203">
        <v>44552</v>
      </c>
      <c r="B13574" s="204">
        <v>44552</v>
      </c>
      <c r="C13574" s="204" t="s">
        <v>1413</v>
      </c>
      <c r="D13574" s="205">
        <f>VLOOKUP(Pag_Inicio_Corr_mas_casos[[#This Row],[Corregimiento]],Hoja3!$A$2:$D$676,4,0)</f>
        <v>81003</v>
      </c>
      <c r="E13574" s="204">
        <v>13</v>
      </c>
    </row>
    <row r="13575" spans="1:5" x14ac:dyDescent="0.25">
      <c r="A13575" s="203">
        <v>44552</v>
      </c>
      <c r="B13575" s="204">
        <v>44552</v>
      </c>
      <c r="C13575" s="204" t="s">
        <v>1031</v>
      </c>
      <c r="D13575" s="205">
        <f>VLOOKUP(Pag_Inicio_Corr_mas_casos[[#This Row],[Corregimiento]],Hoja3!$A$2:$D$676,4,0)</f>
        <v>81001</v>
      </c>
      <c r="E13575" s="204">
        <v>12</v>
      </c>
    </row>
    <row r="13576" spans="1:5" x14ac:dyDescent="0.25">
      <c r="A13576" s="203">
        <v>44552</v>
      </c>
      <c r="B13576" s="204">
        <v>44552</v>
      </c>
      <c r="C13576" s="204" t="s">
        <v>1101</v>
      </c>
      <c r="D13576" s="205">
        <f>VLOOKUP(Pag_Inicio_Corr_mas_casos[[#This Row],[Corregimiento]],Hoja3!$A$2:$D$676,4,0)</f>
        <v>60101</v>
      </c>
      <c r="E13576" s="204">
        <v>12</v>
      </c>
    </row>
    <row r="13577" spans="1:5" x14ac:dyDescent="0.25">
      <c r="A13577" s="203">
        <v>44552</v>
      </c>
      <c r="B13577" s="204">
        <v>44552</v>
      </c>
      <c r="C13577" s="204" t="s">
        <v>1501</v>
      </c>
      <c r="D13577" s="205">
        <f>VLOOKUP(Pag_Inicio_Corr_mas_casos[[#This Row],[Corregimiento]],Hoja3!$A$2:$D$676,4,0)</f>
        <v>70301</v>
      </c>
      <c r="E13577" s="204">
        <v>12</v>
      </c>
    </row>
    <row r="13578" spans="1:5" x14ac:dyDescent="0.25">
      <c r="A13578" s="203">
        <v>44552</v>
      </c>
      <c r="B13578" s="204">
        <v>44552</v>
      </c>
      <c r="C13578" s="204" t="s">
        <v>1107</v>
      </c>
      <c r="D13578" s="205">
        <f>VLOOKUP(Pag_Inicio_Corr_mas_casos[[#This Row],[Corregimiento]],Hoja3!$A$2:$D$676,4,0)</f>
        <v>80819</v>
      </c>
      <c r="E13578" s="204">
        <v>11</v>
      </c>
    </row>
    <row r="13579" spans="1:5" x14ac:dyDescent="0.25">
      <c r="A13579" s="203">
        <v>44552</v>
      </c>
      <c r="B13579" s="204">
        <v>44552</v>
      </c>
      <c r="C13579" s="204" t="s">
        <v>1082</v>
      </c>
      <c r="D13579" s="205">
        <f>VLOOKUP(Pag_Inicio_Corr_mas_casos[[#This Row],[Corregimiento]],Hoja3!$A$2:$D$676,4,0)</f>
        <v>80826</v>
      </c>
      <c r="E13579" s="204">
        <v>11</v>
      </c>
    </row>
    <row r="13580" spans="1:5" x14ac:dyDescent="0.25">
      <c r="A13580" s="203">
        <v>44552</v>
      </c>
      <c r="B13580" s="204">
        <v>44552</v>
      </c>
      <c r="C13580" s="204" t="s">
        <v>1502</v>
      </c>
      <c r="D13580" s="205">
        <f>VLOOKUP(Pag_Inicio_Corr_mas_casos[[#This Row],[Corregimiento]],Hoja3!$A$2:$D$676,4,0)</f>
        <v>60104</v>
      </c>
      <c r="E13580" s="204">
        <v>10</v>
      </c>
    </row>
    <row r="13581" spans="1:5" x14ac:dyDescent="0.25">
      <c r="A13581" s="203">
        <v>44552</v>
      </c>
      <c r="B13581" s="204">
        <v>44552</v>
      </c>
      <c r="C13581" s="204" t="s">
        <v>1035</v>
      </c>
      <c r="D13581" s="205">
        <f>VLOOKUP(Pag_Inicio_Corr_mas_casos[[#This Row],[Corregimiento]],Hoja3!$A$2:$D$676,4,0)</f>
        <v>80806</v>
      </c>
      <c r="E13581" s="204">
        <v>10</v>
      </c>
    </row>
    <row r="13582" spans="1:5" x14ac:dyDescent="0.25">
      <c r="A13582" s="203">
        <v>44552</v>
      </c>
      <c r="B13582" s="204">
        <v>44552</v>
      </c>
      <c r="C13582" s="204" t="s">
        <v>1482</v>
      </c>
      <c r="D13582" s="205">
        <f>VLOOKUP(Pag_Inicio_Corr_mas_casos[[#This Row],[Corregimiento]],Hoja3!$A$2:$D$676,4,0)</f>
        <v>20201</v>
      </c>
      <c r="E13582" s="204">
        <v>10</v>
      </c>
    </row>
    <row r="13583" spans="1:5" x14ac:dyDescent="0.25">
      <c r="A13583" s="203">
        <v>44552</v>
      </c>
      <c r="B13583" s="204">
        <v>44552</v>
      </c>
      <c r="C13583" s="204" t="s">
        <v>867</v>
      </c>
      <c r="D13583" s="205">
        <f>VLOOKUP(Pag_Inicio_Corr_mas_casos[[#This Row],[Corregimiento]],Hoja3!$A$2:$D$676,4,0)</f>
        <v>80821</v>
      </c>
      <c r="E13583" s="204">
        <v>10</v>
      </c>
    </row>
    <row r="13584" spans="1:5" x14ac:dyDescent="0.25">
      <c r="A13584" s="216">
        <v>44553</v>
      </c>
      <c r="B13584" s="217">
        <v>44553</v>
      </c>
      <c r="C13584" s="217" t="s">
        <v>1106</v>
      </c>
      <c r="D13584" s="218">
        <f>VLOOKUP(Pag_Inicio_Corr_mas_casos[[#This Row],[Corregimiento]],Hoja3!$A$2:$D$676,4,0)</f>
        <v>80809</v>
      </c>
      <c r="E13584" s="217">
        <v>44</v>
      </c>
    </row>
    <row r="13585" spans="1:5" x14ac:dyDescent="0.25">
      <c r="A13585" s="216">
        <v>44553</v>
      </c>
      <c r="B13585" s="217">
        <v>44553</v>
      </c>
      <c r="C13585" s="217" t="s">
        <v>1034</v>
      </c>
      <c r="D13585" s="218">
        <f>VLOOKUP(Pag_Inicio_Corr_mas_casos[[#This Row],[Corregimiento]],Hoja3!$A$2:$D$676,4,0)</f>
        <v>81009</v>
      </c>
      <c r="E13585" s="217">
        <v>36</v>
      </c>
    </row>
    <row r="13586" spans="1:5" x14ac:dyDescent="0.25">
      <c r="A13586" s="216">
        <v>44553</v>
      </c>
      <c r="B13586" s="217">
        <v>44553</v>
      </c>
      <c r="C13586" s="217" t="s">
        <v>1037</v>
      </c>
      <c r="D13586" s="218">
        <f>VLOOKUP(Pag_Inicio_Corr_mas_casos[[#This Row],[Corregimiento]],Hoja3!$A$2:$D$676,4,0)</f>
        <v>80807</v>
      </c>
      <c r="E13586" s="217">
        <v>34</v>
      </c>
    </row>
    <row r="13587" spans="1:5" x14ac:dyDescent="0.25">
      <c r="A13587" s="216">
        <v>44553</v>
      </c>
      <c r="B13587" s="217">
        <v>44553</v>
      </c>
      <c r="C13587" s="217" t="s">
        <v>1141</v>
      </c>
      <c r="D13587" s="218">
        <f>VLOOKUP(Pag_Inicio_Corr_mas_casos[[#This Row],[Corregimiento]],Hoja3!$A$2:$D$676,4,0)</f>
        <v>80812</v>
      </c>
      <c r="E13587" s="217">
        <v>33</v>
      </c>
    </row>
    <row r="13588" spans="1:5" x14ac:dyDescent="0.25">
      <c r="A13588" s="216">
        <v>44553</v>
      </c>
      <c r="B13588" s="217">
        <v>44553</v>
      </c>
      <c r="C13588" s="217" t="s">
        <v>1101</v>
      </c>
      <c r="D13588" s="218">
        <f>VLOOKUP(Pag_Inicio_Corr_mas_casos[[#This Row],[Corregimiento]],Hoja3!$A$2:$D$676,4,0)</f>
        <v>60101</v>
      </c>
      <c r="E13588" s="217">
        <v>30</v>
      </c>
    </row>
    <row r="13589" spans="1:5" x14ac:dyDescent="0.25">
      <c r="A13589" s="216">
        <v>44553</v>
      </c>
      <c r="B13589" s="217">
        <v>44553</v>
      </c>
      <c r="C13589" s="217" t="s">
        <v>988</v>
      </c>
      <c r="D13589" s="218">
        <f>VLOOKUP(Pag_Inicio_Corr_mas_casos[[#This Row],[Corregimiento]],Hoja3!$A$2:$D$676,4,0)</f>
        <v>91001</v>
      </c>
      <c r="E13589" s="217">
        <v>29</v>
      </c>
    </row>
    <row r="13590" spans="1:5" x14ac:dyDescent="0.25">
      <c r="A13590" s="216">
        <v>44553</v>
      </c>
      <c r="B13590" s="217">
        <v>44553</v>
      </c>
      <c r="C13590" s="217" t="s">
        <v>1035</v>
      </c>
      <c r="D13590" s="218">
        <f>VLOOKUP(Pag_Inicio_Corr_mas_casos[[#This Row],[Corregimiento]],Hoja3!$A$2:$D$676,4,0)</f>
        <v>80806</v>
      </c>
      <c r="E13590" s="217">
        <v>23</v>
      </c>
    </row>
    <row r="13591" spans="1:5" x14ac:dyDescent="0.25">
      <c r="A13591" s="216">
        <v>44553</v>
      </c>
      <c r="B13591" s="217">
        <v>44553</v>
      </c>
      <c r="C13591" s="217" t="s">
        <v>935</v>
      </c>
      <c r="D13591" s="218">
        <f>VLOOKUP(Pag_Inicio_Corr_mas_casos[[#This Row],[Corregimiento]],Hoja3!$A$2:$D$676,4,0)</f>
        <v>60103</v>
      </c>
      <c r="E13591" s="217">
        <v>19</v>
      </c>
    </row>
    <row r="13592" spans="1:5" x14ac:dyDescent="0.25">
      <c r="A13592" s="216">
        <v>44553</v>
      </c>
      <c r="B13592" s="217">
        <v>44553</v>
      </c>
      <c r="C13592" s="217" t="s">
        <v>1041</v>
      </c>
      <c r="D13592" s="218">
        <f>VLOOKUP(Pag_Inicio_Corr_mas_casos[[#This Row],[Corregimiento]],Hoja3!$A$2:$D$676,4,0)</f>
        <v>80814</v>
      </c>
      <c r="E13592" s="217">
        <v>16</v>
      </c>
    </row>
    <row r="13593" spans="1:5" x14ac:dyDescent="0.25">
      <c r="A13593" s="216">
        <v>44553</v>
      </c>
      <c r="B13593" s="217">
        <v>44553</v>
      </c>
      <c r="C13593" s="217" t="s">
        <v>1273</v>
      </c>
      <c r="D13593" s="218">
        <f>VLOOKUP(Pag_Inicio_Corr_mas_casos[[#This Row],[Corregimiento]],Hoja3!$A$2:$D$676,4,0)</f>
        <v>130102</v>
      </c>
      <c r="E13593" s="217">
        <v>15</v>
      </c>
    </row>
    <row r="13594" spans="1:5" x14ac:dyDescent="0.25">
      <c r="A13594" s="216">
        <v>44553</v>
      </c>
      <c r="B13594" s="217">
        <v>44553</v>
      </c>
      <c r="C13594" s="217" t="s">
        <v>1501</v>
      </c>
      <c r="D13594" s="218">
        <f>VLOOKUP(Pag_Inicio_Corr_mas_casos[[#This Row],[Corregimiento]],Hoja3!$A$2:$D$676,4,0)</f>
        <v>70301</v>
      </c>
      <c r="E13594" s="217">
        <v>15</v>
      </c>
    </row>
    <row r="13595" spans="1:5" x14ac:dyDescent="0.25">
      <c r="A13595" s="216">
        <v>44553</v>
      </c>
      <c r="B13595" s="217">
        <v>44553</v>
      </c>
      <c r="C13595" s="217" t="s">
        <v>804</v>
      </c>
      <c r="D13595" s="218">
        <f>VLOOKUP(Pag_Inicio_Corr_mas_casos[[#This Row],[Corregimiento]],Hoja3!$A$2:$D$676,4,0)</f>
        <v>80815</v>
      </c>
      <c r="E13595" s="217">
        <v>13</v>
      </c>
    </row>
    <row r="13596" spans="1:5" x14ac:dyDescent="0.25">
      <c r="A13596" s="216">
        <v>44553</v>
      </c>
      <c r="B13596" s="217">
        <v>44553</v>
      </c>
      <c r="C13596" s="217" t="s">
        <v>1107</v>
      </c>
      <c r="D13596" s="218">
        <f>VLOOKUP(Pag_Inicio_Corr_mas_casos[[#This Row],[Corregimiento]],Hoja3!$A$2:$D$676,4,0)</f>
        <v>80819</v>
      </c>
      <c r="E13596" s="217">
        <v>12</v>
      </c>
    </row>
    <row r="13597" spans="1:5" x14ac:dyDescent="0.25">
      <c r="A13597" s="216">
        <v>44553</v>
      </c>
      <c r="B13597" s="217">
        <v>44553</v>
      </c>
      <c r="C13597" s="217" t="s">
        <v>1416</v>
      </c>
      <c r="D13597" s="218">
        <f>VLOOKUP(Pag_Inicio_Corr_mas_casos[[#This Row],[Corregimiento]],Hoja3!$A$2:$D$676,4,0)</f>
        <v>80810</v>
      </c>
      <c r="E13597" s="217">
        <v>11</v>
      </c>
    </row>
    <row r="13598" spans="1:5" x14ac:dyDescent="0.25">
      <c r="A13598" s="216">
        <v>44553</v>
      </c>
      <c r="B13598" s="217">
        <v>44553</v>
      </c>
      <c r="C13598" s="217" t="s">
        <v>1031</v>
      </c>
      <c r="D13598" s="218">
        <f>VLOOKUP(Pag_Inicio_Corr_mas_casos[[#This Row],[Corregimiento]],Hoja3!$A$2:$D$676,4,0)</f>
        <v>81001</v>
      </c>
      <c r="E13598" s="217">
        <v>11</v>
      </c>
    </row>
    <row r="13599" spans="1:5" x14ac:dyDescent="0.25">
      <c r="A13599" s="216">
        <v>44553</v>
      </c>
      <c r="B13599" s="217">
        <v>44553</v>
      </c>
      <c r="C13599" s="217" t="s">
        <v>1008</v>
      </c>
      <c r="D13599" s="218">
        <f>VLOOKUP(Pag_Inicio_Corr_mas_casos[[#This Row],[Corregimiento]],Hoja3!$A$2:$D$676,4,0)</f>
        <v>80816</v>
      </c>
      <c r="E13599" s="217">
        <v>11</v>
      </c>
    </row>
    <row r="13600" spans="1:5" x14ac:dyDescent="0.25">
      <c r="A13600" s="216">
        <v>44553</v>
      </c>
      <c r="B13600" s="217">
        <v>44553</v>
      </c>
      <c r="C13600" s="217" t="s">
        <v>1191</v>
      </c>
      <c r="D13600" s="218">
        <f>VLOOKUP(Pag_Inicio_Corr_mas_casos[[#This Row],[Corregimiento]],Hoja3!$A$2:$D$676,4,0)</f>
        <v>130106</v>
      </c>
      <c r="E13600" s="217">
        <v>10</v>
      </c>
    </row>
    <row r="13601" spans="1:5" x14ac:dyDescent="0.25">
      <c r="A13601" s="216">
        <v>44553</v>
      </c>
      <c r="B13601" s="217">
        <v>44553</v>
      </c>
      <c r="C13601" s="217" t="s">
        <v>1413</v>
      </c>
      <c r="D13601" s="218">
        <f>VLOOKUP(Pag_Inicio_Corr_mas_casos[[#This Row],[Corregimiento]],Hoja3!$A$2:$D$676,4,0)</f>
        <v>81003</v>
      </c>
      <c r="E13601" s="217">
        <v>9</v>
      </c>
    </row>
    <row r="13602" spans="1:5" x14ac:dyDescent="0.25">
      <c r="A13602" s="216">
        <v>44553</v>
      </c>
      <c r="B13602" s="217">
        <v>44553</v>
      </c>
      <c r="C13602" s="217" t="s">
        <v>1527</v>
      </c>
      <c r="D13602" s="218">
        <f>VLOOKUP(Pag_Inicio_Corr_mas_casos[[#This Row],[Corregimiento]],Hoja3!$A$2:$D$676,4,0)</f>
        <v>60301</v>
      </c>
      <c r="E13602" s="217">
        <v>9</v>
      </c>
    </row>
    <row r="13603" spans="1:5" x14ac:dyDescent="0.25">
      <c r="A13603" s="216">
        <v>44553</v>
      </c>
      <c r="B13603" s="217">
        <v>44553</v>
      </c>
      <c r="C13603" s="217" t="s">
        <v>1525</v>
      </c>
      <c r="D13603" s="218">
        <f>VLOOKUP(Pag_Inicio_Corr_mas_casos[[#This Row],[Corregimiento]],Hoja3!$A$2:$D$676,4,0)</f>
        <v>60501</v>
      </c>
      <c r="E13603" s="217">
        <v>8</v>
      </c>
    </row>
    <row r="13604" spans="1:5" x14ac:dyDescent="0.25">
      <c r="A13604" s="203">
        <v>44919</v>
      </c>
      <c r="B13604" s="204">
        <v>44554</v>
      </c>
      <c r="C13604" s="204" t="s">
        <v>1106</v>
      </c>
      <c r="D13604" s="205">
        <f>VLOOKUP(Pag_Inicio_Corr_mas_casos[[#This Row],[Corregimiento]],Hoja3!$A$2:$D$676,4,0)</f>
        <v>80809</v>
      </c>
      <c r="E13604" s="204">
        <v>81</v>
      </c>
    </row>
    <row r="13605" spans="1:5" x14ac:dyDescent="0.25">
      <c r="A13605" s="203">
        <v>44919</v>
      </c>
      <c r="B13605" s="204">
        <v>44554</v>
      </c>
      <c r="C13605" s="204" t="s">
        <v>1141</v>
      </c>
      <c r="D13605" s="205">
        <f>VLOOKUP(Pag_Inicio_Corr_mas_casos[[#This Row],[Corregimiento]],Hoja3!$A$2:$D$676,4,0)</f>
        <v>80812</v>
      </c>
      <c r="E13605" s="204">
        <v>50</v>
      </c>
    </row>
    <row r="13606" spans="1:5" x14ac:dyDescent="0.25">
      <c r="A13606" s="203">
        <v>44919</v>
      </c>
      <c r="B13606" s="204">
        <v>44554</v>
      </c>
      <c r="C13606" s="204" t="s">
        <v>1037</v>
      </c>
      <c r="D13606" s="205">
        <f>VLOOKUP(Pag_Inicio_Corr_mas_casos[[#This Row],[Corregimiento]],Hoja3!$A$2:$D$676,4,0)</f>
        <v>80807</v>
      </c>
      <c r="E13606" s="204">
        <v>48</v>
      </c>
    </row>
    <row r="13607" spans="1:5" x14ac:dyDescent="0.25">
      <c r="A13607" s="203">
        <v>44919</v>
      </c>
      <c r="B13607" s="204">
        <v>44554</v>
      </c>
      <c r="C13607" s="204" t="s">
        <v>1035</v>
      </c>
      <c r="D13607" s="205">
        <f>VLOOKUP(Pag_Inicio_Corr_mas_casos[[#This Row],[Corregimiento]],Hoja3!$A$2:$D$676,4,0)</f>
        <v>80806</v>
      </c>
      <c r="E13607" s="204">
        <v>43</v>
      </c>
    </row>
    <row r="13608" spans="1:5" x14ac:dyDescent="0.25">
      <c r="A13608" s="203">
        <v>44919</v>
      </c>
      <c r="B13608" s="204">
        <v>44554</v>
      </c>
      <c r="C13608" s="204" t="s">
        <v>1041</v>
      </c>
      <c r="D13608" s="205">
        <f>VLOOKUP(Pag_Inicio_Corr_mas_casos[[#This Row],[Corregimiento]],Hoja3!$A$2:$D$676,4,0)</f>
        <v>80814</v>
      </c>
      <c r="E13608" s="204">
        <v>25</v>
      </c>
    </row>
    <row r="13609" spans="1:5" x14ac:dyDescent="0.25">
      <c r="A13609" s="203">
        <v>44919</v>
      </c>
      <c r="B13609" s="204">
        <v>44554</v>
      </c>
      <c r="C13609" s="204" t="s">
        <v>1034</v>
      </c>
      <c r="D13609" s="205">
        <f>VLOOKUP(Pag_Inicio_Corr_mas_casos[[#This Row],[Corregimiento]],Hoja3!$A$2:$D$676,4,0)</f>
        <v>81009</v>
      </c>
      <c r="E13609" s="204">
        <v>25</v>
      </c>
    </row>
    <row r="13610" spans="1:5" x14ac:dyDescent="0.25">
      <c r="A13610" s="203">
        <v>44919</v>
      </c>
      <c r="B13610" s="204">
        <v>44554</v>
      </c>
      <c r="C13610" s="204" t="s">
        <v>1101</v>
      </c>
      <c r="D13610" s="205">
        <f>VLOOKUP(Pag_Inicio_Corr_mas_casos[[#This Row],[Corregimiento]],Hoja3!$A$2:$D$676,4,0)</f>
        <v>60101</v>
      </c>
      <c r="E13610" s="204">
        <v>23</v>
      </c>
    </row>
    <row r="13611" spans="1:5" x14ac:dyDescent="0.25">
      <c r="A13611" s="203">
        <v>44919</v>
      </c>
      <c r="B13611" s="204">
        <v>44554</v>
      </c>
      <c r="C13611" s="204" t="s">
        <v>1415</v>
      </c>
      <c r="D13611" s="205">
        <f>VLOOKUP(Pag_Inicio_Corr_mas_casos[[#This Row],[Corregimiento]],Hoja3!$A$2:$D$676,4,0)</f>
        <v>80808</v>
      </c>
      <c r="E13611" s="204">
        <v>19</v>
      </c>
    </row>
    <row r="13612" spans="1:5" x14ac:dyDescent="0.25">
      <c r="A13612" s="203">
        <v>44919</v>
      </c>
      <c r="B13612" s="204">
        <v>44554</v>
      </c>
      <c r="C13612" s="204" t="s">
        <v>1276</v>
      </c>
      <c r="D13612" s="205">
        <f>VLOOKUP(Pag_Inicio_Corr_mas_casos[[#This Row],[Corregimiento]],Hoja3!$A$2:$D$676,4,0)</f>
        <v>20207</v>
      </c>
      <c r="E13612" s="204">
        <v>19</v>
      </c>
    </row>
    <row r="13613" spans="1:5" x14ac:dyDescent="0.25">
      <c r="A13613" s="203">
        <v>44919</v>
      </c>
      <c r="B13613" s="204">
        <v>44554</v>
      </c>
      <c r="C13613" s="204" t="s">
        <v>1501</v>
      </c>
      <c r="D13613" s="205">
        <f>VLOOKUP(Pag_Inicio_Corr_mas_casos[[#This Row],[Corregimiento]],Hoja3!$A$2:$D$676,4,0)</f>
        <v>70301</v>
      </c>
      <c r="E13613" s="204">
        <v>18</v>
      </c>
    </row>
    <row r="13614" spans="1:5" x14ac:dyDescent="0.25">
      <c r="A13614" s="203">
        <v>44919</v>
      </c>
      <c r="B13614" s="204">
        <v>44554</v>
      </c>
      <c r="C13614" s="204" t="s">
        <v>1082</v>
      </c>
      <c r="D13614" s="205">
        <f>VLOOKUP(Pag_Inicio_Corr_mas_casos[[#This Row],[Corregimiento]],Hoja3!$A$2:$D$676,4,0)</f>
        <v>80826</v>
      </c>
      <c r="E13614" s="204">
        <v>17</v>
      </c>
    </row>
    <row r="13615" spans="1:5" x14ac:dyDescent="0.25">
      <c r="A13615" s="203">
        <v>44919</v>
      </c>
      <c r="B13615" s="204">
        <v>44554</v>
      </c>
      <c r="C13615" s="204" t="s">
        <v>1416</v>
      </c>
      <c r="D13615" s="205">
        <f>VLOOKUP(Pag_Inicio_Corr_mas_casos[[#This Row],[Corregimiento]],Hoja3!$A$2:$D$676,4,0)</f>
        <v>80810</v>
      </c>
      <c r="E13615" s="204">
        <v>17</v>
      </c>
    </row>
    <row r="13616" spans="1:5" x14ac:dyDescent="0.25">
      <c r="A13616" s="203">
        <v>44919</v>
      </c>
      <c r="B13616" s="204">
        <v>44554</v>
      </c>
      <c r="C13616" s="204" t="s">
        <v>935</v>
      </c>
      <c r="D13616" s="205">
        <f>VLOOKUP(Pag_Inicio_Corr_mas_casos[[#This Row],[Corregimiento]],Hoja3!$A$2:$D$676,4,0)</f>
        <v>60103</v>
      </c>
      <c r="E13616" s="204">
        <v>16</v>
      </c>
    </row>
    <row r="13617" spans="1:5" x14ac:dyDescent="0.25">
      <c r="A13617" s="203">
        <v>44919</v>
      </c>
      <c r="B13617" s="204">
        <v>44554</v>
      </c>
      <c r="C13617" s="204" t="s">
        <v>988</v>
      </c>
      <c r="D13617" s="205">
        <f>VLOOKUP(Pag_Inicio_Corr_mas_casos[[#This Row],[Corregimiento]],Hoja3!$A$2:$D$676,4,0)</f>
        <v>91001</v>
      </c>
      <c r="E13617" s="204">
        <v>16</v>
      </c>
    </row>
    <row r="13618" spans="1:5" x14ac:dyDescent="0.25">
      <c r="A13618" s="203">
        <v>44919</v>
      </c>
      <c r="B13618" s="204">
        <v>44554</v>
      </c>
      <c r="C13618" s="204" t="s">
        <v>1107</v>
      </c>
      <c r="D13618" s="205">
        <f>VLOOKUP(Pag_Inicio_Corr_mas_casos[[#This Row],[Corregimiento]],Hoja3!$A$2:$D$676,4,0)</f>
        <v>80819</v>
      </c>
      <c r="E13618" s="204">
        <v>15</v>
      </c>
    </row>
    <row r="13619" spans="1:5" x14ac:dyDescent="0.25">
      <c r="A13619" s="203">
        <v>44919</v>
      </c>
      <c r="B13619" s="204">
        <v>44554</v>
      </c>
      <c r="C13619" s="204" t="s">
        <v>1257</v>
      </c>
      <c r="D13619" s="205">
        <f>VLOOKUP(Pag_Inicio_Corr_mas_casos[[#This Row],[Corregimiento]],Hoja3!$A$2:$D$676,4,0)</f>
        <v>40601</v>
      </c>
      <c r="E13619" s="204">
        <v>14</v>
      </c>
    </row>
    <row r="13620" spans="1:5" x14ac:dyDescent="0.25">
      <c r="A13620" s="203">
        <v>44919</v>
      </c>
      <c r="B13620" s="204">
        <v>44554</v>
      </c>
      <c r="C13620" s="204" t="s">
        <v>1413</v>
      </c>
      <c r="D13620" s="205">
        <f>VLOOKUP(Pag_Inicio_Corr_mas_casos[[#This Row],[Corregimiento]],Hoja3!$A$2:$D$676,4,0)</f>
        <v>81003</v>
      </c>
      <c r="E13620" s="204">
        <v>13</v>
      </c>
    </row>
    <row r="13621" spans="1:5" x14ac:dyDescent="0.25">
      <c r="A13621" s="203">
        <v>44919</v>
      </c>
      <c r="B13621" s="204">
        <v>44554</v>
      </c>
      <c r="C13621" s="204" t="s">
        <v>1031</v>
      </c>
      <c r="D13621" s="205">
        <f>VLOOKUP(Pag_Inicio_Corr_mas_casos[[#This Row],[Corregimiento]],Hoja3!$A$2:$D$676,4,0)</f>
        <v>81001</v>
      </c>
      <c r="E13621" s="204">
        <v>13</v>
      </c>
    </row>
    <row r="13622" spans="1:5" x14ac:dyDescent="0.25">
      <c r="A13622" s="203">
        <v>44919</v>
      </c>
      <c r="B13622" s="204">
        <v>44554</v>
      </c>
      <c r="C13622" s="204" t="s">
        <v>1273</v>
      </c>
      <c r="D13622" s="205">
        <f>VLOOKUP(Pag_Inicio_Corr_mas_casos[[#This Row],[Corregimiento]],Hoja3!$A$2:$D$676,4,0)</f>
        <v>130102</v>
      </c>
      <c r="E13622" s="204">
        <v>13</v>
      </c>
    </row>
    <row r="13623" spans="1:5" x14ac:dyDescent="0.25">
      <c r="A13623" s="203">
        <v>44919</v>
      </c>
      <c r="B13623" s="204">
        <v>44554</v>
      </c>
      <c r="C13623" s="204" t="s">
        <v>1334</v>
      </c>
      <c r="D13623" s="205">
        <f>VLOOKUP(Pag_Inicio_Corr_mas_casos[[#This Row],[Corregimiento]],Hoja3!$A$2:$D$676,4,0)</f>
        <v>10207</v>
      </c>
      <c r="E13623" s="204">
        <v>11</v>
      </c>
    </row>
    <row r="13624" spans="1:5" x14ac:dyDescent="0.25">
      <c r="A13624" s="206">
        <v>44555</v>
      </c>
      <c r="B13624" s="207">
        <v>44555</v>
      </c>
      <c r="C13624" s="207" t="s">
        <v>1141</v>
      </c>
      <c r="D13624" s="208">
        <f>VLOOKUP(Pag_Inicio_Corr_mas_casos[[#This Row],[Corregimiento]],Hoja3!$A$2:$D$676,4,0)</f>
        <v>80812</v>
      </c>
      <c r="E13624" s="207">
        <v>62</v>
      </c>
    </row>
    <row r="13625" spans="1:5" x14ac:dyDescent="0.25">
      <c r="A13625" s="206">
        <v>44555</v>
      </c>
      <c r="B13625" s="207">
        <v>44555</v>
      </c>
      <c r="C13625" s="207" t="s">
        <v>1106</v>
      </c>
      <c r="D13625" s="208">
        <f>VLOOKUP(Pag_Inicio_Corr_mas_casos[[#This Row],[Corregimiento]],Hoja3!$A$2:$D$676,4,0)</f>
        <v>80809</v>
      </c>
      <c r="E13625" s="207">
        <v>55</v>
      </c>
    </row>
    <row r="13626" spans="1:5" x14ac:dyDescent="0.25">
      <c r="A13626" s="206">
        <v>44555</v>
      </c>
      <c r="B13626" s="207">
        <v>44555</v>
      </c>
      <c r="C13626" s="207" t="s">
        <v>1035</v>
      </c>
      <c r="D13626" s="208">
        <f>VLOOKUP(Pag_Inicio_Corr_mas_casos[[#This Row],[Corregimiento]],Hoja3!$A$2:$D$676,4,0)</f>
        <v>80806</v>
      </c>
      <c r="E13626" s="207">
        <v>40</v>
      </c>
    </row>
    <row r="13627" spans="1:5" x14ac:dyDescent="0.25">
      <c r="A13627" s="206">
        <v>44555</v>
      </c>
      <c r="B13627" s="207">
        <v>44555</v>
      </c>
      <c r="C13627" s="207" t="s">
        <v>1037</v>
      </c>
      <c r="D13627" s="208">
        <f>VLOOKUP(Pag_Inicio_Corr_mas_casos[[#This Row],[Corregimiento]],Hoja3!$A$2:$D$676,4,0)</f>
        <v>80807</v>
      </c>
      <c r="E13627" s="207">
        <v>34</v>
      </c>
    </row>
    <row r="13628" spans="1:5" x14ac:dyDescent="0.25">
      <c r="A13628" s="206">
        <v>44555</v>
      </c>
      <c r="B13628" s="207">
        <v>44555</v>
      </c>
      <c r="C13628" s="207" t="s">
        <v>1101</v>
      </c>
      <c r="D13628" s="208">
        <f>VLOOKUP(Pag_Inicio_Corr_mas_casos[[#This Row],[Corregimiento]],Hoja3!$A$2:$D$676,4,0)</f>
        <v>60101</v>
      </c>
      <c r="E13628" s="207">
        <v>33</v>
      </c>
    </row>
    <row r="13629" spans="1:5" x14ac:dyDescent="0.25">
      <c r="A13629" s="206">
        <v>44555</v>
      </c>
      <c r="B13629" s="207">
        <v>44555</v>
      </c>
      <c r="C13629" s="207" t="s">
        <v>868</v>
      </c>
      <c r="D13629" s="208">
        <f>VLOOKUP(Pag_Inicio_Corr_mas_casos[[#This Row],[Corregimiento]],Hoja3!$A$2:$D$676,4,0)</f>
        <v>81009</v>
      </c>
      <c r="E13629" s="207">
        <v>26</v>
      </c>
    </row>
    <row r="13630" spans="1:5" x14ac:dyDescent="0.25">
      <c r="A13630" s="206">
        <v>44555</v>
      </c>
      <c r="B13630" s="207">
        <v>44555</v>
      </c>
      <c r="C13630" s="207" t="s">
        <v>1041</v>
      </c>
      <c r="D13630" s="208">
        <f>VLOOKUP(Pag_Inicio_Corr_mas_casos[[#This Row],[Corregimiento]],Hoja3!$A$2:$D$676,4,0)</f>
        <v>80814</v>
      </c>
      <c r="E13630" s="207">
        <v>25</v>
      </c>
    </row>
    <row r="13631" spans="1:5" x14ac:dyDescent="0.25">
      <c r="A13631" s="206">
        <v>44555</v>
      </c>
      <c r="B13631" s="207">
        <v>44555</v>
      </c>
      <c r="C13631" s="207" t="s">
        <v>935</v>
      </c>
      <c r="D13631" s="208">
        <f>VLOOKUP(Pag_Inicio_Corr_mas_casos[[#This Row],[Corregimiento]],Hoja3!$A$2:$D$676,4,0)</f>
        <v>60103</v>
      </c>
      <c r="E13631" s="207">
        <v>24</v>
      </c>
    </row>
    <row r="13632" spans="1:5" x14ac:dyDescent="0.25">
      <c r="A13632" s="206">
        <v>44555</v>
      </c>
      <c r="B13632" s="207">
        <v>44555</v>
      </c>
      <c r="C13632" s="207" t="s">
        <v>1416</v>
      </c>
      <c r="D13632" s="208">
        <f>VLOOKUP(Pag_Inicio_Corr_mas_casos[[#This Row],[Corregimiento]],Hoja3!$A$2:$D$676,4,0)</f>
        <v>80810</v>
      </c>
      <c r="E13632" s="207">
        <v>23</v>
      </c>
    </row>
    <row r="13633" spans="1:5" x14ac:dyDescent="0.25">
      <c r="A13633" s="206">
        <v>44555</v>
      </c>
      <c r="B13633" s="207">
        <v>44555</v>
      </c>
      <c r="C13633" s="207" t="s">
        <v>988</v>
      </c>
      <c r="D13633" s="208">
        <f>VLOOKUP(Pag_Inicio_Corr_mas_casos[[#This Row],[Corregimiento]],Hoja3!$A$2:$D$676,4,0)</f>
        <v>91001</v>
      </c>
      <c r="E13633" s="207">
        <v>22</v>
      </c>
    </row>
    <row r="13634" spans="1:5" x14ac:dyDescent="0.25">
      <c r="A13634" s="206">
        <v>44555</v>
      </c>
      <c r="B13634" s="207">
        <v>44555</v>
      </c>
      <c r="C13634" s="207" t="s">
        <v>1163</v>
      </c>
      <c r="D13634" s="208">
        <f>VLOOKUP(Pag_Inicio_Corr_mas_casos[[#This Row],[Corregimiento]],Hoja3!$A$2:$D$676,4,0)</f>
        <v>130101</v>
      </c>
      <c r="E13634" s="207">
        <v>21</v>
      </c>
    </row>
    <row r="13635" spans="1:5" x14ac:dyDescent="0.25">
      <c r="A13635" s="206">
        <v>44555</v>
      </c>
      <c r="B13635" s="207">
        <v>44555</v>
      </c>
      <c r="C13635" s="207" t="s">
        <v>1415</v>
      </c>
      <c r="D13635" s="208">
        <f>VLOOKUP(Pag_Inicio_Corr_mas_casos[[#This Row],[Corregimiento]],Hoja3!$A$2:$D$676,4,0)</f>
        <v>80808</v>
      </c>
      <c r="E13635" s="207">
        <v>19</v>
      </c>
    </row>
    <row r="13636" spans="1:5" x14ac:dyDescent="0.25">
      <c r="A13636" s="206">
        <v>44555</v>
      </c>
      <c r="B13636" s="207">
        <v>44555</v>
      </c>
      <c r="C13636" s="207" t="s">
        <v>1478</v>
      </c>
      <c r="D13636" s="208">
        <f>VLOOKUP(Pag_Inicio_Corr_mas_casos[[#This Row],[Corregimiento]],Hoja3!$A$2:$D$676,4,0)</f>
        <v>60105</v>
      </c>
      <c r="E13636" s="207">
        <v>17</v>
      </c>
    </row>
    <row r="13637" spans="1:5" x14ac:dyDescent="0.25">
      <c r="A13637" s="206">
        <v>44555</v>
      </c>
      <c r="B13637" s="207">
        <v>44555</v>
      </c>
      <c r="C13637" s="207" t="s">
        <v>1082</v>
      </c>
      <c r="D13637" s="208">
        <f>VLOOKUP(Pag_Inicio_Corr_mas_casos[[#This Row],[Corregimiento]],Hoja3!$A$2:$D$676,4,0)</f>
        <v>80826</v>
      </c>
      <c r="E13637" s="207">
        <v>15</v>
      </c>
    </row>
    <row r="13638" spans="1:5" x14ac:dyDescent="0.25">
      <c r="A13638" s="206">
        <v>44555</v>
      </c>
      <c r="B13638" s="207">
        <v>44555</v>
      </c>
      <c r="C13638" s="207" t="s">
        <v>1257</v>
      </c>
      <c r="D13638" s="208">
        <f>VLOOKUP(Pag_Inicio_Corr_mas_casos[[#This Row],[Corregimiento]],Hoja3!$A$2:$D$676,4,0)</f>
        <v>40601</v>
      </c>
      <c r="E13638" s="207">
        <v>14</v>
      </c>
    </row>
    <row r="13639" spans="1:5" x14ac:dyDescent="0.25">
      <c r="A13639" s="206">
        <v>44555</v>
      </c>
      <c r="B13639" s="207">
        <v>44555</v>
      </c>
      <c r="C13639" s="207" t="s">
        <v>1107</v>
      </c>
      <c r="D13639" s="208">
        <f>VLOOKUP(Pag_Inicio_Corr_mas_casos[[#This Row],[Corregimiento]],Hoja3!$A$2:$D$676,4,0)</f>
        <v>80819</v>
      </c>
      <c r="E13639" s="207">
        <v>14</v>
      </c>
    </row>
    <row r="13640" spans="1:5" x14ac:dyDescent="0.25">
      <c r="A13640" s="206">
        <v>44555</v>
      </c>
      <c r="B13640" s="207">
        <v>44555</v>
      </c>
      <c r="C13640" s="207" t="s">
        <v>936</v>
      </c>
      <c r="D13640" s="208">
        <f>VLOOKUP(Pag_Inicio_Corr_mas_casos[[#This Row],[Corregimiento]],Hoja3!$A$2:$D$676,4,0)</f>
        <v>80811</v>
      </c>
      <c r="E13640" s="207">
        <v>13</v>
      </c>
    </row>
    <row r="13641" spans="1:5" x14ac:dyDescent="0.25">
      <c r="A13641" s="206">
        <v>44555</v>
      </c>
      <c r="B13641" s="207">
        <v>44555</v>
      </c>
      <c r="C13641" s="207" t="s">
        <v>1141</v>
      </c>
      <c r="D13641" s="208">
        <v>20206</v>
      </c>
      <c r="E13641" s="207">
        <v>13</v>
      </c>
    </row>
    <row r="13642" spans="1:5" x14ac:dyDescent="0.25">
      <c r="A13642" s="206">
        <v>44555</v>
      </c>
      <c r="B13642" s="207">
        <v>44555</v>
      </c>
      <c r="C13642" s="207" t="s">
        <v>1031</v>
      </c>
      <c r="D13642" s="208">
        <f>VLOOKUP(Pag_Inicio_Corr_mas_casos[[#This Row],[Corregimiento]],Hoja3!$A$2:$D$676,4,0)</f>
        <v>81001</v>
      </c>
      <c r="E13642" s="207">
        <v>12</v>
      </c>
    </row>
    <row r="13643" spans="1:5" x14ac:dyDescent="0.25">
      <c r="A13643" s="206">
        <v>44555</v>
      </c>
      <c r="B13643" s="207">
        <v>44555</v>
      </c>
      <c r="C13643" s="207" t="s">
        <v>1502</v>
      </c>
      <c r="D13643" s="208">
        <f>VLOOKUP(Pag_Inicio_Corr_mas_casos[[#This Row],[Corregimiento]],Hoja3!$A$2:$D$676,4,0)</f>
        <v>60104</v>
      </c>
      <c r="E13643" s="207">
        <v>12</v>
      </c>
    </row>
    <row r="13644" spans="1:5" x14ac:dyDescent="0.25">
      <c r="A13644" s="203">
        <v>44556</v>
      </c>
      <c r="B13644" s="204">
        <v>44556</v>
      </c>
      <c r="C13644" s="204" t="s">
        <v>1106</v>
      </c>
      <c r="D13644" s="205">
        <f>VLOOKUP(Pag_Inicio_Corr_mas_casos[[#This Row],[Corregimiento]],Hoja3!$A$2:$D$676,4,0)</f>
        <v>80809</v>
      </c>
      <c r="E13644" s="204">
        <v>45</v>
      </c>
    </row>
    <row r="13645" spans="1:5" x14ac:dyDescent="0.25">
      <c r="A13645" s="203">
        <v>44556</v>
      </c>
      <c r="B13645" s="204">
        <v>44556</v>
      </c>
      <c r="C13645" s="204" t="s">
        <v>1141</v>
      </c>
      <c r="D13645" s="205">
        <f>VLOOKUP(Pag_Inicio_Corr_mas_casos[[#This Row],[Corregimiento]],Hoja3!$A$2:$D$676,4,0)</f>
        <v>80812</v>
      </c>
      <c r="E13645" s="204">
        <v>44</v>
      </c>
    </row>
    <row r="13646" spans="1:5" x14ac:dyDescent="0.25">
      <c r="A13646" s="203">
        <v>44556</v>
      </c>
      <c r="B13646" s="204">
        <v>44556</v>
      </c>
      <c r="C13646" s="204" t="s">
        <v>1117</v>
      </c>
      <c r="D13646" s="205">
        <f>VLOOKUP(Pag_Inicio_Corr_mas_casos[[#This Row],[Corregimiento]],Hoja3!$A$2:$D$676,4,0)</f>
        <v>91001</v>
      </c>
      <c r="E13646" s="204">
        <v>23</v>
      </c>
    </row>
    <row r="13647" spans="1:5" x14ac:dyDescent="0.25">
      <c r="A13647" s="203">
        <v>44556</v>
      </c>
      <c r="B13647" s="204">
        <v>44556</v>
      </c>
      <c r="C13647" s="204" t="s">
        <v>1037</v>
      </c>
      <c r="D13647" s="205">
        <f>VLOOKUP(Pag_Inicio_Corr_mas_casos[[#This Row],[Corregimiento]],Hoja3!$A$2:$D$676,4,0)</f>
        <v>80807</v>
      </c>
      <c r="E13647" s="204">
        <v>22</v>
      </c>
    </row>
    <row r="13648" spans="1:5" x14ac:dyDescent="0.25">
      <c r="A13648" s="203">
        <v>44556</v>
      </c>
      <c r="B13648" s="204">
        <v>44556</v>
      </c>
      <c r="C13648" s="204" t="s">
        <v>1101</v>
      </c>
      <c r="D13648" s="205">
        <f>VLOOKUP(Pag_Inicio_Corr_mas_casos[[#This Row],[Corregimiento]],Hoja3!$A$2:$D$676,4,0)</f>
        <v>60101</v>
      </c>
      <c r="E13648" s="204">
        <v>21</v>
      </c>
    </row>
    <row r="13649" spans="1:5" x14ac:dyDescent="0.25">
      <c r="A13649" s="203">
        <v>44556</v>
      </c>
      <c r="B13649" s="204">
        <v>44556</v>
      </c>
      <c r="C13649" s="204" t="s">
        <v>1035</v>
      </c>
      <c r="D13649" s="205">
        <f>VLOOKUP(Pag_Inicio_Corr_mas_casos[[#This Row],[Corregimiento]],Hoja3!$A$2:$D$676,4,0)</f>
        <v>80806</v>
      </c>
      <c r="E13649" s="204">
        <v>18</v>
      </c>
    </row>
    <row r="13650" spans="1:5" x14ac:dyDescent="0.25">
      <c r="A13650" s="203">
        <v>44556</v>
      </c>
      <c r="B13650" s="204">
        <v>44556</v>
      </c>
      <c r="C13650" s="204" t="s">
        <v>1041</v>
      </c>
      <c r="D13650" s="205">
        <f>VLOOKUP(Pag_Inicio_Corr_mas_casos[[#This Row],[Corregimiento]],Hoja3!$A$2:$D$676,4,0)</f>
        <v>80814</v>
      </c>
      <c r="E13650" s="204">
        <v>17</v>
      </c>
    </row>
    <row r="13651" spans="1:5" x14ac:dyDescent="0.25">
      <c r="A13651" s="203">
        <v>44556</v>
      </c>
      <c r="B13651" s="204">
        <v>44556</v>
      </c>
      <c r="C13651" s="204" t="s">
        <v>1034</v>
      </c>
      <c r="D13651" s="205">
        <f>VLOOKUP(Pag_Inicio_Corr_mas_casos[[#This Row],[Corregimiento]],Hoja3!$A$2:$D$676,4,0)</f>
        <v>81009</v>
      </c>
      <c r="E13651" s="204">
        <v>14</v>
      </c>
    </row>
    <row r="13652" spans="1:5" x14ac:dyDescent="0.25">
      <c r="A13652" s="203">
        <v>44556</v>
      </c>
      <c r="B13652" s="204">
        <v>44556</v>
      </c>
      <c r="C13652" s="204" t="s">
        <v>1031</v>
      </c>
      <c r="D13652" s="205">
        <f>VLOOKUP(Pag_Inicio_Corr_mas_casos[[#This Row],[Corregimiento]],Hoja3!$A$2:$D$676,4,0)</f>
        <v>81001</v>
      </c>
      <c r="E13652" s="204">
        <v>12</v>
      </c>
    </row>
    <row r="13653" spans="1:5" x14ac:dyDescent="0.25">
      <c r="A13653" s="203">
        <v>44556</v>
      </c>
      <c r="B13653" s="204">
        <v>44556</v>
      </c>
      <c r="C13653" s="204" t="s">
        <v>1501</v>
      </c>
      <c r="D13653" s="205">
        <f>VLOOKUP(Pag_Inicio_Corr_mas_casos[[#This Row],[Corregimiento]],Hoja3!$A$2:$D$676,4,0)</f>
        <v>70301</v>
      </c>
      <c r="E13653" s="204">
        <v>11</v>
      </c>
    </row>
    <row r="13654" spans="1:5" x14ac:dyDescent="0.25">
      <c r="A13654" s="203">
        <v>44556</v>
      </c>
      <c r="B13654" s="204">
        <v>44556</v>
      </c>
      <c r="C13654" s="204" t="s">
        <v>1523</v>
      </c>
      <c r="D13654" s="205">
        <f>VLOOKUP(Pag_Inicio_Corr_mas_casos[[#This Row],[Corregimiento]],Hoja3!$A$2:$D$676,4,0)</f>
        <v>60102</v>
      </c>
      <c r="E13654" s="204">
        <v>10</v>
      </c>
    </row>
    <row r="13655" spans="1:5" x14ac:dyDescent="0.25">
      <c r="A13655" s="203">
        <v>44556</v>
      </c>
      <c r="B13655" s="204">
        <v>44556</v>
      </c>
      <c r="C13655" s="204" t="s">
        <v>1082</v>
      </c>
      <c r="D13655" s="205">
        <f>VLOOKUP(Pag_Inicio_Corr_mas_casos[[#This Row],[Corregimiento]],Hoja3!$A$2:$D$676,4,0)</f>
        <v>80826</v>
      </c>
      <c r="E13655" s="204">
        <v>10</v>
      </c>
    </row>
    <row r="13656" spans="1:5" x14ac:dyDescent="0.25">
      <c r="A13656" s="203">
        <v>44556</v>
      </c>
      <c r="B13656" s="204">
        <v>44556</v>
      </c>
      <c r="C13656" s="204" t="s">
        <v>1257</v>
      </c>
      <c r="D13656" s="205">
        <f>VLOOKUP(Pag_Inicio_Corr_mas_casos[[#This Row],[Corregimiento]],Hoja3!$A$2:$D$676,4,0)</f>
        <v>40601</v>
      </c>
      <c r="E13656" s="204">
        <v>9</v>
      </c>
    </row>
    <row r="13657" spans="1:5" x14ac:dyDescent="0.25">
      <c r="A13657" s="203">
        <v>44556</v>
      </c>
      <c r="B13657" s="204">
        <v>44556</v>
      </c>
      <c r="C13657" s="204" t="s">
        <v>808</v>
      </c>
      <c r="D13657" s="205">
        <f>VLOOKUP(Pag_Inicio_Corr_mas_casos[[#This Row],[Corregimiento]],Hoja3!$A$2:$D$676,4,0)</f>
        <v>130708</v>
      </c>
      <c r="E13657" s="204">
        <v>9</v>
      </c>
    </row>
    <row r="13658" spans="1:5" x14ac:dyDescent="0.25">
      <c r="A13658" s="203">
        <v>44556</v>
      </c>
      <c r="B13658" s="204">
        <v>44556</v>
      </c>
      <c r="C13658" s="204" t="s">
        <v>1282</v>
      </c>
      <c r="D13658" s="205">
        <f>VLOOKUP(Pag_Inicio_Corr_mas_casos[[#This Row],[Corregimiento]],Hoja3!$A$2:$D$676,4,0)</f>
        <v>80823</v>
      </c>
      <c r="E13658" s="204">
        <v>9</v>
      </c>
    </row>
    <row r="13659" spans="1:5" x14ac:dyDescent="0.25">
      <c r="A13659" s="203">
        <v>44556</v>
      </c>
      <c r="B13659" s="204">
        <v>44556</v>
      </c>
      <c r="C13659" s="204" t="s">
        <v>1413</v>
      </c>
      <c r="D13659" s="205">
        <f>VLOOKUP(Pag_Inicio_Corr_mas_casos[[#This Row],[Corregimiento]],Hoja3!$A$2:$D$676,4,0)</f>
        <v>81003</v>
      </c>
      <c r="E13659" s="204">
        <v>7</v>
      </c>
    </row>
    <row r="13660" spans="1:5" x14ac:dyDescent="0.25">
      <c r="A13660" s="203">
        <v>44556</v>
      </c>
      <c r="B13660" s="204">
        <v>44556</v>
      </c>
      <c r="C13660" s="204" t="s">
        <v>935</v>
      </c>
      <c r="D13660" s="205">
        <f>VLOOKUP(Pag_Inicio_Corr_mas_casos[[#This Row],[Corregimiento]],Hoja3!$A$2:$D$676,4,0)</f>
        <v>60103</v>
      </c>
      <c r="E13660" s="204">
        <v>7</v>
      </c>
    </row>
    <row r="13661" spans="1:5" x14ac:dyDescent="0.25">
      <c r="A13661" s="203">
        <v>44556</v>
      </c>
      <c r="B13661" s="204">
        <v>44556</v>
      </c>
      <c r="C13661" s="204" t="s">
        <v>1437</v>
      </c>
      <c r="D13661" s="205">
        <f>VLOOKUP(Pag_Inicio_Corr_mas_casos[[#This Row],[Corregimiento]],Hoja3!$A$2:$D$676,4,0)</f>
        <v>130702</v>
      </c>
      <c r="E13661" s="204">
        <v>7</v>
      </c>
    </row>
    <row r="13662" spans="1:5" x14ac:dyDescent="0.25">
      <c r="A13662" s="203">
        <v>44556</v>
      </c>
      <c r="B13662" s="204">
        <v>44556</v>
      </c>
      <c r="C13662" s="204" t="s">
        <v>1502</v>
      </c>
      <c r="D13662" s="205">
        <f>VLOOKUP(Pag_Inicio_Corr_mas_casos[[#This Row],[Corregimiento]],Hoja3!$A$2:$D$676,4,0)</f>
        <v>60104</v>
      </c>
      <c r="E13662" s="204">
        <v>7</v>
      </c>
    </row>
    <row r="13663" spans="1:5" x14ac:dyDescent="0.25">
      <c r="A13663" s="203">
        <v>44556</v>
      </c>
      <c r="B13663" s="204">
        <v>44556</v>
      </c>
      <c r="C13663" s="204" t="s">
        <v>1545</v>
      </c>
      <c r="D13663" s="205">
        <f>VLOOKUP(Pag_Inicio_Corr_mas_casos[[#This Row],[Corregimiento]],Hoja3!$A$2:$D$676,4,0)</f>
        <v>70705</v>
      </c>
      <c r="E13663" s="204">
        <v>7</v>
      </c>
    </row>
    <row r="13664" spans="1:5" x14ac:dyDescent="0.25">
      <c r="A13664" s="216">
        <v>44557</v>
      </c>
      <c r="B13664" s="217">
        <v>44557</v>
      </c>
      <c r="C13664" s="217" t="s">
        <v>1106</v>
      </c>
      <c r="D13664" s="218">
        <f>VLOOKUP(Pag_Inicio_Corr_mas_casos[[#This Row],[Corregimiento]],Hoja3!$A$2:$D$676,4,0)</f>
        <v>80809</v>
      </c>
      <c r="E13664" s="217">
        <v>50</v>
      </c>
    </row>
    <row r="13665" spans="1:5" x14ac:dyDescent="0.25">
      <c r="A13665" s="216">
        <v>44557</v>
      </c>
      <c r="B13665" s="217">
        <v>44557</v>
      </c>
      <c r="C13665" s="217" t="s">
        <v>1141</v>
      </c>
      <c r="D13665" s="218">
        <f>VLOOKUP(Pag_Inicio_Corr_mas_casos[[#This Row],[Corregimiento]],Hoja3!$A$2:$D$676,4,0)</f>
        <v>80812</v>
      </c>
      <c r="E13665" s="217">
        <v>41</v>
      </c>
    </row>
    <row r="13666" spans="1:5" x14ac:dyDescent="0.25">
      <c r="A13666" s="216">
        <v>44557</v>
      </c>
      <c r="B13666" s="217">
        <v>44557</v>
      </c>
      <c r="C13666" s="217" t="s">
        <v>1037</v>
      </c>
      <c r="D13666" s="218">
        <f>VLOOKUP(Pag_Inicio_Corr_mas_casos[[#This Row],[Corregimiento]],Hoja3!$A$2:$D$676,4,0)</f>
        <v>80807</v>
      </c>
      <c r="E13666" s="217">
        <v>30</v>
      </c>
    </row>
    <row r="13667" spans="1:5" x14ac:dyDescent="0.25">
      <c r="A13667" s="216">
        <v>44557</v>
      </c>
      <c r="B13667" s="217">
        <v>44557</v>
      </c>
      <c r="C13667" s="217" t="s">
        <v>1035</v>
      </c>
      <c r="D13667" s="218">
        <f>VLOOKUP(Pag_Inicio_Corr_mas_casos[[#This Row],[Corregimiento]],Hoja3!$A$2:$D$676,4,0)</f>
        <v>80806</v>
      </c>
      <c r="E13667" s="217">
        <v>26</v>
      </c>
    </row>
    <row r="13668" spans="1:5" x14ac:dyDescent="0.25">
      <c r="A13668" s="216">
        <v>44557</v>
      </c>
      <c r="B13668" s="217">
        <v>44557</v>
      </c>
      <c r="C13668" s="217" t="s">
        <v>988</v>
      </c>
      <c r="D13668" s="218">
        <f>VLOOKUP(Pag_Inicio_Corr_mas_casos[[#This Row],[Corregimiento]],Hoja3!$A$2:$D$676,4,0)</f>
        <v>91001</v>
      </c>
      <c r="E13668" s="217">
        <v>24</v>
      </c>
    </row>
    <row r="13669" spans="1:5" x14ac:dyDescent="0.25">
      <c r="A13669" s="216">
        <v>44557</v>
      </c>
      <c r="B13669" s="217">
        <v>44557</v>
      </c>
      <c r="C13669" s="217" t="s">
        <v>1041</v>
      </c>
      <c r="D13669" s="218">
        <f>VLOOKUP(Pag_Inicio_Corr_mas_casos[[#This Row],[Corregimiento]],Hoja3!$A$2:$D$676,4,0)</f>
        <v>80814</v>
      </c>
      <c r="E13669" s="217">
        <v>21</v>
      </c>
    </row>
    <row r="13670" spans="1:5" x14ac:dyDescent="0.25">
      <c r="A13670" s="216">
        <v>44557</v>
      </c>
      <c r="B13670" s="217">
        <v>44557</v>
      </c>
      <c r="C13670" s="217" t="s">
        <v>1107</v>
      </c>
      <c r="D13670" s="218">
        <f>VLOOKUP(Pag_Inicio_Corr_mas_casos[[#This Row],[Corregimiento]],Hoja3!$A$2:$D$676,4,0)</f>
        <v>80819</v>
      </c>
      <c r="E13670" s="217">
        <v>19</v>
      </c>
    </row>
    <row r="13671" spans="1:5" x14ac:dyDescent="0.25">
      <c r="A13671" s="216">
        <v>44557</v>
      </c>
      <c r="B13671" s="217">
        <v>44557</v>
      </c>
      <c r="C13671" s="217" t="s">
        <v>1034</v>
      </c>
      <c r="D13671" s="218">
        <f>VLOOKUP(Pag_Inicio_Corr_mas_casos[[#This Row],[Corregimiento]],Hoja3!$A$2:$D$676,4,0)</f>
        <v>81009</v>
      </c>
      <c r="E13671" s="217">
        <v>13</v>
      </c>
    </row>
    <row r="13672" spans="1:5" x14ac:dyDescent="0.25">
      <c r="A13672" s="216">
        <v>44557</v>
      </c>
      <c r="B13672" s="217">
        <v>44557</v>
      </c>
      <c r="C13672" s="217" t="s">
        <v>1413</v>
      </c>
      <c r="D13672" s="218">
        <f>VLOOKUP(Pag_Inicio_Corr_mas_casos[[#This Row],[Corregimiento]],Hoja3!$A$2:$D$676,4,0)</f>
        <v>81003</v>
      </c>
      <c r="E13672" s="217">
        <v>12</v>
      </c>
    </row>
    <row r="13673" spans="1:5" x14ac:dyDescent="0.25">
      <c r="A13673" s="216">
        <v>44557</v>
      </c>
      <c r="B13673" s="217">
        <v>44557</v>
      </c>
      <c r="C13673" s="217" t="s">
        <v>1282</v>
      </c>
      <c r="D13673" s="218">
        <f>VLOOKUP(Pag_Inicio_Corr_mas_casos[[#This Row],[Corregimiento]],Hoja3!$A$2:$D$676,4,0)</f>
        <v>80823</v>
      </c>
      <c r="E13673" s="217">
        <v>10</v>
      </c>
    </row>
    <row r="13674" spans="1:5" x14ac:dyDescent="0.25">
      <c r="A13674" s="216">
        <v>44557</v>
      </c>
      <c r="B13674" s="217">
        <v>44557</v>
      </c>
      <c r="C13674" s="217" t="s">
        <v>1415</v>
      </c>
      <c r="D13674" s="218">
        <f>VLOOKUP(Pag_Inicio_Corr_mas_casos[[#This Row],[Corregimiento]],Hoja3!$A$2:$D$676,4,0)</f>
        <v>80808</v>
      </c>
      <c r="E13674" s="217">
        <v>9</v>
      </c>
    </row>
    <row r="13675" spans="1:5" x14ac:dyDescent="0.25">
      <c r="A13675" s="216">
        <v>44557</v>
      </c>
      <c r="B13675" s="217">
        <v>44557</v>
      </c>
      <c r="C13675" s="217" t="s">
        <v>1416</v>
      </c>
      <c r="D13675" s="218">
        <f>VLOOKUP(Pag_Inicio_Corr_mas_casos[[#This Row],[Corregimiento]],Hoja3!$A$2:$D$676,4,0)</f>
        <v>80810</v>
      </c>
      <c r="E13675" s="217">
        <v>9</v>
      </c>
    </row>
    <row r="13676" spans="1:5" x14ac:dyDescent="0.25">
      <c r="A13676" s="216">
        <v>44557</v>
      </c>
      <c r="B13676" s="217">
        <v>44557</v>
      </c>
      <c r="C13676" s="217" t="s">
        <v>1389</v>
      </c>
      <c r="D13676" s="218">
        <f>VLOOKUP(Pag_Inicio_Corr_mas_casos[[#This Row],[Corregimiento]],Hoja3!$A$2:$D$676,4,0)</f>
        <v>90101</v>
      </c>
      <c r="E13676" s="217">
        <v>8</v>
      </c>
    </row>
    <row r="13677" spans="1:5" x14ac:dyDescent="0.25">
      <c r="A13677" s="216">
        <v>44557</v>
      </c>
      <c r="B13677" s="217">
        <v>44557</v>
      </c>
      <c r="C13677" s="217" t="s">
        <v>808</v>
      </c>
      <c r="D13677" s="218">
        <f>VLOOKUP(Pag_Inicio_Corr_mas_casos[[#This Row],[Corregimiento]],Hoja3!$A$2:$D$676,4,0)</f>
        <v>130708</v>
      </c>
      <c r="E13677" s="217">
        <v>8</v>
      </c>
    </row>
    <row r="13678" spans="1:5" x14ac:dyDescent="0.25">
      <c r="A13678" s="216">
        <v>44557</v>
      </c>
      <c r="B13678" s="217">
        <v>44557</v>
      </c>
      <c r="C13678" s="217" t="s">
        <v>1499</v>
      </c>
      <c r="D13678" s="218">
        <f>VLOOKUP(Pag_Inicio_Corr_mas_casos[[#This Row],[Corregimiento]],Hoja3!$A$2:$D$676,4,0)</f>
        <v>70101</v>
      </c>
      <c r="E13678" s="217">
        <v>8</v>
      </c>
    </row>
    <row r="13679" spans="1:5" x14ac:dyDescent="0.25">
      <c r="A13679" s="216">
        <v>44557</v>
      </c>
      <c r="B13679" s="217">
        <v>44557</v>
      </c>
      <c r="C13679" s="217" t="s">
        <v>1501</v>
      </c>
      <c r="D13679" s="218">
        <f>VLOOKUP(Pag_Inicio_Corr_mas_casos[[#This Row],[Corregimiento]],Hoja3!$A$2:$D$676,4,0)</f>
        <v>70301</v>
      </c>
      <c r="E13679" s="217">
        <v>8</v>
      </c>
    </row>
    <row r="13680" spans="1:5" x14ac:dyDescent="0.25">
      <c r="A13680" s="216">
        <v>44557</v>
      </c>
      <c r="B13680" s="217">
        <v>44557</v>
      </c>
      <c r="C13680" s="217" t="s">
        <v>1082</v>
      </c>
      <c r="D13680" s="218">
        <f>VLOOKUP(Pag_Inicio_Corr_mas_casos[[#This Row],[Corregimiento]],Hoja3!$A$2:$D$676,4,0)</f>
        <v>80826</v>
      </c>
      <c r="E13680" s="217">
        <v>7</v>
      </c>
    </row>
    <row r="13681" spans="1:5" x14ac:dyDescent="0.25">
      <c r="A13681" s="216">
        <v>44557</v>
      </c>
      <c r="B13681" s="217">
        <v>44557</v>
      </c>
      <c r="C13681" s="217" t="s">
        <v>935</v>
      </c>
      <c r="D13681" s="218">
        <f>VLOOKUP(Pag_Inicio_Corr_mas_casos[[#This Row],[Corregimiento]],Hoja3!$A$2:$D$676,4,0)</f>
        <v>60103</v>
      </c>
      <c r="E13681" s="217">
        <v>7</v>
      </c>
    </row>
    <row r="13682" spans="1:5" x14ac:dyDescent="0.25">
      <c r="A13682" s="216">
        <v>44557</v>
      </c>
      <c r="B13682" s="217">
        <v>44557</v>
      </c>
      <c r="C13682" s="217" t="s">
        <v>1101</v>
      </c>
      <c r="D13682" s="218">
        <f>VLOOKUP(Pag_Inicio_Corr_mas_casos[[#This Row],[Corregimiento]],Hoja3!$A$2:$D$676,4,0)</f>
        <v>60101</v>
      </c>
      <c r="E13682" s="217">
        <v>7</v>
      </c>
    </row>
    <row r="13683" spans="1:5" x14ac:dyDescent="0.25">
      <c r="A13683" s="216">
        <v>44557</v>
      </c>
      <c r="B13683" s="217">
        <v>44557</v>
      </c>
      <c r="C13683" s="217" t="s">
        <v>765</v>
      </c>
      <c r="D13683" s="218">
        <f>VLOOKUP(Pag_Inicio_Corr_mas_casos[[#This Row],[Corregimiento]],Hoja3!$A$2:$D$676,4,0)</f>
        <v>130709</v>
      </c>
      <c r="E13683" s="217">
        <v>7</v>
      </c>
    </row>
    <row r="13684" spans="1:5" x14ac:dyDescent="0.25">
      <c r="A13684" s="203">
        <v>44558</v>
      </c>
      <c r="B13684" s="204">
        <v>44558</v>
      </c>
      <c r="C13684" s="204" t="s">
        <v>1106</v>
      </c>
      <c r="D13684" s="205">
        <f>VLOOKUP(Pag_Inicio_Corr_mas_casos[[#This Row],[Corregimiento]],Hoja3!$A$2:$D$676,4,0)</f>
        <v>80809</v>
      </c>
      <c r="E13684" s="204">
        <v>111</v>
      </c>
    </row>
    <row r="13685" spans="1:5" x14ac:dyDescent="0.25">
      <c r="A13685" s="203">
        <v>44558</v>
      </c>
      <c r="B13685" s="204">
        <v>44558</v>
      </c>
      <c r="C13685" s="204" t="s">
        <v>1141</v>
      </c>
      <c r="D13685" s="205">
        <f>VLOOKUP(Pag_Inicio_Corr_mas_casos[[#This Row],[Corregimiento]],Hoja3!$A$2:$D$676,4,0)</f>
        <v>80812</v>
      </c>
      <c r="E13685" s="204">
        <v>84</v>
      </c>
    </row>
    <row r="13686" spans="1:5" x14ac:dyDescent="0.25">
      <c r="A13686" s="203">
        <v>44558</v>
      </c>
      <c r="B13686" s="204">
        <v>44558</v>
      </c>
      <c r="C13686" s="204" t="s">
        <v>1035</v>
      </c>
      <c r="D13686" s="205">
        <f>VLOOKUP(Pag_Inicio_Corr_mas_casos[[#This Row],[Corregimiento]],Hoja3!$A$2:$D$676,4,0)</f>
        <v>80806</v>
      </c>
      <c r="E13686" s="204">
        <v>67</v>
      </c>
    </row>
    <row r="13687" spans="1:5" x14ac:dyDescent="0.25">
      <c r="A13687" s="203">
        <v>44558</v>
      </c>
      <c r="B13687" s="204">
        <v>44558</v>
      </c>
      <c r="C13687" s="204" t="s">
        <v>1037</v>
      </c>
      <c r="D13687" s="205">
        <f>VLOOKUP(Pag_Inicio_Corr_mas_casos[[#This Row],[Corregimiento]],Hoja3!$A$2:$D$676,4,0)</f>
        <v>80807</v>
      </c>
      <c r="E13687" s="204">
        <v>56</v>
      </c>
    </row>
    <row r="13688" spans="1:5" x14ac:dyDescent="0.25">
      <c r="A13688" s="203">
        <v>44558</v>
      </c>
      <c r="B13688" s="204">
        <v>44558</v>
      </c>
      <c r="C13688" s="204" t="s">
        <v>1041</v>
      </c>
      <c r="D13688" s="205">
        <f>VLOOKUP(Pag_Inicio_Corr_mas_casos[[#This Row],[Corregimiento]],Hoja3!$A$2:$D$676,4,0)</f>
        <v>80814</v>
      </c>
      <c r="E13688" s="204">
        <v>54</v>
      </c>
    </row>
    <row r="13689" spans="1:5" x14ac:dyDescent="0.25">
      <c r="A13689" s="203">
        <v>44558</v>
      </c>
      <c r="B13689" s="204">
        <v>44558</v>
      </c>
      <c r="C13689" s="204" t="s">
        <v>1034</v>
      </c>
      <c r="D13689" s="205">
        <f>VLOOKUP(Pag_Inicio_Corr_mas_casos[[#This Row],[Corregimiento]],Hoja3!$A$2:$D$676,4,0)</f>
        <v>81009</v>
      </c>
      <c r="E13689" s="204">
        <v>42</v>
      </c>
    </row>
    <row r="13690" spans="1:5" x14ac:dyDescent="0.25">
      <c r="A13690" s="203">
        <v>44558</v>
      </c>
      <c r="B13690" s="204">
        <v>44558</v>
      </c>
      <c r="C13690" s="204" t="s">
        <v>988</v>
      </c>
      <c r="D13690" s="205">
        <f>VLOOKUP(Pag_Inicio_Corr_mas_casos[[#This Row],[Corregimiento]],Hoja3!$A$2:$D$676,4,0)</f>
        <v>91001</v>
      </c>
      <c r="E13690" s="204">
        <v>36</v>
      </c>
    </row>
    <row r="13691" spans="1:5" x14ac:dyDescent="0.25">
      <c r="A13691" s="203">
        <v>44558</v>
      </c>
      <c r="B13691" s="204">
        <v>44558</v>
      </c>
      <c r="C13691" s="204" t="s">
        <v>1416</v>
      </c>
      <c r="D13691" s="205">
        <f>VLOOKUP(Pag_Inicio_Corr_mas_casos[[#This Row],[Corregimiento]],Hoja3!$A$2:$D$676,4,0)</f>
        <v>80810</v>
      </c>
      <c r="E13691" s="204">
        <v>32</v>
      </c>
    </row>
    <row r="13692" spans="1:5" x14ac:dyDescent="0.25">
      <c r="A13692" s="203">
        <v>44558</v>
      </c>
      <c r="B13692" s="204">
        <v>44558</v>
      </c>
      <c r="C13692" s="204" t="s">
        <v>1107</v>
      </c>
      <c r="D13692" s="205">
        <f>VLOOKUP(Pag_Inicio_Corr_mas_casos[[#This Row],[Corregimiento]],Hoja3!$A$2:$D$676,4,0)</f>
        <v>80819</v>
      </c>
      <c r="E13692" s="204">
        <v>31</v>
      </c>
    </row>
    <row r="13693" spans="1:5" x14ac:dyDescent="0.25">
      <c r="A13693" s="203">
        <v>44558</v>
      </c>
      <c r="B13693" s="204">
        <v>44558</v>
      </c>
      <c r="C13693" s="204" t="s">
        <v>1282</v>
      </c>
      <c r="D13693" s="205">
        <f>VLOOKUP(Pag_Inicio_Corr_mas_casos[[#This Row],[Corregimiento]],Hoja3!$A$2:$D$676,4,0)</f>
        <v>80823</v>
      </c>
      <c r="E13693" s="204">
        <v>28</v>
      </c>
    </row>
    <row r="13694" spans="1:5" x14ac:dyDescent="0.25">
      <c r="A13694" s="203">
        <v>44558</v>
      </c>
      <c r="B13694" s="204">
        <v>44558</v>
      </c>
      <c r="C13694" s="204" t="s">
        <v>1413</v>
      </c>
      <c r="D13694" s="205">
        <f>VLOOKUP(Pag_Inicio_Corr_mas_casos[[#This Row],[Corregimiento]],Hoja3!$A$2:$D$676,4,0)</f>
        <v>81003</v>
      </c>
      <c r="E13694" s="204">
        <v>28</v>
      </c>
    </row>
    <row r="13695" spans="1:5" x14ac:dyDescent="0.25">
      <c r="A13695" s="203">
        <v>44558</v>
      </c>
      <c r="B13695" s="204">
        <v>44558</v>
      </c>
      <c r="C13695" s="204" t="s">
        <v>1248</v>
      </c>
      <c r="D13695" s="205">
        <f>VLOOKUP(Pag_Inicio_Corr_mas_casos[[#This Row],[Corregimiento]],Hoja3!$A$2:$D$676,4,0)</f>
        <v>20601</v>
      </c>
      <c r="E13695" s="204">
        <v>26</v>
      </c>
    </row>
    <row r="13696" spans="1:5" x14ac:dyDescent="0.25">
      <c r="A13696" s="203">
        <v>44558</v>
      </c>
      <c r="B13696" s="204">
        <v>44558</v>
      </c>
      <c r="C13696" s="204" t="s">
        <v>1101</v>
      </c>
      <c r="D13696" s="205">
        <f>VLOOKUP(Pag_Inicio_Corr_mas_casos[[#This Row],[Corregimiento]],Hoja3!$A$2:$D$676,4,0)</f>
        <v>60101</v>
      </c>
      <c r="E13696" s="204">
        <v>21</v>
      </c>
    </row>
    <row r="13697" spans="1:5" x14ac:dyDescent="0.25">
      <c r="A13697" s="203">
        <v>44558</v>
      </c>
      <c r="B13697" s="204">
        <v>44558</v>
      </c>
      <c r="C13697" s="204" t="s">
        <v>1447</v>
      </c>
      <c r="D13697" s="205">
        <f>VLOOKUP(Pag_Inicio_Corr_mas_casos[[#This Row],[Corregimiento]],Hoja3!$A$2:$D$676,4,0)</f>
        <v>130717</v>
      </c>
      <c r="E13697" s="204">
        <v>20</v>
      </c>
    </row>
    <row r="13698" spans="1:5" x14ac:dyDescent="0.25">
      <c r="A13698" s="203">
        <v>44558</v>
      </c>
      <c r="B13698" s="204">
        <v>44558</v>
      </c>
      <c r="C13698" s="204" t="s">
        <v>935</v>
      </c>
      <c r="D13698" s="205">
        <f>VLOOKUP(Pag_Inicio_Corr_mas_casos[[#This Row],[Corregimiento]],Hoja3!$A$2:$D$676,4,0)</f>
        <v>60103</v>
      </c>
      <c r="E13698" s="204">
        <v>20</v>
      </c>
    </row>
    <row r="13699" spans="1:5" x14ac:dyDescent="0.25">
      <c r="A13699" s="203">
        <v>44558</v>
      </c>
      <c r="B13699" s="204">
        <v>44558</v>
      </c>
      <c r="C13699" s="204" t="s">
        <v>1031</v>
      </c>
      <c r="D13699" s="205">
        <f>VLOOKUP(Pag_Inicio_Corr_mas_casos[[#This Row],[Corregimiento]],Hoja3!$A$2:$D$676,4,0)</f>
        <v>81001</v>
      </c>
      <c r="E13699" s="204">
        <v>19</v>
      </c>
    </row>
    <row r="13700" spans="1:5" x14ac:dyDescent="0.25">
      <c r="A13700" s="203">
        <v>44558</v>
      </c>
      <c r="B13700" s="204">
        <v>44558</v>
      </c>
      <c r="C13700" s="204" t="s">
        <v>1415</v>
      </c>
      <c r="D13700" s="205">
        <f>VLOOKUP(Pag_Inicio_Corr_mas_casos[[#This Row],[Corregimiento]],Hoja3!$A$2:$D$676,4,0)</f>
        <v>80808</v>
      </c>
      <c r="E13700" s="204">
        <v>18</v>
      </c>
    </row>
    <row r="13701" spans="1:5" x14ac:dyDescent="0.25">
      <c r="A13701" s="203">
        <v>44558</v>
      </c>
      <c r="B13701" s="204">
        <v>44558</v>
      </c>
      <c r="C13701" s="204" t="s">
        <v>1501</v>
      </c>
      <c r="D13701" s="205">
        <f>VLOOKUP(Pag_Inicio_Corr_mas_casos[[#This Row],[Corregimiento]],Hoja3!$A$2:$D$676,4,0)</f>
        <v>70301</v>
      </c>
      <c r="E13701" s="204">
        <v>17</v>
      </c>
    </row>
    <row r="13702" spans="1:5" x14ac:dyDescent="0.25">
      <c r="A13702" s="203">
        <v>44558</v>
      </c>
      <c r="B13702" s="204">
        <v>44558</v>
      </c>
      <c r="C13702" s="204" t="s">
        <v>1141</v>
      </c>
      <c r="D13702" s="205">
        <f>VLOOKUP(Pag_Inicio_Corr_mas_casos[[#This Row],[Corregimiento]],Hoja3!$A$2:$D$676,4,0)</f>
        <v>80812</v>
      </c>
      <c r="E13702" s="204">
        <v>16</v>
      </c>
    </row>
    <row r="13703" spans="1:5" x14ac:dyDescent="0.25">
      <c r="A13703" s="203">
        <v>44558</v>
      </c>
      <c r="B13703" s="204">
        <v>44558</v>
      </c>
      <c r="C13703" s="204" t="s">
        <v>1008</v>
      </c>
      <c r="D13703" s="205">
        <f>VLOOKUP(Pag_Inicio_Corr_mas_casos[[#This Row],[Corregimiento]],Hoja3!$A$2:$D$676,4,0)</f>
        <v>80816</v>
      </c>
      <c r="E13703" s="204">
        <v>16</v>
      </c>
    </row>
    <row r="13704" spans="1:5" x14ac:dyDescent="0.25">
      <c r="A13704" s="209">
        <v>44559</v>
      </c>
      <c r="B13704" s="210">
        <v>44559</v>
      </c>
      <c r="C13704" s="210" t="s">
        <v>1106</v>
      </c>
      <c r="D13704" s="211">
        <f>VLOOKUP(Pag_Inicio_Corr_mas_casos[[#This Row],[Corregimiento]],Hoja3!$A$2:$D$676,4,0)</f>
        <v>80809</v>
      </c>
      <c r="E13704" s="210">
        <v>98</v>
      </c>
    </row>
    <row r="13705" spans="1:5" x14ac:dyDescent="0.25">
      <c r="A13705" s="209">
        <v>44559</v>
      </c>
      <c r="B13705" s="210">
        <v>44559</v>
      </c>
      <c r="C13705" s="210" t="s">
        <v>1141</v>
      </c>
      <c r="D13705" s="211">
        <f>VLOOKUP(Pag_Inicio_Corr_mas_casos[[#This Row],[Corregimiento]],Hoja3!$A$2:$D$676,4,0)</f>
        <v>80812</v>
      </c>
      <c r="E13705" s="210">
        <v>72</v>
      </c>
    </row>
    <row r="13706" spans="1:5" x14ac:dyDescent="0.25">
      <c r="A13706" s="209">
        <v>44559</v>
      </c>
      <c r="B13706" s="210">
        <v>44559</v>
      </c>
      <c r="C13706" s="210" t="s">
        <v>1037</v>
      </c>
      <c r="D13706" s="211">
        <f>VLOOKUP(Pag_Inicio_Corr_mas_casos[[#This Row],[Corregimiento]],Hoja3!$A$2:$D$676,4,0)</f>
        <v>80807</v>
      </c>
      <c r="E13706" s="210">
        <v>54</v>
      </c>
    </row>
    <row r="13707" spans="1:5" x14ac:dyDescent="0.25">
      <c r="A13707" s="209">
        <v>44559</v>
      </c>
      <c r="B13707" s="210">
        <v>44559</v>
      </c>
      <c r="C13707" s="210" t="s">
        <v>868</v>
      </c>
      <c r="D13707" s="211">
        <f>VLOOKUP(Pag_Inicio_Corr_mas_casos[[#This Row],[Corregimiento]],Hoja3!$A$2:$D$676,4,0)</f>
        <v>81009</v>
      </c>
      <c r="E13707" s="210">
        <v>43</v>
      </c>
    </row>
    <row r="13708" spans="1:5" x14ac:dyDescent="0.25">
      <c r="A13708" s="209">
        <v>44559</v>
      </c>
      <c r="B13708" s="210">
        <v>44559</v>
      </c>
      <c r="C13708" s="210" t="s">
        <v>1041</v>
      </c>
      <c r="D13708" s="211">
        <f>VLOOKUP(Pag_Inicio_Corr_mas_casos[[#This Row],[Corregimiento]],Hoja3!$A$2:$D$676,4,0)</f>
        <v>80814</v>
      </c>
      <c r="E13708" s="210">
        <v>41</v>
      </c>
    </row>
    <row r="13709" spans="1:5" x14ac:dyDescent="0.25">
      <c r="A13709" s="209">
        <v>44559</v>
      </c>
      <c r="B13709" s="210">
        <v>44559</v>
      </c>
      <c r="C13709" s="210" t="s">
        <v>1101</v>
      </c>
      <c r="D13709" s="211">
        <f>VLOOKUP(Pag_Inicio_Corr_mas_casos[[#This Row],[Corregimiento]],Hoja3!$A$2:$D$676,4,0)</f>
        <v>60101</v>
      </c>
      <c r="E13709" s="210">
        <v>37</v>
      </c>
    </row>
    <row r="13710" spans="1:5" x14ac:dyDescent="0.25">
      <c r="A13710" s="209">
        <v>44559</v>
      </c>
      <c r="B13710" s="210">
        <v>44559</v>
      </c>
      <c r="C13710" s="210" t="s">
        <v>988</v>
      </c>
      <c r="D13710" s="211">
        <f>VLOOKUP(Pag_Inicio_Corr_mas_casos[[#This Row],[Corregimiento]],Hoja3!$A$2:$D$676,4,0)</f>
        <v>91001</v>
      </c>
      <c r="E13710" s="210">
        <v>34</v>
      </c>
    </row>
    <row r="13711" spans="1:5" x14ac:dyDescent="0.25">
      <c r="A13711" s="209">
        <v>44559</v>
      </c>
      <c r="B13711" s="210">
        <v>44559</v>
      </c>
      <c r="C13711" s="210" t="s">
        <v>1107</v>
      </c>
      <c r="D13711" s="211">
        <f>VLOOKUP(Pag_Inicio_Corr_mas_casos[[#This Row],[Corregimiento]],Hoja3!$A$2:$D$676,4,0)</f>
        <v>80819</v>
      </c>
      <c r="E13711" s="210">
        <v>34</v>
      </c>
    </row>
    <row r="13712" spans="1:5" x14ac:dyDescent="0.25">
      <c r="A13712" s="209">
        <v>44559</v>
      </c>
      <c r="B13712" s="210">
        <v>44559</v>
      </c>
      <c r="C13712" s="210" t="s">
        <v>1035</v>
      </c>
      <c r="D13712" s="211">
        <f>VLOOKUP(Pag_Inicio_Corr_mas_casos[[#This Row],[Corregimiento]],Hoja3!$A$2:$D$676,4,0)</f>
        <v>80806</v>
      </c>
      <c r="E13712" s="210">
        <v>32</v>
      </c>
    </row>
    <row r="13713" spans="1:5" x14ac:dyDescent="0.25">
      <c r="A13713" s="209">
        <v>44559</v>
      </c>
      <c r="B13713" s="210">
        <v>44559</v>
      </c>
      <c r="C13713" s="210" t="s">
        <v>935</v>
      </c>
      <c r="D13713" s="211">
        <f>VLOOKUP(Pag_Inicio_Corr_mas_casos[[#This Row],[Corregimiento]],Hoja3!$A$2:$D$676,4,0)</f>
        <v>60103</v>
      </c>
      <c r="E13713" s="210">
        <v>29</v>
      </c>
    </row>
    <row r="13714" spans="1:5" x14ac:dyDescent="0.25">
      <c r="A13714" s="209">
        <v>44559</v>
      </c>
      <c r="B13714" s="210">
        <v>44559</v>
      </c>
      <c r="C13714" s="210" t="s">
        <v>1416</v>
      </c>
      <c r="D13714" s="211">
        <f>VLOOKUP(Pag_Inicio_Corr_mas_casos[[#This Row],[Corregimiento]],Hoja3!$A$2:$D$676,4,0)</f>
        <v>80810</v>
      </c>
      <c r="E13714" s="210">
        <v>27</v>
      </c>
    </row>
    <row r="13715" spans="1:5" x14ac:dyDescent="0.25">
      <c r="A13715" s="209">
        <v>44559</v>
      </c>
      <c r="B13715" s="210">
        <v>44559</v>
      </c>
      <c r="C13715" s="210" t="s">
        <v>1163</v>
      </c>
      <c r="D13715" s="211">
        <f>VLOOKUP(Pag_Inicio_Corr_mas_casos[[#This Row],[Corregimiento]],Hoja3!$A$2:$D$676,4,0)</f>
        <v>130101</v>
      </c>
      <c r="E13715" s="210">
        <v>26</v>
      </c>
    </row>
    <row r="13716" spans="1:5" x14ac:dyDescent="0.25">
      <c r="A13716" s="209">
        <v>44559</v>
      </c>
      <c r="B13716" s="210">
        <v>44559</v>
      </c>
      <c r="C13716" s="210" t="s">
        <v>1478</v>
      </c>
      <c r="D13716" s="211">
        <f>VLOOKUP(Pag_Inicio_Corr_mas_casos[[#This Row],[Corregimiento]],Hoja3!$A$2:$D$676,4,0)</f>
        <v>60105</v>
      </c>
      <c r="E13716" s="210">
        <v>20</v>
      </c>
    </row>
    <row r="13717" spans="1:5" x14ac:dyDescent="0.25">
      <c r="A13717" s="209">
        <v>44559</v>
      </c>
      <c r="B13717" s="210">
        <v>44559</v>
      </c>
      <c r="C13717" s="210" t="s">
        <v>1502</v>
      </c>
      <c r="D13717" s="211">
        <f>VLOOKUP(Pag_Inicio_Corr_mas_casos[[#This Row],[Corregimiento]],Hoja3!$A$2:$D$676,4,0)</f>
        <v>60104</v>
      </c>
      <c r="E13717" s="210">
        <v>20</v>
      </c>
    </row>
    <row r="13718" spans="1:5" x14ac:dyDescent="0.25">
      <c r="A13718" s="209">
        <v>44559</v>
      </c>
      <c r="B13718" s="210">
        <v>44559</v>
      </c>
      <c r="C13718" s="210" t="s">
        <v>1413</v>
      </c>
      <c r="D13718" s="211">
        <f>VLOOKUP(Pag_Inicio_Corr_mas_casos[[#This Row],[Corregimiento]],Hoja3!$A$2:$D$676,4,0)</f>
        <v>81003</v>
      </c>
      <c r="E13718" s="210">
        <v>19</v>
      </c>
    </row>
    <row r="13719" spans="1:5" x14ac:dyDescent="0.25">
      <c r="A13719" s="209">
        <v>44559</v>
      </c>
      <c r="B13719" s="210">
        <v>44559</v>
      </c>
      <c r="C13719" s="210" t="s">
        <v>1523</v>
      </c>
      <c r="D13719" s="211">
        <f>VLOOKUP(Pag_Inicio_Corr_mas_casos[[#This Row],[Corregimiento]],Hoja3!$A$2:$D$676,4,0)</f>
        <v>60102</v>
      </c>
      <c r="E13719" s="210">
        <v>19</v>
      </c>
    </row>
    <row r="13720" spans="1:5" x14ac:dyDescent="0.25">
      <c r="A13720" s="209">
        <v>44559</v>
      </c>
      <c r="B13720" s="210">
        <v>44559</v>
      </c>
      <c r="C13720" s="210" t="s">
        <v>1501</v>
      </c>
      <c r="D13720" s="211">
        <f>VLOOKUP(Pag_Inicio_Corr_mas_casos[[#This Row],[Corregimiento]],Hoja3!$A$2:$D$676,4,0)</f>
        <v>70301</v>
      </c>
      <c r="E13720" s="210">
        <v>19</v>
      </c>
    </row>
    <row r="13721" spans="1:5" x14ac:dyDescent="0.25">
      <c r="A13721" s="209">
        <v>44559</v>
      </c>
      <c r="B13721" s="210">
        <v>44559</v>
      </c>
      <c r="C13721" s="210" t="s">
        <v>1082</v>
      </c>
      <c r="D13721" s="211">
        <f>VLOOKUP(Pag_Inicio_Corr_mas_casos[[#This Row],[Corregimiento]],Hoja3!$A$2:$D$676,4,0)</f>
        <v>80826</v>
      </c>
      <c r="E13721" s="210">
        <v>18</v>
      </c>
    </row>
    <row r="13722" spans="1:5" x14ac:dyDescent="0.25">
      <c r="A13722" s="209">
        <v>44559</v>
      </c>
      <c r="B13722" s="210">
        <v>44559</v>
      </c>
      <c r="C13722" s="210" t="s">
        <v>1415</v>
      </c>
      <c r="D13722" s="211">
        <f>VLOOKUP(Pag_Inicio_Corr_mas_casos[[#This Row],[Corregimiento]],Hoja3!$A$2:$D$676,4,0)</f>
        <v>80808</v>
      </c>
      <c r="E13722" s="210">
        <v>16</v>
      </c>
    </row>
    <row r="13723" spans="1:5" x14ac:dyDescent="0.25">
      <c r="A13723" s="209">
        <v>44559</v>
      </c>
      <c r="B13723" s="210">
        <v>44559</v>
      </c>
      <c r="C13723" s="210" t="s">
        <v>1031</v>
      </c>
      <c r="D13723" s="211">
        <f>VLOOKUP(Pag_Inicio_Corr_mas_casos[[#This Row],[Corregimiento]],Hoja3!$A$2:$D$676,4,0)</f>
        <v>81001</v>
      </c>
      <c r="E13723" s="210">
        <v>16</v>
      </c>
    </row>
    <row r="13724" spans="1:5" x14ac:dyDescent="0.25">
      <c r="A13724" s="203">
        <v>44560</v>
      </c>
      <c r="B13724" s="204">
        <v>44560</v>
      </c>
      <c r="C13724" s="204" t="s">
        <v>1106</v>
      </c>
      <c r="D13724" s="205">
        <f>VLOOKUP(Pag_Inicio_Corr_mas_casos[[#This Row],[Corregimiento]],Hoja3!$A$2:$D$676,4,0)</f>
        <v>80809</v>
      </c>
      <c r="E13724" s="204">
        <v>230</v>
      </c>
    </row>
    <row r="13725" spans="1:5" x14ac:dyDescent="0.25">
      <c r="A13725" s="203">
        <v>44560</v>
      </c>
      <c r="B13725" s="204">
        <v>44560</v>
      </c>
      <c r="C13725" s="204" t="s">
        <v>1037</v>
      </c>
      <c r="D13725" s="205">
        <f>VLOOKUP(Pag_Inicio_Corr_mas_casos[[#This Row],[Corregimiento]],Hoja3!$A$2:$D$676,4,0)</f>
        <v>80807</v>
      </c>
      <c r="E13725" s="204">
        <v>155</v>
      </c>
    </row>
    <row r="13726" spans="1:5" x14ac:dyDescent="0.25">
      <c r="A13726" s="203">
        <v>44560</v>
      </c>
      <c r="B13726" s="204">
        <v>44560</v>
      </c>
      <c r="C13726" s="204" t="s">
        <v>1141</v>
      </c>
      <c r="D13726" s="205">
        <f>VLOOKUP(Pag_Inicio_Corr_mas_casos[[#This Row],[Corregimiento]],Hoja3!$A$2:$D$676,4,0)</f>
        <v>80812</v>
      </c>
      <c r="E13726" s="204">
        <v>151</v>
      </c>
    </row>
    <row r="13727" spans="1:5" x14ac:dyDescent="0.25">
      <c r="A13727" s="203">
        <v>44560</v>
      </c>
      <c r="B13727" s="204">
        <v>44560</v>
      </c>
      <c r="C13727" s="204" t="s">
        <v>1035</v>
      </c>
      <c r="D13727" s="205">
        <f>VLOOKUP(Pag_Inicio_Corr_mas_casos[[#This Row],[Corregimiento]],Hoja3!$A$2:$D$676,4,0)</f>
        <v>80806</v>
      </c>
      <c r="E13727" s="204">
        <v>142</v>
      </c>
    </row>
    <row r="13728" spans="1:5" x14ac:dyDescent="0.25">
      <c r="A13728" s="203">
        <v>44560</v>
      </c>
      <c r="B13728" s="204">
        <v>44560</v>
      </c>
      <c r="C13728" s="204" t="s">
        <v>1034</v>
      </c>
      <c r="D13728" s="205">
        <f>VLOOKUP(Pag_Inicio_Corr_mas_casos[[#This Row],[Corregimiento]],Hoja3!$A$2:$D$676,4,0)</f>
        <v>81009</v>
      </c>
      <c r="E13728" s="204">
        <v>126</v>
      </c>
    </row>
    <row r="13729" spans="1:5" x14ac:dyDescent="0.25">
      <c r="A13729" s="203">
        <v>44560</v>
      </c>
      <c r="B13729" s="204">
        <v>44560</v>
      </c>
      <c r="C13729" s="204" t="s">
        <v>1041</v>
      </c>
      <c r="D13729" s="205">
        <f>VLOOKUP(Pag_Inicio_Corr_mas_casos[[#This Row],[Corregimiento]],Hoja3!$A$2:$D$676,4,0)</f>
        <v>80814</v>
      </c>
      <c r="E13729" s="204">
        <v>117</v>
      </c>
    </row>
    <row r="13730" spans="1:5" x14ac:dyDescent="0.25">
      <c r="A13730" s="203">
        <v>44560</v>
      </c>
      <c r="B13730" s="204">
        <v>44560</v>
      </c>
      <c r="C13730" s="204" t="s">
        <v>1413</v>
      </c>
      <c r="D13730" s="205">
        <f>VLOOKUP(Pag_Inicio_Corr_mas_casos[[#This Row],[Corregimiento]],Hoja3!$A$2:$D$676,4,0)</f>
        <v>81003</v>
      </c>
      <c r="E13730" s="204">
        <v>84</v>
      </c>
    </row>
    <row r="13731" spans="1:5" x14ac:dyDescent="0.25">
      <c r="A13731" s="203">
        <v>44560</v>
      </c>
      <c r="B13731" s="204">
        <v>44560</v>
      </c>
      <c r="C13731" s="204" t="s">
        <v>1416</v>
      </c>
      <c r="D13731" s="205">
        <f>VLOOKUP(Pag_Inicio_Corr_mas_casos[[#This Row],[Corregimiento]],Hoja3!$A$2:$D$676,4,0)</f>
        <v>80810</v>
      </c>
      <c r="E13731" s="204">
        <v>81</v>
      </c>
    </row>
    <row r="13732" spans="1:5" x14ac:dyDescent="0.25">
      <c r="A13732" s="203">
        <v>44560</v>
      </c>
      <c r="B13732" s="204">
        <v>44560</v>
      </c>
      <c r="C13732" s="204" t="s">
        <v>1031</v>
      </c>
      <c r="D13732" s="205">
        <f>VLOOKUP(Pag_Inicio_Corr_mas_casos[[#This Row],[Corregimiento]],Hoja3!$A$2:$D$676,4,0)</f>
        <v>81001</v>
      </c>
      <c r="E13732" s="204">
        <v>61</v>
      </c>
    </row>
    <row r="13733" spans="1:5" x14ac:dyDescent="0.25">
      <c r="A13733" s="203">
        <v>44560</v>
      </c>
      <c r="B13733" s="204">
        <v>44560</v>
      </c>
      <c r="C13733" s="204" t="s">
        <v>1082</v>
      </c>
      <c r="D13733" s="205">
        <f>VLOOKUP(Pag_Inicio_Corr_mas_casos[[#This Row],[Corregimiento]],Hoja3!$A$2:$D$676,4,0)</f>
        <v>80826</v>
      </c>
      <c r="E13733" s="204">
        <v>61</v>
      </c>
    </row>
    <row r="13734" spans="1:5" x14ac:dyDescent="0.25">
      <c r="A13734" s="203">
        <v>44560</v>
      </c>
      <c r="B13734" s="204">
        <v>44560</v>
      </c>
      <c r="C13734" s="204" t="s">
        <v>1107</v>
      </c>
      <c r="D13734" s="205">
        <f>VLOOKUP(Pag_Inicio_Corr_mas_casos[[#This Row],[Corregimiento]],Hoja3!$A$2:$D$676,4,0)</f>
        <v>80819</v>
      </c>
      <c r="E13734" s="204">
        <v>60</v>
      </c>
    </row>
    <row r="13735" spans="1:5" x14ac:dyDescent="0.25">
      <c r="A13735" s="203">
        <v>44560</v>
      </c>
      <c r="B13735" s="204">
        <v>44560</v>
      </c>
      <c r="C13735" s="204" t="s">
        <v>1101</v>
      </c>
      <c r="D13735" s="205">
        <f>VLOOKUP(Pag_Inicio_Corr_mas_casos[[#This Row],[Corregimiento]],Hoja3!$A$2:$D$676,4,0)</f>
        <v>60101</v>
      </c>
      <c r="E13735" s="204">
        <v>53</v>
      </c>
    </row>
    <row r="13736" spans="1:5" x14ac:dyDescent="0.25">
      <c r="A13736" s="203">
        <v>44560</v>
      </c>
      <c r="B13736" s="204">
        <v>44560</v>
      </c>
      <c r="C13736" s="204" t="s">
        <v>1415</v>
      </c>
      <c r="D13736" s="205">
        <f>VLOOKUP(Pag_Inicio_Corr_mas_casos[[#This Row],[Corregimiento]],Hoja3!$A$2:$D$676,4,0)</f>
        <v>80808</v>
      </c>
      <c r="E13736" s="204">
        <v>52</v>
      </c>
    </row>
    <row r="13737" spans="1:5" x14ac:dyDescent="0.25">
      <c r="A13737" s="203">
        <v>44560</v>
      </c>
      <c r="B13737" s="204">
        <v>44560</v>
      </c>
      <c r="C13737" s="204" t="s">
        <v>1282</v>
      </c>
      <c r="D13737" s="205">
        <f>VLOOKUP(Pag_Inicio_Corr_mas_casos[[#This Row],[Corregimiento]],Hoja3!$A$2:$D$676,4,0)</f>
        <v>80823</v>
      </c>
      <c r="E13737" s="204">
        <v>43</v>
      </c>
    </row>
    <row r="13738" spans="1:5" x14ac:dyDescent="0.25">
      <c r="A13738" s="203">
        <v>44560</v>
      </c>
      <c r="B13738" s="204">
        <v>44560</v>
      </c>
      <c r="C13738" s="204" t="s">
        <v>1008</v>
      </c>
      <c r="D13738" s="205">
        <f>VLOOKUP(Pag_Inicio_Corr_mas_casos[[#This Row],[Corregimiento]],Hoja3!$A$2:$D$676,4,0)</f>
        <v>80816</v>
      </c>
      <c r="E13738" s="204">
        <v>42</v>
      </c>
    </row>
    <row r="13739" spans="1:5" x14ac:dyDescent="0.25">
      <c r="A13739" s="203">
        <v>44560</v>
      </c>
      <c r="B13739" s="204">
        <v>44560</v>
      </c>
      <c r="C13739" s="204" t="s">
        <v>1437</v>
      </c>
      <c r="D13739" s="205">
        <f>VLOOKUP(Pag_Inicio_Corr_mas_casos[[#This Row],[Corregimiento]],Hoja3!$A$2:$D$676,4,0)</f>
        <v>130702</v>
      </c>
      <c r="E13739" s="204">
        <v>33</v>
      </c>
    </row>
    <row r="13740" spans="1:5" x14ac:dyDescent="0.25">
      <c r="A13740" s="203">
        <v>44560</v>
      </c>
      <c r="B13740" s="204">
        <v>44560</v>
      </c>
      <c r="C13740" s="204" t="s">
        <v>1163</v>
      </c>
      <c r="D13740" s="205">
        <f>VLOOKUP(Pag_Inicio_Corr_mas_casos[[#This Row],[Corregimiento]],Hoja3!$A$2:$D$676,4,0)</f>
        <v>130101</v>
      </c>
      <c r="E13740" s="204">
        <v>32</v>
      </c>
    </row>
    <row r="13741" spans="1:5" x14ac:dyDescent="0.25">
      <c r="A13741" s="203">
        <v>44560</v>
      </c>
      <c r="B13741" s="204">
        <v>44560</v>
      </c>
      <c r="C13741" s="204" t="s">
        <v>935</v>
      </c>
      <c r="D13741" s="205">
        <f>VLOOKUP(Pag_Inicio_Corr_mas_casos[[#This Row],[Corregimiento]],Hoja3!$A$2:$D$676,4,0)</f>
        <v>60103</v>
      </c>
      <c r="E13741" s="204">
        <v>30</v>
      </c>
    </row>
    <row r="13742" spans="1:5" x14ac:dyDescent="0.25">
      <c r="A13742" s="203">
        <v>44560</v>
      </c>
      <c r="B13742" s="204">
        <v>44560</v>
      </c>
      <c r="C13742" s="204" t="s">
        <v>1273</v>
      </c>
      <c r="D13742" s="205">
        <f>VLOOKUP(Pag_Inicio_Corr_mas_casos[[#This Row],[Corregimiento]],Hoja3!$A$2:$D$676,4,0)</f>
        <v>130102</v>
      </c>
      <c r="E13742" s="204">
        <v>30</v>
      </c>
    </row>
    <row r="13743" spans="1:5" x14ac:dyDescent="0.25">
      <c r="A13743" s="203">
        <v>44560</v>
      </c>
      <c r="B13743" s="204">
        <v>44560</v>
      </c>
      <c r="C13743" s="204" t="s">
        <v>1501</v>
      </c>
      <c r="D13743" s="205">
        <f>VLOOKUP(Pag_Inicio_Corr_mas_casos[[#This Row],[Corregimiento]],Hoja3!$A$2:$D$676,4,0)</f>
        <v>70301</v>
      </c>
      <c r="E13743" s="204">
        <v>30</v>
      </c>
    </row>
    <row r="13744" spans="1:5" x14ac:dyDescent="0.25">
      <c r="A13744" s="209">
        <v>44561</v>
      </c>
      <c r="B13744" s="210">
        <v>44561</v>
      </c>
      <c r="C13744" s="210" t="s">
        <v>1106</v>
      </c>
      <c r="D13744" s="211">
        <f>VLOOKUP(Pag_Inicio_Corr_mas_casos[[#This Row],[Corregimiento]],Hoja3!$A$2:$D$676,4,0)</f>
        <v>80809</v>
      </c>
      <c r="E13744" s="210">
        <v>164</v>
      </c>
    </row>
    <row r="13745" spans="1:5" x14ac:dyDescent="0.25">
      <c r="A13745" s="209">
        <v>44561</v>
      </c>
      <c r="B13745" s="210">
        <v>44561</v>
      </c>
      <c r="C13745" s="210" t="s">
        <v>1034</v>
      </c>
      <c r="D13745" s="211">
        <f>VLOOKUP(Pag_Inicio_Corr_mas_casos[[#This Row],[Corregimiento]],Hoja3!$A$2:$D$676,4,0)</f>
        <v>81009</v>
      </c>
      <c r="E13745" s="210">
        <v>94</v>
      </c>
    </row>
    <row r="13746" spans="1:5" x14ac:dyDescent="0.25">
      <c r="A13746" s="209">
        <v>44561</v>
      </c>
      <c r="B13746" s="210">
        <v>44561</v>
      </c>
      <c r="C13746" s="210" t="s">
        <v>1141</v>
      </c>
      <c r="D13746" s="211">
        <f>VLOOKUP(Pag_Inicio_Corr_mas_casos[[#This Row],[Corregimiento]],Hoja3!$A$2:$D$676,4,0)</f>
        <v>80812</v>
      </c>
      <c r="E13746" s="210">
        <v>92</v>
      </c>
    </row>
    <row r="13747" spans="1:5" x14ac:dyDescent="0.25">
      <c r="A13747" s="209">
        <v>44561</v>
      </c>
      <c r="B13747" s="210">
        <v>44561</v>
      </c>
      <c r="C13747" s="210" t="s">
        <v>1035</v>
      </c>
      <c r="D13747" s="211">
        <f>VLOOKUP(Pag_Inicio_Corr_mas_casos[[#This Row],[Corregimiento]],Hoja3!$A$2:$D$676,4,0)</f>
        <v>80806</v>
      </c>
      <c r="E13747" s="210">
        <v>91</v>
      </c>
    </row>
    <row r="13748" spans="1:5" x14ac:dyDescent="0.25">
      <c r="A13748" s="209">
        <v>44561</v>
      </c>
      <c r="B13748" s="210">
        <v>44561</v>
      </c>
      <c r="C13748" s="210" t="s">
        <v>1037</v>
      </c>
      <c r="D13748" s="211">
        <f>VLOOKUP(Pag_Inicio_Corr_mas_casos[[#This Row],[Corregimiento]],Hoja3!$A$2:$D$676,4,0)</f>
        <v>80807</v>
      </c>
      <c r="E13748" s="210">
        <v>82</v>
      </c>
    </row>
    <row r="13749" spans="1:5" x14ac:dyDescent="0.25">
      <c r="A13749" s="209">
        <v>44561</v>
      </c>
      <c r="B13749" s="210">
        <v>44561</v>
      </c>
      <c r="C13749" s="210" t="s">
        <v>1413</v>
      </c>
      <c r="D13749" s="211">
        <f>VLOOKUP(Pag_Inicio_Corr_mas_casos[[#This Row],[Corregimiento]],Hoja3!$A$2:$D$676,4,0)</f>
        <v>81003</v>
      </c>
      <c r="E13749" s="210">
        <v>75</v>
      </c>
    </row>
    <row r="13750" spans="1:5" x14ac:dyDescent="0.25">
      <c r="A13750" s="209">
        <v>44561</v>
      </c>
      <c r="B13750" s="210">
        <v>44561</v>
      </c>
      <c r="C13750" s="210" t="s">
        <v>1041</v>
      </c>
      <c r="D13750" s="211">
        <f>VLOOKUP(Pag_Inicio_Corr_mas_casos[[#This Row],[Corregimiento]],Hoja3!$A$2:$D$676,4,0)</f>
        <v>80814</v>
      </c>
      <c r="E13750" s="210">
        <v>73</v>
      </c>
    </row>
    <row r="13751" spans="1:5" x14ac:dyDescent="0.25">
      <c r="A13751" s="209">
        <v>44561</v>
      </c>
      <c r="B13751" s="210">
        <v>44561</v>
      </c>
      <c r="C13751" s="210" t="s">
        <v>1031</v>
      </c>
      <c r="D13751" s="211">
        <f>VLOOKUP(Pag_Inicio_Corr_mas_casos[[#This Row],[Corregimiento]],Hoja3!$A$2:$D$676,4,0)</f>
        <v>81001</v>
      </c>
      <c r="E13751" s="210">
        <v>57</v>
      </c>
    </row>
    <row r="13752" spans="1:5" x14ac:dyDescent="0.25">
      <c r="A13752" s="209">
        <v>44561</v>
      </c>
      <c r="B13752" s="210">
        <v>44561</v>
      </c>
      <c r="C13752" s="210" t="s">
        <v>1107</v>
      </c>
      <c r="D13752" s="211">
        <f>VLOOKUP(Pag_Inicio_Corr_mas_casos[[#This Row],[Corregimiento]],Hoja3!$A$2:$D$676,4,0)</f>
        <v>80819</v>
      </c>
      <c r="E13752" s="210">
        <v>55</v>
      </c>
    </row>
    <row r="13753" spans="1:5" x14ac:dyDescent="0.25">
      <c r="A13753" s="209">
        <v>44561</v>
      </c>
      <c r="B13753" s="210">
        <v>44561</v>
      </c>
      <c r="C13753" s="210" t="s">
        <v>1416</v>
      </c>
      <c r="D13753" s="211">
        <f>VLOOKUP(Pag_Inicio_Corr_mas_casos[[#This Row],[Corregimiento]],Hoja3!$A$2:$D$676,4,0)</f>
        <v>80810</v>
      </c>
      <c r="E13753" s="210">
        <v>44</v>
      </c>
    </row>
    <row r="13754" spans="1:5" x14ac:dyDescent="0.25">
      <c r="A13754" s="209">
        <v>44561</v>
      </c>
      <c r="B13754" s="210">
        <v>44561</v>
      </c>
      <c r="C13754" s="210" t="s">
        <v>1082</v>
      </c>
      <c r="D13754" s="211">
        <f>VLOOKUP(Pag_Inicio_Corr_mas_casos[[#This Row],[Corregimiento]],Hoja3!$A$2:$D$676,4,0)</f>
        <v>80826</v>
      </c>
      <c r="E13754" s="210">
        <v>41</v>
      </c>
    </row>
    <row r="13755" spans="1:5" x14ac:dyDescent="0.25">
      <c r="A13755" s="209">
        <v>44561</v>
      </c>
      <c r="B13755" s="210">
        <v>44561</v>
      </c>
      <c r="C13755" s="210" t="s">
        <v>936</v>
      </c>
      <c r="D13755" s="211">
        <f>VLOOKUP(Pag_Inicio_Corr_mas_casos[[#This Row],[Corregimiento]],Hoja3!$A$2:$D$676,4,0)</f>
        <v>80811</v>
      </c>
      <c r="E13755" s="210">
        <v>37</v>
      </c>
    </row>
    <row r="13756" spans="1:5" x14ac:dyDescent="0.25">
      <c r="A13756" s="209">
        <v>44561</v>
      </c>
      <c r="B13756" s="210">
        <v>44561</v>
      </c>
      <c r="C13756" s="210" t="s">
        <v>1273</v>
      </c>
      <c r="D13756" s="211">
        <f>VLOOKUP(Pag_Inicio_Corr_mas_casos[[#This Row],[Corregimiento]],Hoja3!$A$2:$D$676,4,0)</f>
        <v>130102</v>
      </c>
      <c r="E13756" s="210">
        <v>35</v>
      </c>
    </row>
    <row r="13757" spans="1:5" x14ac:dyDescent="0.25">
      <c r="A13757" s="209">
        <v>44561</v>
      </c>
      <c r="B13757" s="210">
        <v>44561</v>
      </c>
      <c r="C13757" s="210" t="s">
        <v>1008</v>
      </c>
      <c r="D13757" s="211">
        <f>VLOOKUP(Pag_Inicio_Corr_mas_casos[[#This Row],[Corregimiento]],Hoja3!$A$2:$D$676,4,0)</f>
        <v>80816</v>
      </c>
      <c r="E13757" s="210">
        <v>34</v>
      </c>
    </row>
    <row r="13758" spans="1:5" x14ac:dyDescent="0.25">
      <c r="A13758" s="209">
        <v>44561</v>
      </c>
      <c r="B13758" s="210">
        <v>44561</v>
      </c>
      <c r="C13758" s="210" t="s">
        <v>1415</v>
      </c>
      <c r="D13758" s="211">
        <f>VLOOKUP(Pag_Inicio_Corr_mas_casos[[#This Row],[Corregimiento]],Hoja3!$A$2:$D$676,4,0)</f>
        <v>80808</v>
      </c>
      <c r="E13758" s="210">
        <v>33</v>
      </c>
    </row>
    <row r="13759" spans="1:5" x14ac:dyDescent="0.25">
      <c r="A13759" s="209">
        <v>44561</v>
      </c>
      <c r="B13759" s="210">
        <v>44561</v>
      </c>
      <c r="C13759" s="210" t="s">
        <v>1248</v>
      </c>
      <c r="D13759" s="211">
        <f>VLOOKUP(Pag_Inicio_Corr_mas_casos[[#This Row],[Corregimiento]],Hoja3!$A$2:$D$676,4,0)</f>
        <v>20601</v>
      </c>
      <c r="E13759" s="210">
        <v>33</v>
      </c>
    </row>
    <row r="13760" spans="1:5" x14ac:dyDescent="0.25">
      <c r="A13760" s="209">
        <v>44561</v>
      </c>
      <c r="B13760" s="210">
        <v>44561</v>
      </c>
      <c r="C13760" s="210" t="s">
        <v>1101</v>
      </c>
      <c r="D13760" s="211">
        <f>VLOOKUP(Pag_Inicio_Corr_mas_casos[[#This Row],[Corregimiento]],Hoja3!$A$2:$D$676,4,0)</f>
        <v>60101</v>
      </c>
      <c r="E13760" s="210">
        <v>33</v>
      </c>
    </row>
    <row r="13761" spans="1:5" x14ac:dyDescent="0.25">
      <c r="A13761" s="209">
        <v>44561</v>
      </c>
      <c r="B13761" s="210">
        <v>44561</v>
      </c>
      <c r="C13761" s="210" t="s">
        <v>1282</v>
      </c>
      <c r="D13761" s="211">
        <f>VLOOKUP(Pag_Inicio_Corr_mas_casos[[#This Row],[Corregimiento]],Hoja3!$A$2:$D$676,4,0)</f>
        <v>80823</v>
      </c>
      <c r="E13761" s="210">
        <v>28</v>
      </c>
    </row>
    <row r="13762" spans="1:5" x14ac:dyDescent="0.25">
      <c r="A13762" s="209">
        <v>44561</v>
      </c>
      <c r="B13762" s="210">
        <v>44561</v>
      </c>
      <c r="C13762" s="210" t="s">
        <v>988</v>
      </c>
      <c r="D13762" s="211">
        <f>VLOOKUP(Pag_Inicio_Corr_mas_casos[[#This Row],[Corregimiento]],Hoja3!$A$2:$D$676,4,0)</f>
        <v>91001</v>
      </c>
      <c r="E13762" s="210">
        <v>28</v>
      </c>
    </row>
    <row r="13763" spans="1:5" x14ac:dyDescent="0.25">
      <c r="A13763" s="209">
        <v>44561</v>
      </c>
      <c r="B13763" s="210">
        <v>44561</v>
      </c>
      <c r="C13763" s="210" t="s">
        <v>1478</v>
      </c>
      <c r="D13763" s="211">
        <f>VLOOKUP(Pag_Inicio_Corr_mas_casos[[#This Row],[Corregimiento]],Hoja3!$A$2:$D$676,4,0)</f>
        <v>60105</v>
      </c>
      <c r="E13763" s="210">
        <v>27</v>
      </c>
    </row>
    <row r="13764" spans="1:5" x14ac:dyDescent="0.25">
      <c r="A13764" s="38">
        <v>44562</v>
      </c>
      <c r="B13764" s="39">
        <v>44562</v>
      </c>
      <c r="C13764" s="39" t="s">
        <v>1106</v>
      </c>
      <c r="D13764" s="40">
        <f>VLOOKUP(Pag_Inicio_Corr_mas_casos[[#This Row],[Corregimiento]],Hoja3!$A$2:$D$676,4,0)</f>
        <v>80809</v>
      </c>
      <c r="E13764" s="39">
        <v>145</v>
      </c>
    </row>
    <row r="13765" spans="1:5" x14ac:dyDescent="0.25">
      <c r="A13765" s="38">
        <v>44562</v>
      </c>
      <c r="B13765" s="39">
        <v>44562</v>
      </c>
      <c r="C13765" s="39" t="s">
        <v>1035</v>
      </c>
      <c r="D13765" s="40">
        <f>VLOOKUP(Pag_Inicio_Corr_mas_casos[[#This Row],[Corregimiento]],Hoja3!$A$2:$D$676,4,0)</f>
        <v>80806</v>
      </c>
      <c r="E13765" s="39">
        <v>89</v>
      </c>
    </row>
    <row r="13766" spans="1:5" x14ac:dyDescent="0.25">
      <c r="A13766" s="38">
        <v>44562</v>
      </c>
      <c r="B13766" s="39">
        <v>44562</v>
      </c>
      <c r="C13766" s="39" t="s">
        <v>1037</v>
      </c>
      <c r="D13766" s="40">
        <f>VLOOKUP(Pag_Inicio_Corr_mas_casos[[#This Row],[Corregimiento]],Hoja3!$A$2:$D$676,4,0)</f>
        <v>80807</v>
      </c>
      <c r="E13766" s="39">
        <v>75</v>
      </c>
    </row>
    <row r="13767" spans="1:5" x14ac:dyDescent="0.25">
      <c r="A13767" s="38">
        <v>44562</v>
      </c>
      <c r="B13767" s="39">
        <v>44562</v>
      </c>
      <c r="C13767" s="39" t="s">
        <v>1141</v>
      </c>
      <c r="D13767" s="40">
        <f>VLOOKUP(Pag_Inicio_Corr_mas_casos[[#This Row],[Corregimiento]],Hoja3!$A$2:$D$676,4,0)</f>
        <v>80812</v>
      </c>
      <c r="E13767" s="39">
        <v>72</v>
      </c>
    </row>
    <row r="13768" spans="1:5" x14ac:dyDescent="0.25">
      <c r="A13768" s="38">
        <v>44562</v>
      </c>
      <c r="B13768" s="39">
        <v>44562</v>
      </c>
      <c r="C13768" s="39" t="s">
        <v>1041</v>
      </c>
      <c r="D13768" s="40">
        <f>VLOOKUP(Pag_Inicio_Corr_mas_casos[[#This Row],[Corregimiento]],Hoja3!$A$2:$D$676,4,0)</f>
        <v>80814</v>
      </c>
      <c r="E13768" s="39">
        <v>67</v>
      </c>
    </row>
    <row r="13769" spans="1:5" x14ac:dyDescent="0.25">
      <c r="A13769" s="38">
        <v>44562</v>
      </c>
      <c r="B13769" s="39">
        <v>44562</v>
      </c>
      <c r="C13769" s="39" t="s">
        <v>1034</v>
      </c>
      <c r="D13769" s="40">
        <f>VLOOKUP(Pag_Inicio_Corr_mas_casos[[#This Row],[Corregimiento]],Hoja3!$A$2:$D$676,4,0)</f>
        <v>81009</v>
      </c>
      <c r="E13769" s="39">
        <v>65</v>
      </c>
    </row>
    <row r="13770" spans="1:5" x14ac:dyDescent="0.25">
      <c r="A13770" s="38">
        <v>44562</v>
      </c>
      <c r="B13770" s="39">
        <v>44562</v>
      </c>
      <c r="C13770" s="39" t="s">
        <v>1101</v>
      </c>
      <c r="D13770" s="40">
        <f>VLOOKUP(Pag_Inicio_Corr_mas_casos[[#This Row],[Corregimiento]],Hoja3!$A$2:$D$676,4,0)</f>
        <v>60101</v>
      </c>
      <c r="E13770" s="39">
        <v>54</v>
      </c>
    </row>
    <row r="13771" spans="1:5" x14ac:dyDescent="0.25">
      <c r="A13771" s="38">
        <v>44562</v>
      </c>
      <c r="B13771" s="39">
        <v>44562</v>
      </c>
      <c r="C13771" s="39" t="s">
        <v>1107</v>
      </c>
      <c r="D13771" s="40">
        <f>VLOOKUP(Pag_Inicio_Corr_mas_casos[[#This Row],[Corregimiento]],Hoja3!$A$2:$D$676,4,0)</f>
        <v>80819</v>
      </c>
      <c r="E13771" s="39">
        <v>46</v>
      </c>
    </row>
    <row r="13772" spans="1:5" x14ac:dyDescent="0.25">
      <c r="A13772" s="38">
        <v>44562</v>
      </c>
      <c r="B13772" s="39">
        <v>44562</v>
      </c>
      <c r="C13772" s="39" t="s">
        <v>1116</v>
      </c>
      <c r="D13772" s="40">
        <f>VLOOKUP(Pag_Inicio_Corr_mas_casos[[#This Row],[Corregimiento]],Hoja3!$A$2:$D$676,4,0)</f>
        <v>81003</v>
      </c>
      <c r="E13772" s="39">
        <v>45</v>
      </c>
    </row>
    <row r="13773" spans="1:5" x14ac:dyDescent="0.25">
      <c r="A13773" s="38">
        <v>44562</v>
      </c>
      <c r="B13773" s="39">
        <v>44562</v>
      </c>
      <c r="C13773" s="39" t="s">
        <v>1273</v>
      </c>
      <c r="D13773" s="40">
        <f>VLOOKUP(Pag_Inicio_Corr_mas_casos[[#This Row],[Corregimiento]],Hoja3!$A$2:$D$676,4,0)</f>
        <v>130102</v>
      </c>
      <c r="E13773" s="39">
        <v>43</v>
      </c>
    </row>
    <row r="13774" spans="1:5" x14ac:dyDescent="0.25">
      <c r="A13774" s="38">
        <v>44562</v>
      </c>
      <c r="B13774" s="39">
        <v>44562</v>
      </c>
      <c r="C13774" s="39" t="s">
        <v>1042</v>
      </c>
      <c r="D13774" s="40">
        <f>VLOOKUP(Pag_Inicio_Corr_mas_casos[[#This Row],[Corregimiento]],Hoja3!$A$2:$D$676,4,0)</f>
        <v>80826</v>
      </c>
      <c r="E13774" s="39">
        <v>43</v>
      </c>
    </row>
    <row r="13775" spans="1:5" x14ac:dyDescent="0.25">
      <c r="A13775" s="38">
        <v>44562</v>
      </c>
      <c r="B13775" s="39">
        <v>44562</v>
      </c>
      <c r="C13775" s="39" t="s">
        <v>1032</v>
      </c>
      <c r="D13775" s="40">
        <f>VLOOKUP(Pag_Inicio_Corr_mas_casos[[#This Row],[Corregimiento]],Hoja3!$A$2:$D$676,4,0)</f>
        <v>80810</v>
      </c>
      <c r="E13775" s="39">
        <v>37</v>
      </c>
    </row>
    <row r="13776" spans="1:5" x14ac:dyDescent="0.25">
      <c r="A13776" s="38">
        <v>44562</v>
      </c>
      <c r="B13776" s="39">
        <v>44562</v>
      </c>
      <c r="C13776" s="39" t="s">
        <v>1087</v>
      </c>
      <c r="D13776" s="40">
        <f>VLOOKUP(Pag_Inicio_Corr_mas_casos[[#This Row],[Corregimiento]],Hoja3!$A$2:$D$676,4,0)</f>
        <v>80808</v>
      </c>
      <c r="E13776" s="39">
        <v>33</v>
      </c>
    </row>
    <row r="13777" spans="1:5" x14ac:dyDescent="0.25">
      <c r="A13777" s="38">
        <v>44562</v>
      </c>
      <c r="B13777" s="39">
        <v>44562</v>
      </c>
      <c r="C13777" s="39" t="s">
        <v>1155</v>
      </c>
      <c r="D13777" s="40">
        <f>VLOOKUP(Pag_Inicio_Corr_mas_casos[[#This Row],[Corregimiento]],Hoja3!$A$2:$D$676,4,0)</f>
        <v>40601</v>
      </c>
      <c r="E13777" s="39">
        <v>32</v>
      </c>
    </row>
    <row r="13778" spans="1:5" x14ac:dyDescent="0.25">
      <c r="A13778" s="38">
        <v>44562</v>
      </c>
      <c r="B13778" s="39">
        <v>44562</v>
      </c>
      <c r="C13778" s="39" t="s">
        <v>1114</v>
      </c>
      <c r="D13778" s="40">
        <f>VLOOKUP(Pag_Inicio_Corr_mas_casos[[#This Row],[Corregimiento]],Hoja3!$A$2:$D$676,4,0)</f>
        <v>81001</v>
      </c>
      <c r="E13778" s="39">
        <v>29</v>
      </c>
    </row>
    <row r="13779" spans="1:5" x14ac:dyDescent="0.25">
      <c r="A13779" s="38">
        <v>44562</v>
      </c>
      <c r="B13779" s="39">
        <v>44562</v>
      </c>
      <c r="C13779" s="39" t="s">
        <v>1163</v>
      </c>
      <c r="D13779" s="40">
        <f>VLOOKUP(Pag_Inicio_Corr_mas_casos[[#This Row],[Corregimiento]],Hoja3!$A$2:$D$676,4,0)</f>
        <v>130101</v>
      </c>
      <c r="E13779" s="39">
        <v>27</v>
      </c>
    </row>
    <row r="13780" spans="1:5" x14ac:dyDescent="0.25">
      <c r="A13780" s="38">
        <v>44562</v>
      </c>
      <c r="B13780" s="39">
        <v>44562</v>
      </c>
      <c r="C13780" s="39" t="s">
        <v>867</v>
      </c>
      <c r="D13780" s="40">
        <f>VLOOKUP(Pag_Inicio_Corr_mas_casos[[#This Row],[Corregimiento]],Hoja3!$A$2:$D$676,4,0)</f>
        <v>80821</v>
      </c>
      <c r="E13780" s="39">
        <v>27</v>
      </c>
    </row>
    <row r="13781" spans="1:5" x14ac:dyDescent="0.25">
      <c r="A13781" s="38">
        <v>44562</v>
      </c>
      <c r="B13781" s="39">
        <v>44562</v>
      </c>
      <c r="C13781" s="39" t="s">
        <v>1117</v>
      </c>
      <c r="D13781" s="40">
        <f>VLOOKUP(Pag_Inicio_Corr_mas_casos[[#This Row],[Corregimiento]],Hoja3!$A$2:$D$676,4,0)</f>
        <v>91001</v>
      </c>
      <c r="E13781" s="39">
        <v>26</v>
      </c>
    </row>
    <row r="13782" spans="1:5" x14ac:dyDescent="0.25">
      <c r="A13782" s="38">
        <v>44562</v>
      </c>
      <c r="B13782" s="39">
        <v>44562</v>
      </c>
      <c r="C13782" s="39" t="s">
        <v>1043</v>
      </c>
      <c r="D13782" s="40">
        <f>VLOOKUP(Pag_Inicio_Corr_mas_casos[[#This Row],[Corregimiento]],Hoja3!$A$2:$D$676,4,0)</f>
        <v>80811</v>
      </c>
      <c r="E13782" s="39">
        <v>26</v>
      </c>
    </row>
    <row r="13783" spans="1:5" x14ac:dyDescent="0.25">
      <c r="A13783" s="38">
        <v>44562</v>
      </c>
      <c r="B13783" s="39">
        <v>44562</v>
      </c>
      <c r="C13783" s="39" t="s">
        <v>1136</v>
      </c>
      <c r="D13783" s="40">
        <f>VLOOKUP(Pag_Inicio_Corr_mas_casos[[#This Row],[Corregimiento]],Hoja3!$A$2:$D$676,4,0)</f>
        <v>70301</v>
      </c>
      <c r="E13783" s="39">
        <v>26</v>
      </c>
    </row>
    <row r="13784" spans="1:5" x14ac:dyDescent="0.25">
      <c r="A13784" s="43">
        <v>44563</v>
      </c>
      <c r="B13784" s="41">
        <v>44563</v>
      </c>
      <c r="C13784" s="41" t="s">
        <v>1106</v>
      </c>
      <c r="D13784" s="42">
        <f>VLOOKUP(Pag_Inicio_Corr_mas_casos[[#This Row],[Corregimiento]],Hoja3!$A$2:$D$676,4,0)</f>
        <v>80809</v>
      </c>
      <c r="E13784" s="41">
        <v>78</v>
      </c>
    </row>
    <row r="13785" spans="1:5" x14ac:dyDescent="0.25">
      <c r="A13785" s="43">
        <v>44563</v>
      </c>
      <c r="B13785" s="41">
        <v>44563</v>
      </c>
      <c r="C13785" s="41" t="s">
        <v>1037</v>
      </c>
      <c r="D13785" s="42">
        <f>VLOOKUP(Pag_Inicio_Corr_mas_casos[[#This Row],[Corregimiento]],Hoja3!$A$2:$D$676,4,0)</f>
        <v>80807</v>
      </c>
      <c r="E13785" s="41">
        <v>59</v>
      </c>
    </row>
    <row r="13786" spans="1:5" x14ac:dyDescent="0.25">
      <c r="A13786" s="43">
        <v>44563</v>
      </c>
      <c r="B13786" s="41">
        <v>44563</v>
      </c>
      <c r="C13786" s="41" t="s">
        <v>1141</v>
      </c>
      <c r="D13786" s="42">
        <f>VLOOKUP(Pag_Inicio_Corr_mas_casos[[#This Row],[Corregimiento]],Hoja3!$A$2:$D$676,4,0)</f>
        <v>80812</v>
      </c>
      <c r="E13786" s="41">
        <v>39</v>
      </c>
    </row>
    <row r="13787" spans="1:5" x14ac:dyDescent="0.25">
      <c r="A13787" s="43">
        <v>44563</v>
      </c>
      <c r="B13787" s="41">
        <v>44563</v>
      </c>
      <c r="C13787" s="41" t="s">
        <v>1034</v>
      </c>
      <c r="D13787" s="42">
        <f>VLOOKUP(Pag_Inicio_Corr_mas_casos[[#This Row],[Corregimiento]],Hoja3!$A$2:$D$676,4,0)</f>
        <v>81009</v>
      </c>
      <c r="E13787" s="41">
        <v>35</v>
      </c>
    </row>
    <row r="13788" spans="1:5" x14ac:dyDescent="0.25">
      <c r="A13788" s="43">
        <v>44563</v>
      </c>
      <c r="B13788" s="41">
        <v>44563</v>
      </c>
      <c r="C13788" s="41" t="s">
        <v>1035</v>
      </c>
      <c r="D13788" s="42">
        <f>VLOOKUP(Pag_Inicio_Corr_mas_casos[[#This Row],[Corregimiento]],Hoja3!$A$2:$D$676,4,0)</f>
        <v>80806</v>
      </c>
      <c r="E13788" s="41">
        <v>32</v>
      </c>
    </row>
    <row r="13789" spans="1:5" x14ac:dyDescent="0.25">
      <c r="A13789" s="43">
        <v>44563</v>
      </c>
      <c r="B13789" s="41">
        <v>44563</v>
      </c>
      <c r="C13789" s="41" t="s">
        <v>1041</v>
      </c>
      <c r="D13789" s="42">
        <f>VLOOKUP(Pag_Inicio_Corr_mas_casos[[#This Row],[Corregimiento]],Hoja3!$A$2:$D$676,4,0)</f>
        <v>80814</v>
      </c>
      <c r="E13789" s="41">
        <v>29</v>
      </c>
    </row>
    <row r="13790" spans="1:5" x14ac:dyDescent="0.25">
      <c r="A13790" s="43">
        <v>44563</v>
      </c>
      <c r="B13790" s="41">
        <v>44563</v>
      </c>
      <c r="C13790" s="41" t="s">
        <v>1116</v>
      </c>
      <c r="D13790" s="42">
        <f>VLOOKUP(Pag_Inicio_Corr_mas_casos[[#This Row],[Corregimiento]],Hoja3!$A$2:$D$676,4,0)</f>
        <v>81003</v>
      </c>
      <c r="E13790" s="41">
        <v>28</v>
      </c>
    </row>
    <row r="13791" spans="1:5" x14ac:dyDescent="0.25">
      <c r="A13791" s="43">
        <v>44563</v>
      </c>
      <c r="B13791" s="41">
        <v>44563</v>
      </c>
      <c r="C13791" s="41" t="s">
        <v>1107</v>
      </c>
      <c r="D13791" s="42">
        <f>VLOOKUP(Pag_Inicio_Corr_mas_casos[[#This Row],[Corregimiento]],Hoja3!$A$2:$D$676,4,0)</f>
        <v>80819</v>
      </c>
      <c r="E13791" s="41">
        <v>26</v>
      </c>
    </row>
    <row r="13792" spans="1:5" x14ac:dyDescent="0.25">
      <c r="A13792" s="43">
        <v>44563</v>
      </c>
      <c r="B13792" s="41">
        <v>44563</v>
      </c>
      <c r="C13792" s="41" t="s">
        <v>1042</v>
      </c>
      <c r="D13792" s="42">
        <f>VLOOKUP(Pag_Inicio_Corr_mas_casos[[#This Row],[Corregimiento]],Hoja3!$A$2:$D$676,4,0)</f>
        <v>80826</v>
      </c>
      <c r="E13792" s="41">
        <v>21</v>
      </c>
    </row>
    <row r="13793" spans="1:5" x14ac:dyDescent="0.25">
      <c r="A13793" s="43">
        <v>44563</v>
      </c>
      <c r="B13793" s="41">
        <v>44563</v>
      </c>
      <c r="C13793" s="41" t="s">
        <v>1032</v>
      </c>
      <c r="D13793" s="42">
        <f>VLOOKUP(Pag_Inicio_Corr_mas_casos[[#This Row],[Corregimiento]],Hoja3!$A$2:$D$676,4,0)</f>
        <v>80810</v>
      </c>
      <c r="E13793" s="41">
        <v>19</v>
      </c>
    </row>
    <row r="13794" spans="1:5" x14ac:dyDescent="0.25">
      <c r="A13794" s="43">
        <v>44563</v>
      </c>
      <c r="B13794" s="41">
        <v>44563</v>
      </c>
      <c r="C13794" s="41" t="s">
        <v>1087</v>
      </c>
      <c r="D13794" s="42">
        <f>VLOOKUP(Pag_Inicio_Corr_mas_casos[[#This Row],[Corregimiento]],Hoja3!$A$2:$D$676,4,0)</f>
        <v>80808</v>
      </c>
      <c r="E13794" s="41">
        <v>18</v>
      </c>
    </row>
    <row r="13795" spans="1:5" x14ac:dyDescent="0.25">
      <c r="A13795" s="43">
        <v>44563</v>
      </c>
      <c r="B13795" s="41">
        <v>44563</v>
      </c>
      <c r="C13795" s="41" t="s">
        <v>1163</v>
      </c>
      <c r="D13795" s="42">
        <f>VLOOKUP(Pag_Inicio_Corr_mas_casos[[#This Row],[Corregimiento]],Hoja3!$A$2:$D$676,4,0)</f>
        <v>130101</v>
      </c>
      <c r="E13795" s="41">
        <v>17</v>
      </c>
    </row>
    <row r="13796" spans="1:5" x14ac:dyDescent="0.25">
      <c r="A13796" s="43">
        <v>44563</v>
      </c>
      <c r="B13796" s="41">
        <v>44563</v>
      </c>
      <c r="C13796" s="41" t="s">
        <v>1273</v>
      </c>
      <c r="D13796" s="42">
        <f>VLOOKUP(Pag_Inicio_Corr_mas_casos[[#This Row],[Corregimiento]],Hoja3!$A$2:$D$676,4,0)</f>
        <v>130102</v>
      </c>
      <c r="E13796" s="41">
        <v>17</v>
      </c>
    </row>
    <row r="13797" spans="1:5" x14ac:dyDescent="0.25">
      <c r="A13797" s="43">
        <v>44563</v>
      </c>
      <c r="B13797" s="41">
        <v>44563</v>
      </c>
      <c r="C13797" s="41" t="s">
        <v>1552</v>
      </c>
      <c r="D13797" s="42">
        <f>VLOOKUP(Pag_Inicio_Corr_mas_casos[[#This Row],[Corregimiento]],Hoja3!$A$2:$D$676,4,0)</f>
        <v>50106</v>
      </c>
      <c r="E13797" s="41">
        <v>17</v>
      </c>
    </row>
    <row r="13798" spans="1:5" x14ac:dyDescent="0.25">
      <c r="A13798" s="43">
        <v>44563</v>
      </c>
      <c r="B13798" s="41">
        <v>44563</v>
      </c>
      <c r="C13798" s="41" t="s">
        <v>1131</v>
      </c>
      <c r="D13798" s="42">
        <f>VLOOKUP(Pag_Inicio_Corr_mas_casos[[#This Row],[Corregimiento]],Hoja3!$A$2:$D$676,4,0)</f>
        <v>130106</v>
      </c>
      <c r="E13798" s="41">
        <v>16</v>
      </c>
    </row>
    <row r="13799" spans="1:5" x14ac:dyDescent="0.25">
      <c r="A13799" s="43">
        <v>44563</v>
      </c>
      <c r="B13799" s="41">
        <v>44563</v>
      </c>
      <c r="C13799" s="41" t="s">
        <v>1117</v>
      </c>
      <c r="D13799" s="42">
        <f>VLOOKUP(Pag_Inicio_Corr_mas_casos[[#This Row],[Corregimiento]],Hoja3!$A$2:$D$676,4,0)</f>
        <v>91001</v>
      </c>
      <c r="E13799" s="41">
        <v>15</v>
      </c>
    </row>
    <row r="13800" spans="1:5" x14ac:dyDescent="0.25">
      <c r="A13800" s="43">
        <v>44563</v>
      </c>
      <c r="B13800" s="41">
        <v>44563</v>
      </c>
      <c r="C13800" s="41" t="s">
        <v>1043</v>
      </c>
      <c r="D13800" s="42">
        <f>VLOOKUP(Pag_Inicio_Corr_mas_casos[[#This Row],[Corregimiento]],Hoja3!$A$2:$D$676,4,0)</f>
        <v>80811</v>
      </c>
      <c r="E13800" s="41">
        <v>15</v>
      </c>
    </row>
    <row r="13801" spans="1:5" x14ac:dyDescent="0.25">
      <c r="A13801" s="43">
        <v>44563</v>
      </c>
      <c r="B13801" s="41">
        <v>44563</v>
      </c>
      <c r="C13801" s="41" t="s">
        <v>1101</v>
      </c>
      <c r="D13801" s="42">
        <f>VLOOKUP(Pag_Inicio_Corr_mas_casos[[#This Row],[Corregimiento]],Hoja3!$A$2:$D$676,4,0)</f>
        <v>60101</v>
      </c>
      <c r="E13801" s="41">
        <v>13</v>
      </c>
    </row>
    <row r="13802" spans="1:5" x14ac:dyDescent="0.25">
      <c r="A13802" s="43">
        <v>44563</v>
      </c>
      <c r="B13802" s="41">
        <v>44563</v>
      </c>
      <c r="C13802" s="41" t="s">
        <v>1155</v>
      </c>
      <c r="D13802" s="42">
        <f>VLOOKUP(Pag_Inicio_Corr_mas_casos[[#This Row],[Corregimiento]],Hoja3!$A$2:$D$676,4,0)</f>
        <v>40601</v>
      </c>
      <c r="E13802" s="41">
        <v>13</v>
      </c>
    </row>
    <row r="13803" spans="1:5" x14ac:dyDescent="0.25">
      <c r="A13803" s="43">
        <v>44563</v>
      </c>
      <c r="B13803" s="41">
        <v>44563</v>
      </c>
      <c r="C13803" s="41" t="s">
        <v>1147</v>
      </c>
      <c r="D13803" s="42">
        <f>VLOOKUP(Pag_Inicio_Corr_mas_casos[[#This Row],[Corregimiento]],Hoja3!$A$2:$D$676,4,0)</f>
        <v>40201</v>
      </c>
      <c r="E13803" s="41">
        <v>12</v>
      </c>
    </row>
    <row r="13804" spans="1:5" x14ac:dyDescent="0.25">
      <c r="A13804" s="203">
        <v>44564</v>
      </c>
      <c r="B13804" s="204">
        <v>44564</v>
      </c>
      <c r="C13804" s="204" t="s">
        <v>1106</v>
      </c>
      <c r="D13804" s="205">
        <f>VLOOKUP(Pag_Inicio_Corr_mas_casos[[#This Row],[Corregimiento]],Hoja3!$A$2:$D$676,4,0)</f>
        <v>80809</v>
      </c>
      <c r="E13804" s="204">
        <v>104</v>
      </c>
    </row>
    <row r="13805" spans="1:5" x14ac:dyDescent="0.25">
      <c r="A13805" s="203">
        <v>44564</v>
      </c>
      <c r="B13805" s="204">
        <v>44564</v>
      </c>
      <c r="C13805" s="204" t="s">
        <v>1141</v>
      </c>
      <c r="D13805" s="205">
        <f>VLOOKUP(Pag_Inicio_Corr_mas_casos[[#This Row],[Corregimiento]],Hoja3!$A$2:$D$676,4,0)</f>
        <v>80812</v>
      </c>
      <c r="E13805" s="204">
        <v>82</v>
      </c>
    </row>
    <row r="13806" spans="1:5" x14ac:dyDescent="0.25">
      <c r="A13806" s="203">
        <v>44564</v>
      </c>
      <c r="B13806" s="204">
        <v>44564</v>
      </c>
      <c r="C13806" s="204" t="s">
        <v>1034</v>
      </c>
      <c r="D13806" s="205">
        <f>VLOOKUP(Pag_Inicio_Corr_mas_casos[[#This Row],[Corregimiento]],Hoja3!$A$2:$D$676,4,0)</f>
        <v>81009</v>
      </c>
      <c r="E13806" s="204">
        <v>61</v>
      </c>
    </row>
    <row r="13807" spans="1:5" x14ac:dyDescent="0.25">
      <c r="A13807" s="203">
        <v>44564</v>
      </c>
      <c r="B13807" s="204">
        <v>44564</v>
      </c>
      <c r="C13807" s="204" t="s">
        <v>1037</v>
      </c>
      <c r="D13807" s="205">
        <f>VLOOKUP(Pag_Inicio_Corr_mas_casos[[#This Row],[Corregimiento]],Hoja3!$A$2:$D$676,4,0)</f>
        <v>80807</v>
      </c>
      <c r="E13807" s="204">
        <v>59</v>
      </c>
    </row>
    <row r="13808" spans="1:5" x14ac:dyDescent="0.25">
      <c r="A13808" s="203">
        <v>44564</v>
      </c>
      <c r="B13808" s="204">
        <v>44564</v>
      </c>
      <c r="C13808" s="204" t="s">
        <v>1035</v>
      </c>
      <c r="D13808" s="205">
        <f>VLOOKUP(Pag_Inicio_Corr_mas_casos[[#This Row],[Corregimiento]],Hoja3!$A$2:$D$676,4,0)</f>
        <v>80806</v>
      </c>
      <c r="E13808" s="204">
        <v>56</v>
      </c>
    </row>
    <row r="13809" spans="1:5" x14ac:dyDescent="0.25">
      <c r="A13809" s="203">
        <v>44564</v>
      </c>
      <c r="B13809" s="204">
        <v>44564</v>
      </c>
      <c r="C13809" s="204" t="s">
        <v>1273</v>
      </c>
      <c r="D13809" s="205">
        <f>VLOOKUP(Pag_Inicio_Corr_mas_casos[[#This Row],[Corregimiento]],Hoja3!$A$2:$D$676,4,0)</f>
        <v>130102</v>
      </c>
      <c r="E13809" s="204">
        <v>37</v>
      </c>
    </row>
    <row r="13810" spans="1:5" x14ac:dyDescent="0.25">
      <c r="A13810" s="203">
        <v>44564</v>
      </c>
      <c r="B13810" s="204">
        <v>44564</v>
      </c>
      <c r="C13810" s="204" t="s">
        <v>1416</v>
      </c>
      <c r="D13810" s="205">
        <f>VLOOKUP(Pag_Inicio_Corr_mas_casos[[#This Row],[Corregimiento]],Hoja3!$A$2:$D$676,4,0)</f>
        <v>80810</v>
      </c>
      <c r="E13810" s="204">
        <v>30</v>
      </c>
    </row>
    <row r="13811" spans="1:5" x14ac:dyDescent="0.25">
      <c r="A13811" s="203">
        <v>44564</v>
      </c>
      <c r="B13811" s="204">
        <v>44564</v>
      </c>
      <c r="C13811" s="204" t="s">
        <v>1107</v>
      </c>
      <c r="D13811" s="205">
        <f>VLOOKUP(Pag_Inicio_Corr_mas_casos[[#This Row],[Corregimiento]],Hoja3!$A$2:$D$676,4,0)</f>
        <v>80819</v>
      </c>
      <c r="E13811" s="204">
        <v>27</v>
      </c>
    </row>
    <row r="13812" spans="1:5" x14ac:dyDescent="0.25">
      <c r="A13812" s="203">
        <v>44564</v>
      </c>
      <c r="B13812" s="204">
        <v>44564</v>
      </c>
      <c r="C13812" s="204" t="s">
        <v>1041</v>
      </c>
      <c r="D13812" s="205">
        <f>VLOOKUP(Pag_Inicio_Corr_mas_casos[[#This Row],[Corregimiento]],Hoja3!$A$2:$D$676,4,0)</f>
        <v>80814</v>
      </c>
      <c r="E13812" s="204">
        <v>26</v>
      </c>
    </row>
    <row r="13813" spans="1:5" x14ac:dyDescent="0.25">
      <c r="A13813" s="203">
        <v>44564</v>
      </c>
      <c r="B13813" s="204">
        <v>44564</v>
      </c>
      <c r="C13813" s="204" t="s">
        <v>1415</v>
      </c>
      <c r="D13813" s="205">
        <f>VLOOKUP(Pag_Inicio_Corr_mas_casos[[#This Row],[Corregimiento]],Hoja3!$A$2:$D$676,4,0)</f>
        <v>80808</v>
      </c>
      <c r="E13813" s="204">
        <v>24</v>
      </c>
    </row>
    <row r="13814" spans="1:5" x14ac:dyDescent="0.25">
      <c r="A13814" s="203">
        <v>44564</v>
      </c>
      <c r="B13814" s="204">
        <v>44564</v>
      </c>
      <c r="C13814" s="204" t="s">
        <v>1082</v>
      </c>
      <c r="D13814" s="205">
        <f>VLOOKUP(Pag_Inicio_Corr_mas_casos[[#This Row],[Corregimiento]],Hoja3!$A$2:$D$676,4,0)</f>
        <v>80826</v>
      </c>
      <c r="E13814" s="204">
        <v>24</v>
      </c>
    </row>
    <row r="13815" spans="1:5" x14ac:dyDescent="0.25">
      <c r="A13815" s="203">
        <v>44564</v>
      </c>
      <c r="B13815" s="204">
        <v>44564</v>
      </c>
      <c r="C13815" s="204" t="s">
        <v>1031</v>
      </c>
      <c r="D13815" s="205">
        <f>VLOOKUP(Pag_Inicio_Corr_mas_casos[[#This Row],[Corregimiento]],Hoja3!$A$2:$D$676,4,0)</f>
        <v>81001</v>
      </c>
      <c r="E13815" s="204">
        <v>23</v>
      </c>
    </row>
    <row r="13816" spans="1:5" x14ac:dyDescent="0.25">
      <c r="A13816" s="203">
        <v>44564</v>
      </c>
      <c r="B13816" s="204">
        <v>44564</v>
      </c>
      <c r="C13816" s="204" t="s">
        <v>1282</v>
      </c>
      <c r="D13816" s="205">
        <f>VLOOKUP(Pag_Inicio_Corr_mas_casos[[#This Row],[Corregimiento]],Hoja3!$A$2:$D$676,4,0)</f>
        <v>80823</v>
      </c>
      <c r="E13816" s="204">
        <v>23</v>
      </c>
    </row>
    <row r="13817" spans="1:5" x14ac:dyDescent="0.25">
      <c r="A13817" s="203">
        <v>44564</v>
      </c>
      <c r="B13817" s="204">
        <v>44564</v>
      </c>
      <c r="C13817" s="204" t="s">
        <v>1413</v>
      </c>
      <c r="D13817" s="205">
        <f>VLOOKUP(Pag_Inicio_Corr_mas_casos[[#This Row],[Corregimiento]],Hoja3!$A$2:$D$676,4,0)</f>
        <v>81003</v>
      </c>
      <c r="E13817" s="204">
        <v>21</v>
      </c>
    </row>
    <row r="13818" spans="1:5" x14ac:dyDescent="0.25">
      <c r="A13818" s="203">
        <v>44564</v>
      </c>
      <c r="B13818" s="204">
        <v>44564</v>
      </c>
      <c r="C13818" s="204" t="s">
        <v>1501</v>
      </c>
      <c r="D13818" s="205">
        <f>VLOOKUP(Pag_Inicio_Corr_mas_casos[[#This Row],[Corregimiento]],Hoja3!$A$2:$D$676,4,0)</f>
        <v>70301</v>
      </c>
      <c r="E13818" s="204">
        <v>19</v>
      </c>
    </row>
    <row r="13819" spans="1:5" x14ac:dyDescent="0.25">
      <c r="A13819" s="203">
        <v>44564</v>
      </c>
      <c r="B13819" s="204">
        <v>44564</v>
      </c>
      <c r="C13819" s="204" t="s">
        <v>1163</v>
      </c>
      <c r="D13819" s="205">
        <f>VLOOKUP(Pag_Inicio_Corr_mas_casos[[#This Row],[Corregimiento]],Hoja3!$A$2:$D$676,4,0)</f>
        <v>130101</v>
      </c>
      <c r="E13819" s="204">
        <v>18</v>
      </c>
    </row>
    <row r="13820" spans="1:5" x14ac:dyDescent="0.25">
      <c r="A13820" s="203">
        <v>44564</v>
      </c>
      <c r="B13820" s="204">
        <v>44564</v>
      </c>
      <c r="C13820" s="204" t="s">
        <v>1437</v>
      </c>
      <c r="D13820" s="205">
        <f>VLOOKUP(Pag_Inicio_Corr_mas_casos[[#This Row],[Corregimiento]],Hoja3!$A$2:$D$676,4,0)</f>
        <v>130702</v>
      </c>
      <c r="E13820" s="204">
        <v>18</v>
      </c>
    </row>
    <row r="13821" spans="1:5" x14ac:dyDescent="0.25">
      <c r="A13821" s="203">
        <v>44564</v>
      </c>
      <c r="B13821" s="204">
        <v>44564</v>
      </c>
      <c r="C13821" s="204" t="s">
        <v>1447</v>
      </c>
      <c r="D13821" s="205">
        <f>VLOOKUP(Pag_Inicio_Corr_mas_casos[[#This Row],[Corregimiento]],Hoja3!$A$2:$D$676,4,0)</f>
        <v>130717</v>
      </c>
      <c r="E13821" s="204">
        <v>17</v>
      </c>
    </row>
    <row r="13822" spans="1:5" x14ac:dyDescent="0.25">
      <c r="A13822" s="203">
        <v>44564</v>
      </c>
      <c r="B13822" s="204">
        <v>44564</v>
      </c>
      <c r="C13822" s="204" t="s">
        <v>765</v>
      </c>
      <c r="D13822" s="205">
        <f>VLOOKUP(Pag_Inicio_Corr_mas_casos[[#This Row],[Corregimiento]],Hoja3!$A$2:$D$676,4,0)</f>
        <v>130709</v>
      </c>
      <c r="E13822" s="204">
        <v>16</v>
      </c>
    </row>
    <row r="13823" spans="1:5" x14ac:dyDescent="0.25">
      <c r="A13823" s="203">
        <v>44564</v>
      </c>
      <c r="B13823" s="204">
        <v>44564</v>
      </c>
      <c r="C13823" s="204" t="s">
        <v>1101</v>
      </c>
      <c r="D13823" s="205">
        <f>VLOOKUP(Pag_Inicio_Corr_mas_casos[[#This Row],[Corregimiento]],Hoja3!$A$2:$D$676,4,0)</f>
        <v>60101</v>
      </c>
      <c r="E13823" s="204">
        <v>16</v>
      </c>
    </row>
    <row r="13824" spans="1:5" x14ac:dyDescent="0.25">
      <c r="A13824" s="32">
        <v>44565</v>
      </c>
      <c r="B13824" s="33">
        <v>44565</v>
      </c>
      <c r="C13824" s="33" t="s">
        <v>1106</v>
      </c>
      <c r="D13824" s="34">
        <f>VLOOKUP(Pag_Inicio_Corr_mas_casos[[#This Row],[Corregimiento]],Hoja3!$A$2:$D$676,4,0)</f>
        <v>80809</v>
      </c>
      <c r="E13824" s="33">
        <v>219</v>
      </c>
    </row>
    <row r="13825" spans="1:5" x14ac:dyDescent="0.25">
      <c r="A13825" s="32">
        <v>44565</v>
      </c>
      <c r="B13825" s="33">
        <v>44565</v>
      </c>
      <c r="C13825" s="33" t="s">
        <v>1141</v>
      </c>
      <c r="D13825" s="34">
        <f>VLOOKUP(Pag_Inicio_Corr_mas_casos[[#This Row],[Corregimiento]],Hoja3!$A$2:$D$676,4,0)</f>
        <v>80812</v>
      </c>
      <c r="E13825" s="33">
        <v>159</v>
      </c>
    </row>
    <row r="13826" spans="1:5" x14ac:dyDescent="0.25">
      <c r="A13826" s="32">
        <v>44565</v>
      </c>
      <c r="B13826" s="33">
        <v>44565</v>
      </c>
      <c r="C13826" s="33" t="s">
        <v>1037</v>
      </c>
      <c r="D13826" s="34">
        <f>VLOOKUP(Pag_Inicio_Corr_mas_casos[[#This Row],[Corregimiento]],Hoja3!$A$2:$D$676,4,0)</f>
        <v>80807</v>
      </c>
      <c r="E13826" s="33">
        <v>135</v>
      </c>
    </row>
    <row r="13827" spans="1:5" x14ac:dyDescent="0.25">
      <c r="A13827" s="32">
        <v>44565</v>
      </c>
      <c r="B13827" s="33">
        <v>44565</v>
      </c>
      <c r="C13827" s="33" t="s">
        <v>1035</v>
      </c>
      <c r="D13827" s="34">
        <f>VLOOKUP(Pag_Inicio_Corr_mas_casos[[#This Row],[Corregimiento]],Hoja3!$A$2:$D$676,4,0)</f>
        <v>80806</v>
      </c>
      <c r="E13827" s="33">
        <v>117</v>
      </c>
    </row>
    <row r="13828" spans="1:5" x14ac:dyDescent="0.25">
      <c r="A13828" s="32">
        <v>44565</v>
      </c>
      <c r="B13828" s="33">
        <v>44565</v>
      </c>
      <c r="C13828" s="33" t="s">
        <v>1034</v>
      </c>
      <c r="D13828" s="34">
        <f>VLOOKUP(Pag_Inicio_Corr_mas_casos[[#This Row],[Corregimiento]],Hoja3!$A$2:$D$676,4,0)</f>
        <v>81009</v>
      </c>
      <c r="E13828" s="33">
        <v>112</v>
      </c>
    </row>
    <row r="13829" spans="1:5" x14ac:dyDescent="0.25">
      <c r="A13829" s="32">
        <v>44565</v>
      </c>
      <c r="B13829" s="33">
        <v>44565</v>
      </c>
      <c r="C13829" s="33" t="s">
        <v>1107</v>
      </c>
      <c r="D13829" s="34">
        <f>VLOOKUP(Pag_Inicio_Corr_mas_casos[[#This Row],[Corregimiento]],Hoja3!$A$2:$D$676,4,0)</f>
        <v>80819</v>
      </c>
      <c r="E13829" s="33">
        <v>97</v>
      </c>
    </row>
    <row r="13830" spans="1:5" x14ac:dyDescent="0.25">
      <c r="A13830" s="32">
        <v>44565</v>
      </c>
      <c r="B13830" s="33">
        <v>44565</v>
      </c>
      <c r="C13830" s="33" t="s">
        <v>1116</v>
      </c>
      <c r="D13830" s="34">
        <f>VLOOKUP(Pag_Inicio_Corr_mas_casos[[#This Row],[Corregimiento]],Hoja3!$A$2:$D$676,4,0)</f>
        <v>81003</v>
      </c>
      <c r="E13830" s="33">
        <v>75</v>
      </c>
    </row>
    <row r="13831" spans="1:5" x14ac:dyDescent="0.25">
      <c r="A13831" s="32">
        <v>44565</v>
      </c>
      <c r="B13831" s="33">
        <v>44565</v>
      </c>
      <c r="C13831" s="33" t="s">
        <v>1041</v>
      </c>
      <c r="D13831" s="34">
        <f>VLOOKUP(Pag_Inicio_Corr_mas_casos[[#This Row],[Corregimiento]],Hoja3!$A$2:$D$676,4,0)</f>
        <v>80814</v>
      </c>
      <c r="E13831" s="33">
        <v>74</v>
      </c>
    </row>
    <row r="13832" spans="1:5" x14ac:dyDescent="0.25">
      <c r="A13832" s="32">
        <v>44565</v>
      </c>
      <c r="B13832" s="33">
        <v>44565</v>
      </c>
      <c r="C13832" s="33" t="s">
        <v>1114</v>
      </c>
      <c r="D13832" s="34">
        <f>VLOOKUP(Pag_Inicio_Corr_mas_casos[[#This Row],[Corregimiento]],Hoja3!$A$2:$D$676,4,0)</f>
        <v>81001</v>
      </c>
      <c r="E13832" s="33">
        <v>72</v>
      </c>
    </row>
    <row r="13833" spans="1:5" x14ac:dyDescent="0.25">
      <c r="A13833" s="32">
        <v>44565</v>
      </c>
      <c r="B13833" s="33">
        <v>44565</v>
      </c>
      <c r="C13833" s="33" t="s">
        <v>1032</v>
      </c>
      <c r="D13833" s="34">
        <f>VLOOKUP(Pag_Inicio_Corr_mas_casos[[#This Row],[Corregimiento]],Hoja3!$A$2:$D$676,4,0)</f>
        <v>80810</v>
      </c>
      <c r="E13833" s="33">
        <v>72</v>
      </c>
    </row>
    <row r="13834" spans="1:5" x14ac:dyDescent="0.25">
      <c r="A13834" s="32">
        <v>44565</v>
      </c>
      <c r="B13834" s="33">
        <v>44565</v>
      </c>
      <c r="C13834" s="33" t="s">
        <v>1042</v>
      </c>
      <c r="D13834" s="34">
        <f>VLOOKUP(Pag_Inicio_Corr_mas_casos[[#This Row],[Corregimiento]],Hoja3!$A$2:$D$676,4,0)</f>
        <v>80826</v>
      </c>
      <c r="E13834" s="33">
        <v>64</v>
      </c>
    </row>
    <row r="13835" spans="1:5" x14ac:dyDescent="0.25">
      <c r="A13835" s="32">
        <v>44565</v>
      </c>
      <c r="B13835" s="33">
        <v>44565</v>
      </c>
      <c r="C13835" s="33" t="s">
        <v>1155</v>
      </c>
      <c r="D13835" s="34">
        <f>VLOOKUP(Pag_Inicio_Corr_mas_casos[[#This Row],[Corregimiento]],Hoja3!$A$2:$D$676,4,0)</f>
        <v>40601</v>
      </c>
      <c r="E13835" s="33">
        <v>64</v>
      </c>
    </row>
    <row r="13836" spans="1:5" x14ac:dyDescent="0.25">
      <c r="A13836" s="32">
        <v>44565</v>
      </c>
      <c r="B13836" s="33">
        <v>44565</v>
      </c>
      <c r="C13836" s="33" t="s">
        <v>1273</v>
      </c>
      <c r="D13836" s="34">
        <f>VLOOKUP(Pag_Inicio_Corr_mas_casos[[#This Row],[Corregimiento]],Hoja3!$A$2:$D$676,4,0)</f>
        <v>130102</v>
      </c>
      <c r="E13836" s="33">
        <v>55</v>
      </c>
    </row>
    <row r="13837" spans="1:5" x14ac:dyDescent="0.25">
      <c r="A13837" s="32">
        <v>44565</v>
      </c>
      <c r="B13837" s="33">
        <v>44565</v>
      </c>
      <c r="C13837" s="33" t="s">
        <v>1117</v>
      </c>
      <c r="D13837" s="34">
        <f>VLOOKUP(Pag_Inicio_Corr_mas_casos[[#This Row],[Corregimiento]],Hoja3!$A$2:$D$676,4,0)</f>
        <v>91001</v>
      </c>
      <c r="E13837" s="33">
        <v>50</v>
      </c>
    </row>
    <row r="13838" spans="1:5" x14ac:dyDescent="0.25">
      <c r="A13838" s="32">
        <v>44565</v>
      </c>
      <c r="B13838" s="33">
        <v>44565</v>
      </c>
      <c r="C13838" s="33" t="s">
        <v>1136</v>
      </c>
      <c r="D13838" s="34">
        <f>VLOOKUP(Pag_Inicio_Corr_mas_casos[[#This Row],[Corregimiento]],Hoja3!$A$2:$D$676,4,0)</f>
        <v>70301</v>
      </c>
      <c r="E13838" s="33">
        <v>50</v>
      </c>
    </row>
    <row r="13839" spans="1:5" x14ac:dyDescent="0.25">
      <c r="A13839" s="32">
        <v>44565</v>
      </c>
      <c r="B13839" s="33">
        <v>44565</v>
      </c>
      <c r="C13839" s="33" t="s">
        <v>1087</v>
      </c>
      <c r="D13839" s="34">
        <f>VLOOKUP(Pag_Inicio_Corr_mas_casos[[#This Row],[Corregimiento]],Hoja3!$A$2:$D$676,4,0)</f>
        <v>80808</v>
      </c>
      <c r="E13839" s="33">
        <v>50</v>
      </c>
    </row>
    <row r="13840" spans="1:5" x14ac:dyDescent="0.25">
      <c r="A13840" s="32">
        <v>44565</v>
      </c>
      <c r="B13840" s="33">
        <v>44565</v>
      </c>
      <c r="C13840" s="33" t="s">
        <v>1038</v>
      </c>
      <c r="D13840" s="34">
        <f>VLOOKUP(Pag_Inicio_Corr_mas_casos[[#This Row],[Corregimiento]],Hoja3!$A$2:$D$676,4,0)</f>
        <v>80816</v>
      </c>
      <c r="E13840" s="33">
        <v>48</v>
      </c>
    </row>
    <row r="13841" spans="1:5" x14ac:dyDescent="0.25">
      <c r="A13841" s="32">
        <v>44565</v>
      </c>
      <c r="B13841" s="33">
        <v>44565</v>
      </c>
      <c r="C13841" s="33" t="s">
        <v>1036</v>
      </c>
      <c r="D13841" s="34">
        <f>VLOOKUP(Pag_Inicio_Corr_mas_casos[[#This Row],[Corregimiento]],Hoja3!$A$2:$D$676,4,0)</f>
        <v>80823</v>
      </c>
      <c r="E13841" s="33">
        <v>47</v>
      </c>
    </row>
    <row r="13842" spans="1:5" x14ac:dyDescent="0.25">
      <c r="A13842" s="32">
        <v>44565</v>
      </c>
      <c r="B13842" s="33">
        <v>44565</v>
      </c>
      <c r="C13842" s="33" t="s">
        <v>1100</v>
      </c>
      <c r="D13842" s="34">
        <f>VLOOKUP(Pag_Inicio_Corr_mas_casos[[#This Row],[Corregimiento]],Hoja3!$A$2:$D$676,4,0)</f>
        <v>60103</v>
      </c>
      <c r="E13842" s="33">
        <v>46</v>
      </c>
    </row>
    <row r="13843" spans="1:5" x14ac:dyDescent="0.25">
      <c r="A13843" s="32">
        <v>44565</v>
      </c>
      <c r="B13843" s="33">
        <v>44565</v>
      </c>
      <c r="C13843" s="33" t="s">
        <v>1043</v>
      </c>
      <c r="D13843" s="34">
        <f>VLOOKUP(Pag_Inicio_Corr_mas_casos[[#This Row],[Corregimiento]],Hoja3!$A$2:$D$676,4,0)</f>
        <v>80811</v>
      </c>
      <c r="E13843" s="33">
        <v>45</v>
      </c>
    </row>
    <row r="13844" spans="1:5" x14ac:dyDescent="0.25">
      <c r="A13844" s="206">
        <v>44566</v>
      </c>
      <c r="B13844" s="207">
        <v>44566</v>
      </c>
      <c r="C13844" s="207" t="s">
        <v>1106</v>
      </c>
      <c r="D13844" s="208">
        <f>VLOOKUP(Pag_Inicio_Corr_mas_casos[[#This Row],[Corregimiento]],Hoja3!$A$2:$D$676,4,0)</f>
        <v>80809</v>
      </c>
      <c r="E13844" s="207">
        <v>305</v>
      </c>
    </row>
    <row r="13845" spans="1:5" x14ac:dyDescent="0.25">
      <c r="A13845" s="206">
        <v>44566</v>
      </c>
      <c r="B13845" s="207">
        <v>44566</v>
      </c>
      <c r="C13845" s="207" t="s">
        <v>1035</v>
      </c>
      <c r="D13845" s="208">
        <f>VLOOKUP(Pag_Inicio_Corr_mas_casos[[#This Row],[Corregimiento]],Hoja3!$A$2:$D$676,4,0)</f>
        <v>80806</v>
      </c>
      <c r="E13845" s="207">
        <v>203</v>
      </c>
    </row>
    <row r="13846" spans="1:5" x14ac:dyDescent="0.25">
      <c r="A13846" s="206">
        <v>44566</v>
      </c>
      <c r="B13846" s="207">
        <v>44566</v>
      </c>
      <c r="C13846" s="207" t="s">
        <v>1141</v>
      </c>
      <c r="D13846" s="208">
        <f>VLOOKUP(Pag_Inicio_Corr_mas_casos[[#This Row],[Corregimiento]],Hoja3!$A$2:$D$676,4,0)</f>
        <v>80812</v>
      </c>
      <c r="E13846" s="207">
        <v>184</v>
      </c>
    </row>
    <row r="13847" spans="1:5" x14ac:dyDescent="0.25">
      <c r="A13847" s="206">
        <v>44566</v>
      </c>
      <c r="B13847" s="207">
        <v>44566</v>
      </c>
      <c r="C13847" s="207" t="s">
        <v>1034</v>
      </c>
      <c r="D13847" s="208">
        <f>VLOOKUP(Pag_Inicio_Corr_mas_casos[[#This Row],[Corregimiento]],Hoja3!$A$2:$D$676,4,0)</f>
        <v>81009</v>
      </c>
      <c r="E13847" s="207">
        <v>162</v>
      </c>
    </row>
    <row r="13848" spans="1:5" x14ac:dyDescent="0.25">
      <c r="A13848" s="206">
        <v>44566</v>
      </c>
      <c r="B13848" s="207">
        <v>44566</v>
      </c>
      <c r="C13848" s="207" t="s">
        <v>1037</v>
      </c>
      <c r="D13848" s="208">
        <f>VLOOKUP(Pag_Inicio_Corr_mas_casos[[#This Row],[Corregimiento]],Hoja3!$A$2:$D$676,4,0)</f>
        <v>80807</v>
      </c>
      <c r="E13848" s="207">
        <v>147</v>
      </c>
    </row>
    <row r="13849" spans="1:5" x14ac:dyDescent="0.25">
      <c r="A13849" s="206">
        <v>44566</v>
      </c>
      <c r="B13849" s="207">
        <v>44566</v>
      </c>
      <c r="C13849" s="207" t="s">
        <v>1032</v>
      </c>
      <c r="D13849" s="208">
        <f>VLOOKUP(Pag_Inicio_Corr_mas_casos[[#This Row],[Corregimiento]],Hoja3!$A$2:$D$676,4,0)</f>
        <v>80810</v>
      </c>
      <c r="E13849" s="207">
        <v>122</v>
      </c>
    </row>
    <row r="13850" spans="1:5" x14ac:dyDescent="0.25">
      <c r="A13850" s="206">
        <v>44566</v>
      </c>
      <c r="B13850" s="207">
        <v>44566</v>
      </c>
      <c r="C13850" s="207" t="s">
        <v>1041</v>
      </c>
      <c r="D13850" s="208">
        <f>VLOOKUP(Pag_Inicio_Corr_mas_casos[[#This Row],[Corregimiento]],Hoja3!$A$2:$D$676,4,0)</f>
        <v>80814</v>
      </c>
      <c r="E13850" s="207">
        <v>118</v>
      </c>
    </row>
    <row r="13851" spans="1:5" x14ac:dyDescent="0.25">
      <c r="A13851" s="206">
        <v>44566</v>
      </c>
      <c r="B13851" s="207">
        <v>44566</v>
      </c>
      <c r="C13851" s="207" t="s">
        <v>1116</v>
      </c>
      <c r="D13851" s="208">
        <f>VLOOKUP(Pag_Inicio_Corr_mas_casos[[#This Row],[Corregimiento]],Hoja3!$A$2:$D$676,4,0)</f>
        <v>81003</v>
      </c>
      <c r="E13851" s="207">
        <v>106</v>
      </c>
    </row>
    <row r="13852" spans="1:5" x14ac:dyDescent="0.25">
      <c r="A13852" s="206">
        <v>44566</v>
      </c>
      <c r="B13852" s="207">
        <v>44566</v>
      </c>
      <c r="C13852" s="207" t="s">
        <v>1107</v>
      </c>
      <c r="D13852" s="208">
        <f>VLOOKUP(Pag_Inicio_Corr_mas_casos[[#This Row],[Corregimiento]],Hoja3!$A$2:$D$676,4,0)</f>
        <v>80819</v>
      </c>
      <c r="E13852" s="207">
        <v>103</v>
      </c>
    </row>
    <row r="13853" spans="1:5" x14ac:dyDescent="0.25">
      <c r="A13853" s="206">
        <v>44566</v>
      </c>
      <c r="B13853" s="207">
        <v>44566</v>
      </c>
      <c r="C13853" s="207" t="s">
        <v>1042</v>
      </c>
      <c r="D13853" s="208">
        <f>VLOOKUP(Pag_Inicio_Corr_mas_casos[[#This Row],[Corregimiento]],Hoja3!$A$2:$D$676,4,0)</f>
        <v>80826</v>
      </c>
      <c r="E13853" s="207">
        <v>97</v>
      </c>
    </row>
    <row r="13854" spans="1:5" x14ac:dyDescent="0.25">
      <c r="A13854" s="206">
        <v>44566</v>
      </c>
      <c r="B13854" s="207">
        <v>44566</v>
      </c>
      <c r="C13854" s="207" t="s">
        <v>1087</v>
      </c>
      <c r="D13854" s="208">
        <f>VLOOKUP(Pag_Inicio_Corr_mas_casos[[#This Row],[Corregimiento]],Hoja3!$A$2:$D$676,4,0)</f>
        <v>80808</v>
      </c>
      <c r="E13854" s="207">
        <v>85</v>
      </c>
    </row>
    <row r="13855" spans="1:5" x14ac:dyDescent="0.25">
      <c r="A13855" s="206">
        <v>44566</v>
      </c>
      <c r="B13855" s="207">
        <v>44566</v>
      </c>
      <c r="C13855" s="207" t="s">
        <v>1273</v>
      </c>
      <c r="D13855" s="208">
        <f>VLOOKUP(Pag_Inicio_Corr_mas_casos[[#This Row],[Corregimiento]],Hoja3!$A$2:$D$676,4,0)</f>
        <v>130102</v>
      </c>
      <c r="E13855" s="207">
        <v>81</v>
      </c>
    </row>
    <row r="13856" spans="1:5" x14ac:dyDescent="0.25">
      <c r="A13856" s="206">
        <v>44566</v>
      </c>
      <c r="B13856" s="207">
        <v>44566</v>
      </c>
      <c r="C13856" s="207" t="s">
        <v>1114</v>
      </c>
      <c r="D13856" s="208">
        <f>VLOOKUP(Pag_Inicio_Corr_mas_casos[[#This Row],[Corregimiento]],Hoja3!$A$2:$D$676,4,0)</f>
        <v>81001</v>
      </c>
      <c r="E13856" s="207">
        <v>81</v>
      </c>
    </row>
    <row r="13857" spans="1:5" x14ac:dyDescent="0.25">
      <c r="A13857" s="206">
        <v>44566</v>
      </c>
      <c r="B13857" s="207">
        <v>44566</v>
      </c>
      <c r="C13857" s="207" t="s">
        <v>1163</v>
      </c>
      <c r="D13857" s="208">
        <f>VLOOKUP(Pag_Inicio_Corr_mas_casos[[#This Row],[Corregimiento]],Hoja3!$A$2:$D$676,4,0)</f>
        <v>130101</v>
      </c>
      <c r="E13857" s="207">
        <v>73</v>
      </c>
    </row>
    <row r="13858" spans="1:5" x14ac:dyDescent="0.25">
      <c r="A13858" s="206">
        <v>44566</v>
      </c>
      <c r="B13858" s="207">
        <v>44566</v>
      </c>
      <c r="C13858" s="207" t="s">
        <v>1038</v>
      </c>
      <c r="D13858" s="208">
        <f>VLOOKUP(Pag_Inicio_Corr_mas_casos[[#This Row],[Corregimiento]],Hoja3!$A$2:$D$676,4,0)</f>
        <v>80816</v>
      </c>
      <c r="E13858" s="207">
        <v>65</v>
      </c>
    </row>
    <row r="13859" spans="1:5" x14ac:dyDescent="0.25">
      <c r="A13859" s="206">
        <v>44566</v>
      </c>
      <c r="B13859" s="207">
        <v>44566</v>
      </c>
      <c r="C13859" s="207" t="s">
        <v>1282</v>
      </c>
      <c r="D13859" s="208">
        <f>VLOOKUP(Pag_Inicio_Corr_mas_casos[[#This Row],[Corregimiento]],Hoja3!$A$2:$D$676,4,0)</f>
        <v>80823</v>
      </c>
      <c r="E13859" s="207">
        <v>64</v>
      </c>
    </row>
    <row r="13860" spans="1:5" x14ac:dyDescent="0.25">
      <c r="A13860" s="206">
        <v>44566</v>
      </c>
      <c r="B13860" s="207">
        <v>44566</v>
      </c>
      <c r="C13860" s="207" t="s">
        <v>1437</v>
      </c>
      <c r="D13860" s="208">
        <f>VLOOKUP(Pag_Inicio_Corr_mas_casos[[#This Row],[Corregimiento]],Hoja3!$A$2:$D$676,4,0)</f>
        <v>130702</v>
      </c>
      <c r="E13860" s="207">
        <v>59</v>
      </c>
    </row>
    <row r="13861" spans="1:5" x14ac:dyDescent="0.25">
      <c r="A13861" s="206">
        <v>44566</v>
      </c>
      <c r="B13861" s="207">
        <v>44566</v>
      </c>
      <c r="C13861" s="207" t="s">
        <v>1447</v>
      </c>
      <c r="D13861" s="208">
        <f>VLOOKUP(Pag_Inicio_Corr_mas_casos[[#This Row],[Corregimiento]],Hoja3!$A$2:$D$676,4,0)</f>
        <v>130717</v>
      </c>
      <c r="E13861" s="207">
        <v>52</v>
      </c>
    </row>
    <row r="13862" spans="1:5" x14ac:dyDescent="0.25">
      <c r="A13862" s="206">
        <v>44566</v>
      </c>
      <c r="B13862" s="207">
        <v>44566</v>
      </c>
      <c r="C13862" s="207" t="s">
        <v>1155</v>
      </c>
      <c r="D13862" s="208">
        <f>VLOOKUP(Pag_Inicio_Corr_mas_casos[[#This Row],[Corregimiento]],Hoja3!$A$2:$D$676,4,0)</f>
        <v>40601</v>
      </c>
      <c r="E13862" s="207">
        <v>52</v>
      </c>
    </row>
    <row r="13863" spans="1:5" x14ac:dyDescent="0.25">
      <c r="A13863" s="206">
        <v>44566</v>
      </c>
      <c r="B13863" s="207">
        <v>44566</v>
      </c>
      <c r="C13863" s="207" t="s">
        <v>1100</v>
      </c>
      <c r="D13863" s="208">
        <f>VLOOKUP(Pag_Inicio_Corr_mas_casos[[#This Row],[Corregimiento]],Hoja3!$A$2:$D$676,4,0)</f>
        <v>60103</v>
      </c>
      <c r="E13863" s="207">
        <v>51</v>
      </c>
    </row>
    <row r="13864" spans="1:5" x14ac:dyDescent="0.25">
      <c r="A13864" s="209">
        <v>44567</v>
      </c>
      <c r="B13864" s="210">
        <v>44567</v>
      </c>
      <c r="C13864" s="210" t="s">
        <v>1106</v>
      </c>
      <c r="D13864" s="211">
        <f>VLOOKUP(Pag_Inicio_Corr_mas_casos[[#This Row],[Corregimiento]],Hoja3!$A$2:$D$676,4,0)</f>
        <v>80809</v>
      </c>
      <c r="E13864" s="210">
        <v>256</v>
      </c>
    </row>
    <row r="13865" spans="1:5" x14ac:dyDescent="0.25">
      <c r="A13865" s="209">
        <v>44567</v>
      </c>
      <c r="B13865" s="210">
        <v>44567</v>
      </c>
      <c r="C13865" s="210" t="s">
        <v>1141</v>
      </c>
      <c r="D13865" s="211">
        <f>VLOOKUP(Pag_Inicio_Corr_mas_casos[[#This Row],[Corregimiento]],Hoja3!$A$2:$D$676,4,0)</f>
        <v>80812</v>
      </c>
      <c r="E13865" s="210">
        <v>150</v>
      </c>
    </row>
    <row r="13866" spans="1:5" x14ac:dyDescent="0.25">
      <c r="A13866" s="209">
        <v>44567</v>
      </c>
      <c r="B13866" s="210">
        <v>44567</v>
      </c>
      <c r="C13866" s="210" t="s">
        <v>1037</v>
      </c>
      <c r="D13866" s="211">
        <f>VLOOKUP(Pag_Inicio_Corr_mas_casos[[#This Row],[Corregimiento]],Hoja3!$A$2:$D$676,4,0)</f>
        <v>80807</v>
      </c>
      <c r="E13866" s="210">
        <v>146</v>
      </c>
    </row>
    <row r="13867" spans="1:5" x14ac:dyDescent="0.25">
      <c r="A13867" s="209">
        <v>44567</v>
      </c>
      <c r="B13867" s="210">
        <v>44567</v>
      </c>
      <c r="C13867" s="210" t="s">
        <v>1034</v>
      </c>
      <c r="D13867" s="211">
        <f>VLOOKUP(Pag_Inicio_Corr_mas_casos[[#This Row],[Corregimiento]],Hoja3!$A$2:$D$676,4,0)</f>
        <v>81009</v>
      </c>
      <c r="E13867" s="210">
        <v>129</v>
      </c>
    </row>
    <row r="13868" spans="1:5" x14ac:dyDescent="0.25">
      <c r="A13868" s="209">
        <v>44567</v>
      </c>
      <c r="B13868" s="210">
        <v>44567</v>
      </c>
      <c r="C13868" s="210" t="s">
        <v>1035</v>
      </c>
      <c r="D13868" s="211">
        <f>VLOOKUP(Pag_Inicio_Corr_mas_casos[[#This Row],[Corregimiento]],Hoja3!$A$2:$D$676,4,0)</f>
        <v>80806</v>
      </c>
      <c r="E13868" s="210">
        <v>122</v>
      </c>
    </row>
    <row r="13869" spans="1:5" x14ac:dyDescent="0.25">
      <c r="A13869" s="209">
        <v>44567</v>
      </c>
      <c r="B13869" s="210">
        <v>44567</v>
      </c>
      <c r="C13869" s="210" t="s">
        <v>1107</v>
      </c>
      <c r="D13869" s="211">
        <f>VLOOKUP(Pag_Inicio_Corr_mas_casos[[#This Row],[Corregimiento]],Hoja3!$A$2:$D$676,4,0)</f>
        <v>80819</v>
      </c>
      <c r="E13869" s="210">
        <v>114</v>
      </c>
    </row>
    <row r="13870" spans="1:5" x14ac:dyDescent="0.25">
      <c r="A13870" s="209">
        <v>44567</v>
      </c>
      <c r="B13870" s="210">
        <v>44567</v>
      </c>
      <c r="C13870" s="210" t="s">
        <v>1041</v>
      </c>
      <c r="D13870" s="211">
        <f>VLOOKUP(Pag_Inicio_Corr_mas_casos[[#This Row],[Corregimiento]],Hoja3!$A$2:$D$676,4,0)</f>
        <v>80814</v>
      </c>
      <c r="E13870" s="210">
        <v>107</v>
      </c>
    </row>
    <row r="13871" spans="1:5" x14ac:dyDescent="0.25">
      <c r="A13871" s="209">
        <v>44567</v>
      </c>
      <c r="B13871" s="210">
        <v>44567</v>
      </c>
      <c r="C13871" s="210" t="s">
        <v>1032</v>
      </c>
      <c r="D13871" s="211">
        <f>VLOOKUP(Pag_Inicio_Corr_mas_casos[[#This Row],[Corregimiento]],Hoja3!$A$2:$D$676,4,0)</f>
        <v>80810</v>
      </c>
      <c r="E13871" s="210">
        <v>95</v>
      </c>
    </row>
    <row r="13872" spans="1:5" x14ac:dyDescent="0.25">
      <c r="A13872" s="209">
        <v>44567</v>
      </c>
      <c r="B13872" s="210">
        <v>44567</v>
      </c>
      <c r="C13872" s="210" t="s">
        <v>1273</v>
      </c>
      <c r="D13872" s="211">
        <f>VLOOKUP(Pag_Inicio_Corr_mas_casos[[#This Row],[Corregimiento]],Hoja3!$A$2:$D$676,4,0)</f>
        <v>130102</v>
      </c>
      <c r="E13872" s="210">
        <v>93</v>
      </c>
    </row>
    <row r="13873" spans="1:5" x14ac:dyDescent="0.25">
      <c r="A13873" s="209">
        <v>44567</v>
      </c>
      <c r="B13873" s="210">
        <v>44567</v>
      </c>
      <c r="C13873" s="210" t="s">
        <v>1042</v>
      </c>
      <c r="D13873" s="211">
        <f>VLOOKUP(Pag_Inicio_Corr_mas_casos[[#This Row],[Corregimiento]],Hoja3!$A$2:$D$676,4,0)</f>
        <v>80826</v>
      </c>
      <c r="E13873" s="210">
        <v>89</v>
      </c>
    </row>
    <row r="13874" spans="1:5" x14ac:dyDescent="0.25">
      <c r="A13874" s="209">
        <v>44567</v>
      </c>
      <c r="B13874" s="210">
        <v>44567</v>
      </c>
      <c r="C13874" s="210" t="s">
        <v>1163</v>
      </c>
      <c r="D13874" s="211">
        <f>VLOOKUP(Pag_Inicio_Corr_mas_casos[[#This Row],[Corregimiento]],Hoja3!$A$2:$D$676,4,0)</f>
        <v>130101</v>
      </c>
      <c r="E13874" s="210">
        <v>87</v>
      </c>
    </row>
    <row r="13875" spans="1:5" x14ac:dyDescent="0.25">
      <c r="A13875" s="209">
        <v>44567</v>
      </c>
      <c r="B13875" s="210">
        <v>44567</v>
      </c>
      <c r="C13875" s="210" t="s">
        <v>1155</v>
      </c>
      <c r="D13875" s="211">
        <f>VLOOKUP(Pag_Inicio_Corr_mas_casos[[#This Row],[Corregimiento]],Hoja3!$A$2:$D$676,4,0)</f>
        <v>40601</v>
      </c>
      <c r="E13875" s="210">
        <v>82</v>
      </c>
    </row>
    <row r="13876" spans="1:5" x14ac:dyDescent="0.25">
      <c r="A13876" s="209">
        <v>44567</v>
      </c>
      <c r="B13876" s="210">
        <v>44567</v>
      </c>
      <c r="C13876" s="210" t="s">
        <v>1031</v>
      </c>
      <c r="D13876" s="211">
        <f>VLOOKUP(Pag_Inicio_Corr_mas_casos[[#This Row],[Corregimiento]],Hoja3!$A$2:$D$676,4,0)</f>
        <v>81001</v>
      </c>
      <c r="E13876" s="210">
        <v>76</v>
      </c>
    </row>
    <row r="13877" spans="1:5" x14ac:dyDescent="0.25">
      <c r="A13877" s="209">
        <v>44567</v>
      </c>
      <c r="B13877" s="210">
        <v>44567</v>
      </c>
      <c r="C13877" s="210" t="s">
        <v>1116</v>
      </c>
      <c r="D13877" s="211">
        <f>VLOOKUP(Pag_Inicio_Corr_mas_casos[[#This Row],[Corregimiento]],Hoja3!$A$2:$D$676,4,0)</f>
        <v>81003</v>
      </c>
      <c r="E13877" s="210">
        <v>73</v>
      </c>
    </row>
    <row r="13878" spans="1:5" x14ac:dyDescent="0.25">
      <c r="A13878" s="209">
        <v>44567</v>
      </c>
      <c r="B13878" s="210">
        <v>44567</v>
      </c>
      <c r="C13878" s="210" t="s">
        <v>1131</v>
      </c>
      <c r="D13878" s="211">
        <f>VLOOKUP(Pag_Inicio_Corr_mas_casos[[#This Row],[Corregimiento]],Hoja3!$A$2:$D$676,4,0)</f>
        <v>130106</v>
      </c>
      <c r="E13878" s="210">
        <v>73</v>
      </c>
    </row>
    <row r="13879" spans="1:5" x14ac:dyDescent="0.25">
      <c r="A13879" s="209">
        <v>44567</v>
      </c>
      <c r="B13879" s="210">
        <v>44567</v>
      </c>
      <c r="C13879" s="210" t="s">
        <v>1117</v>
      </c>
      <c r="D13879" s="211">
        <f>VLOOKUP(Pag_Inicio_Corr_mas_casos[[#This Row],[Corregimiento]],Hoja3!$A$2:$D$676,4,0)</f>
        <v>91001</v>
      </c>
      <c r="E13879" s="210">
        <v>68</v>
      </c>
    </row>
    <row r="13880" spans="1:5" x14ac:dyDescent="0.25">
      <c r="A13880" s="209">
        <v>44567</v>
      </c>
      <c r="B13880" s="210">
        <v>44567</v>
      </c>
      <c r="C13880" s="210" t="s">
        <v>1043</v>
      </c>
      <c r="D13880" s="211">
        <f>VLOOKUP(Pag_Inicio_Corr_mas_casos[[#This Row],[Corregimiento]],Hoja3!$A$2:$D$676,4,0)</f>
        <v>80811</v>
      </c>
      <c r="E13880" s="210">
        <v>65</v>
      </c>
    </row>
    <row r="13881" spans="1:5" x14ac:dyDescent="0.25">
      <c r="A13881" s="209">
        <v>44567</v>
      </c>
      <c r="B13881" s="210">
        <v>44567</v>
      </c>
      <c r="C13881" s="210" t="s">
        <v>1087</v>
      </c>
      <c r="D13881" s="211">
        <f>VLOOKUP(Pag_Inicio_Corr_mas_casos[[#This Row],[Corregimiento]],Hoja3!$A$2:$D$676,4,0)</f>
        <v>80808</v>
      </c>
      <c r="E13881" s="210">
        <v>63</v>
      </c>
    </row>
    <row r="13882" spans="1:5" x14ac:dyDescent="0.25">
      <c r="A13882" s="209">
        <v>44567</v>
      </c>
      <c r="B13882" s="210">
        <v>44567</v>
      </c>
      <c r="C13882" s="210" t="s">
        <v>1282</v>
      </c>
      <c r="D13882" s="211">
        <f>VLOOKUP(Pag_Inicio_Corr_mas_casos[[#This Row],[Corregimiento]],Hoja3!$A$2:$D$676,4,0)</f>
        <v>80823</v>
      </c>
      <c r="E13882" s="210">
        <v>60</v>
      </c>
    </row>
    <row r="13883" spans="1:5" x14ac:dyDescent="0.25">
      <c r="A13883" s="209">
        <v>44567</v>
      </c>
      <c r="B13883" s="210">
        <v>44567</v>
      </c>
      <c r="C13883" s="210" t="s">
        <v>1101</v>
      </c>
      <c r="D13883" s="211">
        <f>VLOOKUP(Pag_Inicio_Corr_mas_casos[[#This Row],[Corregimiento]],Hoja3!$A$2:$D$676,4,0)</f>
        <v>60101</v>
      </c>
      <c r="E13883" s="210">
        <v>60</v>
      </c>
    </row>
    <row r="13884" spans="1:5" x14ac:dyDescent="0.25">
      <c r="A13884" s="216">
        <v>44568</v>
      </c>
      <c r="B13884" s="222">
        <v>44568</v>
      </c>
      <c r="C13884" s="217" t="s">
        <v>1106</v>
      </c>
      <c r="D13884" s="223">
        <f>VLOOKUP(Pag_Inicio_Corr_mas_casos[[#This Row],[Corregimiento]],Hoja3!$A$2:$D$676,4,0)</f>
        <v>80809</v>
      </c>
      <c r="E13884" s="217">
        <v>247</v>
      </c>
    </row>
    <row r="13885" spans="1:5" x14ac:dyDescent="0.25">
      <c r="A13885" s="216">
        <v>44568</v>
      </c>
      <c r="B13885" s="217">
        <v>44568</v>
      </c>
      <c r="C13885" s="217" t="s">
        <v>1141</v>
      </c>
      <c r="D13885" s="223">
        <f>VLOOKUP(Pag_Inicio_Corr_mas_casos[[#This Row],[Corregimiento]],Hoja3!$A$2:$D$676,4,0)</f>
        <v>80812</v>
      </c>
      <c r="E13885" s="217">
        <v>200</v>
      </c>
    </row>
    <row r="13886" spans="1:5" x14ac:dyDescent="0.25">
      <c r="A13886" s="216">
        <v>44568</v>
      </c>
      <c r="B13886" s="217">
        <v>44568</v>
      </c>
      <c r="C13886" s="217" t="s">
        <v>1035</v>
      </c>
      <c r="D13886" s="223">
        <f>VLOOKUP(Pag_Inicio_Corr_mas_casos[[#This Row],[Corregimiento]],Hoja3!$A$2:$D$676,4,0)</f>
        <v>80806</v>
      </c>
      <c r="E13886" s="217">
        <v>161</v>
      </c>
    </row>
    <row r="13887" spans="1:5" x14ac:dyDescent="0.25">
      <c r="A13887" s="216">
        <v>44568</v>
      </c>
      <c r="B13887" s="217">
        <v>44568</v>
      </c>
      <c r="C13887" s="217" t="s">
        <v>1037</v>
      </c>
      <c r="D13887" s="223">
        <f>VLOOKUP(Pag_Inicio_Corr_mas_casos[[#This Row],[Corregimiento]],Hoja3!$A$2:$D$676,4,0)</f>
        <v>80807</v>
      </c>
      <c r="E13887" s="217">
        <v>155</v>
      </c>
    </row>
    <row r="13888" spans="1:5" x14ac:dyDescent="0.25">
      <c r="A13888" s="216">
        <v>44568</v>
      </c>
      <c r="B13888" s="217">
        <v>44568</v>
      </c>
      <c r="C13888" s="217" t="s">
        <v>1034</v>
      </c>
      <c r="D13888" s="223">
        <f>VLOOKUP(Pag_Inicio_Corr_mas_casos[[#This Row],[Corregimiento]],Hoja3!$A$2:$D$676,4,0)</f>
        <v>81009</v>
      </c>
      <c r="E13888" s="217">
        <v>146</v>
      </c>
    </row>
    <row r="13889" spans="1:5" x14ac:dyDescent="0.25">
      <c r="A13889" s="216">
        <v>44568</v>
      </c>
      <c r="B13889" s="217">
        <v>44568</v>
      </c>
      <c r="C13889" s="217" t="s">
        <v>1107</v>
      </c>
      <c r="D13889" s="223">
        <f>VLOOKUP(Pag_Inicio_Corr_mas_casos[[#This Row],[Corregimiento]],Hoja3!$A$2:$D$676,4,0)</f>
        <v>80819</v>
      </c>
      <c r="E13889" s="217">
        <v>136</v>
      </c>
    </row>
    <row r="13890" spans="1:5" x14ac:dyDescent="0.25">
      <c r="A13890" s="216">
        <v>44568</v>
      </c>
      <c r="B13890" s="217">
        <v>44568</v>
      </c>
      <c r="C13890" s="217" t="s">
        <v>1416</v>
      </c>
      <c r="D13890" s="223">
        <f>VLOOKUP(Pag_Inicio_Corr_mas_casos[[#This Row],[Corregimiento]],Hoja3!$A$2:$D$676,4,0)</f>
        <v>80810</v>
      </c>
      <c r="E13890" s="217">
        <v>112</v>
      </c>
    </row>
    <row r="13891" spans="1:5" x14ac:dyDescent="0.25">
      <c r="A13891" s="216">
        <v>44568</v>
      </c>
      <c r="B13891" s="217">
        <v>44568</v>
      </c>
      <c r="C13891" s="217" t="s">
        <v>1413</v>
      </c>
      <c r="D13891" s="223">
        <f>VLOOKUP(Pag_Inicio_Corr_mas_casos[[#This Row],[Corregimiento]],Hoja3!$A$2:$D$676,4,0)</f>
        <v>81003</v>
      </c>
      <c r="E13891" s="217">
        <v>107</v>
      </c>
    </row>
    <row r="13892" spans="1:5" x14ac:dyDescent="0.25">
      <c r="A13892" s="216">
        <v>44568</v>
      </c>
      <c r="B13892" s="217">
        <v>44568</v>
      </c>
      <c r="C13892" s="217" t="s">
        <v>1273</v>
      </c>
      <c r="D13892" s="223">
        <f>VLOOKUP(Pag_Inicio_Corr_mas_casos[[#This Row],[Corregimiento]],Hoja3!$A$2:$D$676,4,0)</f>
        <v>130102</v>
      </c>
      <c r="E13892" s="217">
        <v>106</v>
      </c>
    </row>
    <row r="13893" spans="1:5" x14ac:dyDescent="0.25">
      <c r="A13893" s="216">
        <v>44568</v>
      </c>
      <c r="B13893" s="217">
        <v>44568</v>
      </c>
      <c r="C13893" s="217" t="s">
        <v>1041</v>
      </c>
      <c r="D13893" s="223">
        <f>VLOOKUP(Pag_Inicio_Corr_mas_casos[[#This Row],[Corregimiento]],Hoja3!$A$2:$D$676,4,0)</f>
        <v>80814</v>
      </c>
      <c r="E13893" s="217">
        <v>103</v>
      </c>
    </row>
    <row r="13894" spans="1:5" x14ac:dyDescent="0.25">
      <c r="A13894" s="216">
        <v>44568</v>
      </c>
      <c r="B13894" s="217">
        <v>44568</v>
      </c>
      <c r="C13894" s="217" t="s">
        <v>1082</v>
      </c>
      <c r="D13894" s="223">
        <f>VLOOKUP(Pag_Inicio_Corr_mas_casos[[#This Row],[Corregimiento]],Hoja3!$A$2:$D$676,4,0)</f>
        <v>80826</v>
      </c>
      <c r="E13894" s="217">
        <v>96</v>
      </c>
    </row>
    <row r="13895" spans="1:5" x14ac:dyDescent="0.25">
      <c r="A13895" s="216">
        <v>44568</v>
      </c>
      <c r="B13895" s="217">
        <v>44568</v>
      </c>
      <c r="C13895" s="217" t="s">
        <v>1163</v>
      </c>
      <c r="D13895" s="223">
        <f>VLOOKUP(Pag_Inicio_Corr_mas_casos[[#This Row],[Corregimiento]],Hoja3!$A$2:$D$676,4,0)</f>
        <v>130101</v>
      </c>
      <c r="E13895" s="217">
        <v>87</v>
      </c>
    </row>
    <row r="13896" spans="1:5" x14ac:dyDescent="0.25">
      <c r="A13896" s="216">
        <v>44568</v>
      </c>
      <c r="B13896" s="217">
        <v>44568</v>
      </c>
      <c r="C13896" s="217" t="s">
        <v>1038</v>
      </c>
      <c r="D13896" s="223">
        <f>VLOOKUP(Pag_Inicio_Corr_mas_casos[[#This Row],[Corregimiento]],Hoja3!$A$2:$D$676,4,0)</f>
        <v>80816</v>
      </c>
      <c r="E13896" s="217">
        <v>86</v>
      </c>
    </row>
    <row r="13897" spans="1:5" x14ac:dyDescent="0.25">
      <c r="A13897" s="216">
        <v>44568</v>
      </c>
      <c r="B13897" s="217">
        <v>44568</v>
      </c>
      <c r="C13897" s="217" t="s">
        <v>1117</v>
      </c>
      <c r="D13897" s="223">
        <f>VLOOKUP(Pag_Inicio_Corr_mas_casos[[#This Row],[Corregimiento]],Hoja3!$A$2:$D$676,4,0)</f>
        <v>91001</v>
      </c>
      <c r="E13897" s="217">
        <v>85</v>
      </c>
    </row>
    <row r="13898" spans="1:5" x14ac:dyDescent="0.25">
      <c r="A13898" s="216">
        <v>44568</v>
      </c>
      <c r="B13898" s="217">
        <v>44568</v>
      </c>
      <c r="C13898" s="217" t="s">
        <v>1282</v>
      </c>
      <c r="D13898" s="223">
        <f>VLOOKUP(Pag_Inicio_Corr_mas_casos[[#This Row],[Corregimiento]],Hoja3!$A$2:$D$676,4,0)</f>
        <v>80823</v>
      </c>
      <c r="E13898" s="217">
        <v>81</v>
      </c>
    </row>
    <row r="13899" spans="1:5" x14ac:dyDescent="0.25">
      <c r="A13899" s="216">
        <v>44568</v>
      </c>
      <c r="B13899" s="217">
        <v>44568</v>
      </c>
      <c r="C13899" s="217" t="s">
        <v>867</v>
      </c>
      <c r="D13899" s="223">
        <f>VLOOKUP(Pag_Inicio_Corr_mas_casos[[#This Row],[Corregimiento]],Hoja3!$A$2:$D$676,4,0)</f>
        <v>80821</v>
      </c>
      <c r="E13899" s="217">
        <v>77</v>
      </c>
    </row>
    <row r="13900" spans="1:5" x14ac:dyDescent="0.25">
      <c r="A13900" s="216">
        <v>44568</v>
      </c>
      <c r="B13900" s="217">
        <v>44568</v>
      </c>
      <c r="C13900" s="217" t="s">
        <v>1155</v>
      </c>
      <c r="D13900" s="223">
        <f>VLOOKUP(Pag_Inicio_Corr_mas_casos[[#This Row],[Corregimiento]],Hoja3!$A$2:$D$676,4,0)</f>
        <v>40601</v>
      </c>
      <c r="E13900" s="217">
        <v>73</v>
      </c>
    </row>
    <row r="13901" spans="1:5" x14ac:dyDescent="0.25">
      <c r="A13901" s="216">
        <v>44568</v>
      </c>
      <c r="B13901" s="217">
        <v>44568</v>
      </c>
      <c r="C13901" s="217" t="s">
        <v>782</v>
      </c>
      <c r="D13901" s="223">
        <f>VLOOKUP(Pag_Inicio_Corr_mas_casos[[#This Row],[Corregimiento]],Hoja3!$A$2:$D$676,4,0)</f>
        <v>80817</v>
      </c>
      <c r="E13901" s="217">
        <v>72</v>
      </c>
    </row>
    <row r="13902" spans="1:5" x14ac:dyDescent="0.25">
      <c r="A13902" s="216">
        <v>44568</v>
      </c>
      <c r="B13902" s="217">
        <v>44568</v>
      </c>
      <c r="C13902" s="217" t="s">
        <v>1131</v>
      </c>
      <c r="D13902" s="223">
        <f>VLOOKUP(Pag_Inicio_Corr_mas_casos[[#This Row],[Corregimiento]],Hoja3!$A$2:$D$676,4,0)</f>
        <v>130106</v>
      </c>
      <c r="E13902" s="217">
        <v>72</v>
      </c>
    </row>
    <row r="13903" spans="1:5" x14ac:dyDescent="0.25">
      <c r="A13903" s="216">
        <v>44568</v>
      </c>
      <c r="B13903" s="217">
        <v>44568</v>
      </c>
      <c r="C13903" s="217" t="s">
        <v>1100</v>
      </c>
      <c r="D13903" s="223">
        <f>VLOOKUP(Pag_Inicio_Corr_mas_casos[[#This Row],[Corregimiento]],Hoja3!$A$2:$D$676,4,0)</f>
        <v>60103</v>
      </c>
      <c r="E13903" s="217">
        <v>67</v>
      </c>
    </row>
    <row r="13904" spans="1:5" x14ac:dyDescent="0.25">
      <c r="A13904" s="203">
        <v>44569</v>
      </c>
      <c r="B13904" s="230">
        <v>44569</v>
      </c>
      <c r="C13904" s="204" t="s">
        <v>1106</v>
      </c>
      <c r="D13904" s="231">
        <f>VLOOKUP(Pag_Inicio_Corr_mas_casos[[#This Row],[Corregimiento]],Hoja3!$A$2:$D$676,4,0)</f>
        <v>80809</v>
      </c>
      <c r="E13904" s="204">
        <v>211</v>
      </c>
    </row>
    <row r="13905" spans="1:5" x14ac:dyDescent="0.25">
      <c r="A13905" s="203">
        <v>44569</v>
      </c>
      <c r="B13905" s="230">
        <v>44569</v>
      </c>
      <c r="C13905" s="204" t="s">
        <v>1034</v>
      </c>
      <c r="D13905" s="231">
        <f>VLOOKUP(Pag_Inicio_Corr_mas_casos[[#This Row],[Corregimiento]],Hoja3!$A$2:$D$676,4,0)</f>
        <v>81009</v>
      </c>
      <c r="E13905" s="204">
        <v>178</v>
      </c>
    </row>
    <row r="13906" spans="1:5" x14ac:dyDescent="0.25">
      <c r="A13906" s="203">
        <v>44569</v>
      </c>
      <c r="B13906" s="230">
        <v>44569</v>
      </c>
      <c r="C13906" s="204" t="s">
        <v>1141</v>
      </c>
      <c r="D13906" s="231">
        <f>VLOOKUP(Pag_Inicio_Corr_mas_casos[[#This Row],[Corregimiento]],Hoja3!$A$2:$D$676,4,0)</f>
        <v>80812</v>
      </c>
      <c r="E13906" s="204">
        <v>157</v>
      </c>
    </row>
    <row r="13907" spans="1:5" x14ac:dyDescent="0.25">
      <c r="A13907" s="203">
        <v>44569</v>
      </c>
      <c r="B13907" s="230">
        <v>44569</v>
      </c>
      <c r="C13907" s="204" t="s">
        <v>1035</v>
      </c>
      <c r="D13907" s="231">
        <f>VLOOKUP(Pag_Inicio_Corr_mas_casos[[#This Row],[Corregimiento]],Hoja3!$A$2:$D$676,4,0)</f>
        <v>80806</v>
      </c>
      <c r="E13907" s="204">
        <v>121</v>
      </c>
    </row>
    <row r="13908" spans="1:5" x14ac:dyDescent="0.25">
      <c r="A13908" s="203">
        <v>44569</v>
      </c>
      <c r="B13908" s="230">
        <v>44569</v>
      </c>
      <c r="C13908" s="204" t="s">
        <v>1107</v>
      </c>
      <c r="D13908" s="231">
        <f>VLOOKUP(Pag_Inicio_Corr_mas_casos[[#This Row],[Corregimiento]],Hoja3!$A$2:$D$676,4,0)</f>
        <v>80819</v>
      </c>
      <c r="E13908" s="204">
        <v>120</v>
      </c>
    </row>
    <row r="13909" spans="1:5" x14ac:dyDescent="0.25">
      <c r="A13909" s="203">
        <v>44569</v>
      </c>
      <c r="B13909" s="230">
        <v>44569</v>
      </c>
      <c r="C13909" s="204" t="s">
        <v>1116</v>
      </c>
      <c r="D13909" s="231">
        <f>VLOOKUP(Pag_Inicio_Corr_mas_casos[[#This Row],[Corregimiento]],Hoja3!$A$2:$D$676,4,0)</f>
        <v>81003</v>
      </c>
      <c r="E13909" s="204">
        <v>118</v>
      </c>
    </row>
    <row r="13910" spans="1:5" x14ac:dyDescent="0.25">
      <c r="A13910" s="203">
        <v>44569</v>
      </c>
      <c r="B13910" s="230">
        <v>44569</v>
      </c>
      <c r="C13910" s="204" t="s">
        <v>1042</v>
      </c>
      <c r="D13910" s="231">
        <f>VLOOKUP(Pag_Inicio_Corr_mas_casos[[#This Row],[Corregimiento]],Hoja3!$A$2:$D$676,4,0)</f>
        <v>80826</v>
      </c>
      <c r="E13910" s="204">
        <v>100</v>
      </c>
    </row>
    <row r="13911" spans="1:5" x14ac:dyDescent="0.25">
      <c r="A13911" s="203">
        <v>44569</v>
      </c>
      <c r="B13911" s="230">
        <v>44569</v>
      </c>
      <c r="C13911" s="204" t="s">
        <v>1032</v>
      </c>
      <c r="D13911" s="231">
        <f>VLOOKUP(Pag_Inicio_Corr_mas_casos[[#This Row],[Corregimiento]],Hoja3!$A$2:$D$676,4,0)</f>
        <v>80810</v>
      </c>
      <c r="E13911" s="204">
        <v>99</v>
      </c>
    </row>
    <row r="13912" spans="1:5" x14ac:dyDescent="0.25">
      <c r="A13912" s="203">
        <v>44569</v>
      </c>
      <c r="B13912" s="230">
        <v>44569</v>
      </c>
      <c r="C13912" s="204" t="s">
        <v>1041</v>
      </c>
      <c r="D13912" s="231">
        <f>VLOOKUP(Pag_Inicio_Corr_mas_casos[[#This Row],[Corregimiento]],Hoja3!$A$2:$D$676,4,0)</f>
        <v>80814</v>
      </c>
      <c r="E13912" s="204">
        <v>97</v>
      </c>
    </row>
    <row r="13913" spans="1:5" x14ac:dyDescent="0.25">
      <c r="A13913" s="203">
        <v>44569</v>
      </c>
      <c r="B13913" s="230">
        <v>44569</v>
      </c>
      <c r="C13913" s="204" t="s">
        <v>1273</v>
      </c>
      <c r="D13913" s="231">
        <f>VLOOKUP(Pag_Inicio_Corr_mas_casos[[#This Row],[Corregimiento]],Hoja3!$A$2:$D$676,4,0)</f>
        <v>130102</v>
      </c>
      <c r="E13913" s="204">
        <v>95</v>
      </c>
    </row>
    <row r="13914" spans="1:5" x14ac:dyDescent="0.25">
      <c r="A13914" s="203">
        <v>44569</v>
      </c>
      <c r="B13914" s="230">
        <v>44569</v>
      </c>
      <c r="C13914" s="204" t="s">
        <v>1037</v>
      </c>
      <c r="D13914" s="231">
        <f>VLOOKUP(Pag_Inicio_Corr_mas_casos[[#This Row],[Corregimiento]],Hoja3!$A$2:$D$676,4,0)</f>
        <v>80807</v>
      </c>
      <c r="E13914" s="204">
        <v>93</v>
      </c>
    </row>
    <row r="13915" spans="1:5" x14ac:dyDescent="0.25">
      <c r="A13915" s="203">
        <v>44569</v>
      </c>
      <c r="B13915" s="230">
        <v>44569</v>
      </c>
      <c r="C13915" s="204" t="s">
        <v>1163</v>
      </c>
      <c r="D13915" s="231">
        <f>VLOOKUP(Pag_Inicio_Corr_mas_casos[[#This Row],[Corregimiento]],Hoja3!$A$2:$D$676,4,0)</f>
        <v>130101</v>
      </c>
      <c r="E13915" s="204">
        <v>89</v>
      </c>
    </row>
    <row r="13916" spans="1:5" x14ac:dyDescent="0.25">
      <c r="A13916" s="203">
        <v>44569</v>
      </c>
      <c r="B13916" s="230">
        <v>44569</v>
      </c>
      <c r="C13916" s="204" t="s">
        <v>1155</v>
      </c>
      <c r="D13916" s="231">
        <f>VLOOKUP(Pag_Inicio_Corr_mas_casos[[#This Row],[Corregimiento]],Hoja3!$A$2:$D$676,4,0)</f>
        <v>40601</v>
      </c>
      <c r="E13916" s="204">
        <v>84</v>
      </c>
    </row>
    <row r="13917" spans="1:5" x14ac:dyDescent="0.25">
      <c r="A13917" s="203">
        <v>44569</v>
      </c>
      <c r="B13917" s="230">
        <v>44569</v>
      </c>
      <c r="C13917" s="204" t="s">
        <v>1036</v>
      </c>
      <c r="D13917" s="231">
        <f>VLOOKUP(Pag_Inicio_Corr_mas_casos[[#This Row],[Corregimiento]],Hoja3!$A$2:$D$676,4,0)</f>
        <v>80823</v>
      </c>
      <c r="E13917" s="204">
        <v>83</v>
      </c>
    </row>
    <row r="13918" spans="1:5" x14ac:dyDescent="0.25">
      <c r="A13918" s="203">
        <v>44569</v>
      </c>
      <c r="B13918" s="230">
        <v>44569</v>
      </c>
      <c r="C13918" s="204" t="s">
        <v>867</v>
      </c>
      <c r="D13918" s="231">
        <f>VLOOKUP(Pag_Inicio_Corr_mas_casos[[#This Row],[Corregimiento]],Hoja3!$A$2:$D$676,4,0)</f>
        <v>80821</v>
      </c>
      <c r="E13918" s="204">
        <v>83</v>
      </c>
    </row>
    <row r="13919" spans="1:5" x14ac:dyDescent="0.25">
      <c r="A13919" s="203">
        <v>44569</v>
      </c>
      <c r="B13919" s="230">
        <v>44569</v>
      </c>
      <c r="C13919" s="204" t="s">
        <v>1131</v>
      </c>
      <c r="D13919" s="231">
        <f>VLOOKUP(Pag_Inicio_Corr_mas_casos[[#This Row],[Corregimiento]],Hoja3!$A$2:$D$676,4,0)</f>
        <v>130106</v>
      </c>
      <c r="E13919" s="204">
        <v>75</v>
      </c>
    </row>
    <row r="13920" spans="1:5" x14ac:dyDescent="0.25">
      <c r="A13920" s="203">
        <v>44569</v>
      </c>
      <c r="B13920" s="230">
        <v>44569</v>
      </c>
      <c r="C13920" s="204" t="s">
        <v>1114</v>
      </c>
      <c r="D13920" s="231">
        <f>VLOOKUP(Pag_Inicio_Corr_mas_casos[[#This Row],[Corregimiento]],Hoja3!$A$2:$D$676,4,0)</f>
        <v>81001</v>
      </c>
      <c r="E13920" s="204">
        <v>69</v>
      </c>
    </row>
    <row r="13921" spans="1:5" x14ac:dyDescent="0.25">
      <c r="A13921" s="203">
        <v>44569</v>
      </c>
      <c r="B13921" s="230">
        <v>44569</v>
      </c>
      <c r="C13921" s="204" t="s">
        <v>1117</v>
      </c>
      <c r="D13921" s="231">
        <f>VLOOKUP(Pag_Inicio_Corr_mas_casos[[#This Row],[Corregimiento]],Hoja3!$A$2:$D$676,4,0)</f>
        <v>91001</v>
      </c>
      <c r="E13921" s="204">
        <v>69</v>
      </c>
    </row>
    <row r="13922" spans="1:5" x14ac:dyDescent="0.25">
      <c r="A13922" s="203">
        <v>44569</v>
      </c>
      <c r="B13922" s="230">
        <v>44569</v>
      </c>
      <c r="C13922" s="204" t="s">
        <v>1447</v>
      </c>
      <c r="D13922" s="231">
        <f>VLOOKUP(Pag_Inicio_Corr_mas_casos[[#This Row],[Corregimiento]],Hoja3!$A$2:$D$676,4,0)</f>
        <v>130717</v>
      </c>
      <c r="E13922" s="204">
        <v>69</v>
      </c>
    </row>
    <row r="13923" spans="1:5" x14ac:dyDescent="0.25">
      <c r="A13923" s="203">
        <v>44569</v>
      </c>
      <c r="B13923" s="230">
        <v>44569</v>
      </c>
      <c r="C13923" s="204" t="s">
        <v>1043</v>
      </c>
      <c r="D13923" s="231">
        <f>VLOOKUP(Pag_Inicio_Corr_mas_casos[[#This Row],[Corregimiento]],Hoja3!$A$2:$D$676,4,0)</f>
        <v>80811</v>
      </c>
      <c r="E13923" s="204">
        <v>68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baseColWidth="10" defaultColWidth="9.140625" defaultRowHeight="15" x14ac:dyDescent="0.2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 x14ac:dyDescent="0.25">
      <c r="A1" t="s">
        <v>1553</v>
      </c>
      <c r="F1" s="174" t="s">
        <v>1553</v>
      </c>
      <c r="G1" t="s">
        <v>1554</v>
      </c>
      <c r="I1" t="s">
        <v>1553</v>
      </c>
      <c r="Q1" t="s">
        <v>1553</v>
      </c>
      <c r="W1" t="s">
        <v>1553</v>
      </c>
      <c r="AD1" t="s">
        <v>1553</v>
      </c>
      <c r="AI1" t="s">
        <v>1553</v>
      </c>
      <c r="AJ1" t="s">
        <v>1555</v>
      </c>
    </row>
    <row r="2" spans="1:61" x14ac:dyDescent="0.25">
      <c r="A2" s="127" t="s">
        <v>1106</v>
      </c>
      <c r="F2" t="s">
        <v>1106</v>
      </c>
      <c r="G2">
        <v>8</v>
      </c>
      <c r="I2" t="s">
        <v>1106</v>
      </c>
      <c r="M2" s="174" t="s">
        <v>1553</v>
      </c>
      <c r="N2" t="s">
        <v>1554</v>
      </c>
      <c r="Q2" s="170" t="s">
        <v>1106</v>
      </c>
      <c r="T2" s="174" t="s">
        <v>1553</v>
      </c>
      <c r="U2" t="s">
        <v>1554</v>
      </c>
      <c r="W2" s="178" t="s">
        <v>1106</v>
      </c>
      <c r="Z2" s="174" t="s">
        <v>1553</v>
      </c>
      <c r="AA2" t="s">
        <v>1554</v>
      </c>
      <c r="AD2" t="s">
        <v>1106</v>
      </c>
      <c r="AF2" s="174" t="s">
        <v>1553</v>
      </c>
      <c r="AG2" t="s">
        <v>1554</v>
      </c>
      <c r="AI2" t="s">
        <v>1106</v>
      </c>
      <c r="AJ2">
        <v>34</v>
      </c>
      <c r="AL2" s="174" t="s">
        <v>1553</v>
      </c>
      <c r="AM2" t="s">
        <v>1556</v>
      </c>
      <c r="AP2" t="s">
        <v>1553</v>
      </c>
      <c r="BF2" t="s">
        <v>1553</v>
      </c>
      <c r="BH2" s="174" t="s">
        <v>1553</v>
      </c>
      <c r="BI2" t="s">
        <v>1554</v>
      </c>
    </row>
    <row r="3" spans="1:61" x14ac:dyDescent="0.25">
      <c r="A3" s="127" t="s">
        <v>1153</v>
      </c>
      <c r="F3" t="s">
        <v>1034</v>
      </c>
      <c r="G3">
        <v>8</v>
      </c>
      <c r="I3" t="s">
        <v>1117</v>
      </c>
      <c r="M3" t="s">
        <v>1032</v>
      </c>
      <c r="N3">
        <v>6</v>
      </c>
      <c r="Q3" s="170" t="s">
        <v>1062</v>
      </c>
      <c r="T3" t="s">
        <v>1034</v>
      </c>
      <c r="U3">
        <v>7</v>
      </c>
      <c r="W3" s="178" t="s">
        <v>1141</v>
      </c>
      <c r="Z3" t="s">
        <v>1106</v>
      </c>
      <c r="AA3">
        <v>7</v>
      </c>
      <c r="AD3" t="s">
        <v>1034</v>
      </c>
      <c r="AF3" t="s">
        <v>1106</v>
      </c>
      <c r="AG3">
        <v>30</v>
      </c>
      <c r="AI3" t="s">
        <v>1034</v>
      </c>
      <c r="AJ3">
        <v>33</v>
      </c>
      <c r="AL3" t="s">
        <v>867</v>
      </c>
      <c r="AM3">
        <v>21</v>
      </c>
      <c r="AP3" t="s">
        <v>1149</v>
      </c>
      <c r="AS3" s="174" t="s">
        <v>1553</v>
      </c>
      <c r="AT3" t="s">
        <v>1554</v>
      </c>
      <c r="AV3" t="s">
        <v>1553</v>
      </c>
      <c r="AX3" s="174" t="s">
        <v>1553</v>
      </c>
      <c r="AY3" t="s">
        <v>1554</v>
      </c>
      <c r="BA3" t="s">
        <v>1553</v>
      </c>
      <c r="BC3" s="174" t="s">
        <v>1553</v>
      </c>
      <c r="BD3" t="s">
        <v>1554</v>
      </c>
      <c r="BF3" t="s">
        <v>1131</v>
      </c>
      <c r="BH3" t="s">
        <v>1131</v>
      </c>
      <c r="BI3">
        <v>7</v>
      </c>
    </row>
    <row r="4" spans="1:61" x14ac:dyDescent="0.25">
      <c r="A4" s="127" t="s">
        <v>1141</v>
      </c>
      <c r="F4" t="s">
        <v>1141</v>
      </c>
      <c r="G4">
        <v>8</v>
      </c>
      <c r="I4" t="s">
        <v>1397</v>
      </c>
      <c r="M4" t="s">
        <v>1107</v>
      </c>
      <c r="N4">
        <v>6</v>
      </c>
      <c r="Q4" s="170" t="s">
        <v>1035</v>
      </c>
      <c r="T4" t="s">
        <v>1141</v>
      </c>
      <c r="U4">
        <v>7</v>
      </c>
      <c r="W4" s="178" t="s">
        <v>1034</v>
      </c>
      <c r="Z4" t="s">
        <v>1035</v>
      </c>
      <c r="AA4">
        <v>7</v>
      </c>
      <c r="AD4" t="s">
        <v>1141</v>
      </c>
      <c r="AF4" t="s">
        <v>1035</v>
      </c>
      <c r="AG4">
        <v>30</v>
      </c>
      <c r="AI4" t="s">
        <v>1141</v>
      </c>
      <c r="AJ4">
        <v>32</v>
      </c>
      <c r="AL4" t="s">
        <v>1397</v>
      </c>
      <c r="AM4">
        <v>5</v>
      </c>
      <c r="AP4" t="s">
        <v>867</v>
      </c>
      <c r="AS4" t="s">
        <v>1106</v>
      </c>
      <c r="AT4">
        <v>8</v>
      </c>
      <c r="AV4" t="s">
        <v>1106</v>
      </c>
      <c r="AX4" t="s">
        <v>1048</v>
      </c>
      <c r="AY4">
        <v>7</v>
      </c>
      <c r="BA4" t="s">
        <v>1070</v>
      </c>
      <c r="BC4" t="s">
        <v>1048</v>
      </c>
      <c r="BD4">
        <v>7</v>
      </c>
      <c r="BF4" t="s">
        <v>1107</v>
      </c>
      <c r="BH4" t="s">
        <v>1149</v>
      </c>
      <c r="BI4">
        <v>7</v>
      </c>
    </row>
    <row r="5" spans="1:61" x14ac:dyDescent="0.25">
      <c r="A5" s="127" t="s">
        <v>1034</v>
      </c>
      <c r="F5" t="s">
        <v>1035</v>
      </c>
      <c r="G5">
        <v>8</v>
      </c>
      <c r="I5" t="s">
        <v>1409</v>
      </c>
      <c r="M5" t="s">
        <v>1106</v>
      </c>
      <c r="N5">
        <v>6</v>
      </c>
      <c r="Q5" s="170" t="s">
        <v>1033</v>
      </c>
      <c r="T5" t="s">
        <v>1106</v>
      </c>
      <c r="U5">
        <v>7</v>
      </c>
      <c r="W5" s="178" t="s">
        <v>1042</v>
      </c>
      <c r="Z5" t="s">
        <v>1034</v>
      </c>
      <c r="AA5">
        <v>6</v>
      </c>
      <c r="AD5" t="s">
        <v>1037</v>
      </c>
      <c r="AF5" t="s">
        <v>1107</v>
      </c>
      <c r="AG5">
        <v>28</v>
      </c>
      <c r="AI5" t="s">
        <v>1037</v>
      </c>
      <c r="AJ5">
        <v>27</v>
      </c>
      <c r="AL5" t="s">
        <v>1049</v>
      </c>
      <c r="AM5">
        <v>2</v>
      </c>
      <c r="AP5" t="s">
        <v>1205</v>
      </c>
      <c r="AS5" t="s">
        <v>1110</v>
      </c>
      <c r="AT5">
        <v>8</v>
      </c>
      <c r="AV5" t="s">
        <v>1035</v>
      </c>
      <c r="AX5" t="s">
        <v>1110</v>
      </c>
      <c r="AY5">
        <v>7</v>
      </c>
      <c r="BA5" t="s">
        <v>1100</v>
      </c>
      <c r="BC5" t="s">
        <v>1107</v>
      </c>
      <c r="BD5">
        <v>7</v>
      </c>
      <c r="BF5" t="s">
        <v>1048</v>
      </c>
      <c r="BH5" t="s">
        <v>1107</v>
      </c>
      <c r="BI5">
        <v>7</v>
      </c>
    </row>
    <row r="6" spans="1:61" x14ac:dyDescent="0.25">
      <c r="A6" s="127" t="s">
        <v>1142</v>
      </c>
      <c r="F6" t="s">
        <v>1142</v>
      </c>
      <c r="G6">
        <v>8</v>
      </c>
      <c r="I6" t="s">
        <v>1410</v>
      </c>
      <c r="M6" t="s">
        <v>1035</v>
      </c>
      <c r="N6">
        <v>6</v>
      </c>
      <c r="Q6" s="170" t="s">
        <v>1141</v>
      </c>
      <c r="T6" t="s">
        <v>1035</v>
      </c>
      <c r="U6">
        <v>7</v>
      </c>
      <c r="W6" s="178" t="s">
        <v>1107</v>
      </c>
      <c r="Z6" t="s">
        <v>1417</v>
      </c>
      <c r="AA6">
        <v>6</v>
      </c>
      <c r="AD6" t="s">
        <v>1035</v>
      </c>
      <c r="AF6" t="s">
        <v>1141</v>
      </c>
      <c r="AG6">
        <v>28</v>
      </c>
      <c r="AI6" t="s">
        <v>1035</v>
      </c>
      <c r="AJ6">
        <v>23</v>
      </c>
      <c r="AL6" t="s">
        <v>1114</v>
      </c>
      <c r="AM6">
        <v>14</v>
      </c>
      <c r="AP6" t="s">
        <v>1117</v>
      </c>
      <c r="AS6" t="s">
        <v>1149</v>
      </c>
      <c r="AT6">
        <v>7</v>
      </c>
      <c r="AV6" t="s">
        <v>1107</v>
      </c>
      <c r="AX6" t="s">
        <v>1107</v>
      </c>
      <c r="AY6">
        <v>6</v>
      </c>
      <c r="BA6" t="s">
        <v>1037</v>
      </c>
      <c r="BC6" t="s">
        <v>1035</v>
      </c>
      <c r="BD6">
        <v>7</v>
      </c>
      <c r="BF6" t="s">
        <v>1149</v>
      </c>
      <c r="BH6" t="s">
        <v>1163</v>
      </c>
      <c r="BI6">
        <v>7</v>
      </c>
    </row>
    <row r="7" spans="1:61" x14ac:dyDescent="0.25">
      <c r="A7" s="127" t="s">
        <v>1062</v>
      </c>
      <c r="F7" t="s">
        <v>1107</v>
      </c>
      <c r="G7">
        <v>8</v>
      </c>
      <c r="I7" t="s">
        <v>1037</v>
      </c>
      <c r="M7" t="s">
        <v>1410</v>
      </c>
      <c r="N7">
        <v>6</v>
      </c>
      <c r="Q7" s="170" t="s">
        <v>1037</v>
      </c>
      <c r="T7" t="s">
        <v>1107</v>
      </c>
      <c r="U7">
        <v>7</v>
      </c>
      <c r="W7" s="178" t="s">
        <v>1100</v>
      </c>
      <c r="Z7" t="s">
        <v>867</v>
      </c>
      <c r="AA7">
        <v>6</v>
      </c>
      <c r="AD7" t="s">
        <v>1098</v>
      </c>
      <c r="AF7" t="s">
        <v>1034</v>
      </c>
      <c r="AG7">
        <v>27</v>
      </c>
      <c r="AI7" t="s">
        <v>1098</v>
      </c>
      <c r="AJ7">
        <v>21</v>
      </c>
      <c r="AL7" t="s">
        <v>1041</v>
      </c>
      <c r="AM7">
        <v>20</v>
      </c>
      <c r="AP7" t="s">
        <v>1048</v>
      </c>
      <c r="AS7" t="s">
        <v>1107</v>
      </c>
      <c r="AT7">
        <v>7</v>
      </c>
      <c r="AV7" t="s">
        <v>1110</v>
      </c>
      <c r="AX7" t="s">
        <v>1131</v>
      </c>
      <c r="AY7">
        <v>6</v>
      </c>
      <c r="BA7" t="s">
        <v>1106</v>
      </c>
      <c r="BC7" t="s">
        <v>1131</v>
      </c>
      <c r="BD7">
        <v>6</v>
      </c>
      <c r="BF7" t="s">
        <v>1035</v>
      </c>
      <c r="BH7" t="s">
        <v>867</v>
      </c>
      <c r="BI7">
        <v>6</v>
      </c>
    </row>
    <row r="8" spans="1:61" x14ac:dyDescent="0.25">
      <c r="A8" s="127" t="s">
        <v>1400</v>
      </c>
      <c r="F8" t="s">
        <v>1037</v>
      </c>
      <c r="G8">
        <v>7</v>
      </c>
      <c r="I8" t="s">
        <v>1062</v>
      </c>
      <c r="M8" t="s">
        <v>1116</v>
      </c>
      <c r="N8">
        <v>6</v>
      </c>
      <c r="Q8" s="170" t="s">
        <v>1032</v>
      </c>
      <c r="T8" t="s">
        <v>1041</v>
      </c>
      <c r="U8">
        <v>6</v>
      </c>
      <c r="W8" s="178" t="s">
        <v>1417</v>
      </c>
      <c r="Z8" t="s">
        <v>1042</v>
      </c>
      <c r="AA8">
        <v>5</v>
      </c>
      <c r="AD8" t="s">
        <v>1142</v>
      </c>
      <c r="AF8" t="s">
        <v>1149</v>
      </c>
      <c r="AG8">
        <v>25</v>
      </c>
      <c r="AI8" t="s">
        <v>1142</v>
      </c>
      <c r="AJ8">
        <v>19</v>
      </c>
      <c r="AL8" t="s">
        <v>1163</v>
      </c>
      <c r="AM8">
        <v>18</v>
      </c>
      <c r="AP8" t="s">
        <v>1300</v>
      </c>
      <c r="AS8" t="s">
        <v>1141</v>
      </c>
      <c r="AT8">
        <v>6</v>
      </c>
      <c r="AV8" t="s">
        <v>1162</v>
      </c>
      <c r="AX8" t="s">
        <v>1035</v>
      </c>
      <c r="AY8">
        <v>6</v>
      </c>
      <c r="BA8" t="s">
        <v>1141</v>
      </c>
      <c r="BC8" t="s">
        <v>1149</v>
      </c>
      <c r="BD8">
        <v>6</v>
      </c>
      <c r="BF8" t="s">
        <v>1037</v>
      </c>
      <c r="BH8" t="s">
        <v>1106</v>
      </c>
      <c r="BI8">
        <v>5</v>
      </c>
    </row>
    <row r="9" spans="1:61" x14ac:dyDescent="0.25">
      <c r="A9" s="127" t="s">
        <v>1397</v>
      </c>
      <c r="F9" t="s">
        <v>1149</v>
      </c>
      <c r="G9">
        <v>7</v>
      </c>
      <c r="I9" t="s">
        <v>1142</v>
      </c>
      <c r="M9" t="s">
        <v>1409</v>
      </c>
      <c r="N9">
        <v>5</v>
      </c>
      <c r="Q9" s="170" t="s">
        <v>1155</v>
      </c>
      <c r="T9" t="s">
        <v>988</v>
      </c>
      <c r="U9">
        <v>6</v>
      </c>
      <c r="W9" s="178" t="s">
        <v>1418</v>
      </c>
      <c r="Z9" t="s">
        <v>1117</v>
      </c>
      <c r="AA9">
        <v>5</v>
      </c>
      <c r="AD9" t="s">
        <v>1107</v>
      </c>
      <c r="AF9" t="s">
        <v>1037</v>
      </c>
      <c r="AG9">
        <v>23</v>
      </c>
      <c r="AI9" t="s">
        <v>1107</v>
      </c>
      <c r="AJ9">
        <v>19</v>
      </c>
      <c r="AL9" t="s">
        <v>1354</v>
      </c>
      <c r="AM9">
        <v>2</v>
      </c>
      <c r="AP9" t="s">
        <v>1141</v>
      </c>
      <c r="AS9" t="s">
        <v>1054</v>
      </c>
      <c r="AT9">
        <v>6</v>
      </c>
      <c r="AV9" t="s">
        <v>1131</v>
      </c>
      <c r="AX9" t="s">
        <v>1149</v>
      </c>
      <c r="AY9">
        <v>6</v>
      </c>
      <c r="BA9" t="s">
        <v>1048</v>
      </c>
      <c r="BC9" t="s">
        <v>1421</v>
      </c>
      <c r="BD9">
        <v>5</v>
      </c>
      <c r="BF9" t="s">
        <v>867</v>
      </c>
      <c r="BH9" t="s">
        <v>1048</v>
      </c>
      <c r="BI9">
        <v>5</v>
      </c>
    </row>
    <row r="10" spans="1:61" x14ac:dyDescent="0.25">
      <c r="A10" s="127" t="s">
        <v>1193</v>
      </c>
      <c r="F10" t="s">
        <v>1032</v>
      </c>
      <c r="G10">
        <v>7</v>
      </c>
      <c r="I10" t="s">
        <v>1035</v>
      </c>
      <c r="M10" t="s">
        <v>1117</v>
      </c>
      <c r="N10">
        <v>5</v>
      </c>
      <c r="Q10" s="170" t="s">
        <v>1107</v>
      </c>
      <c r="T10" t="s">
        <v>1062</v>
      </c>
      <c r="U10">
        <v>6</v>
      </c>
      <c r="W10" s="178" t="s">
        <v>1062</v>
      </c>
      <c r="Z10" t="s">
        <v>1037</v>
      </c>
      <c r="AA10">
        <v>5</v>
      </c>
      <c r="AD10" t="s">
        <v>1153</v>
      </c>
      <c r="AF10" t="s">
        <v>1042</v>
      </c>
      <c r="AG10">
        <v>22</v>
      </c>
      <c r="AI10" t="s">
        <v>1153</v>
      </c>
      <c r="AJ10">
        <v>18</v>
      </c>
      <c r="AL10" t="s">
        <v>1169</v>
      </c>
      <c r="AM10">
        <v>6</v>
      </c>
      <c r="AP10" t="s">
        <v>1036</v>
      </c>
      <c r="AS10" t="s">
        <v>1048</v>
      </c>
      <c r="AT10">
        <v>6</v>
      </c>
      <c r="AV10" t="s">
        <v>1163</v>
      </c>
      <c r="AX10" t="s">
        <v>1033</v>
      </c>
      <c r="AY10">
        <v>5</v>
      </c>
      <c r="BA10" t="s">
        <v>1149</v>
      </c>
      <c r="BC10" t="s">
        <v>1037</v>
      </c>
      <c r="BD10">
        <v>5</v>
      </c>
      <c r="BF10" t="s">
        <v>1163</v>
      </c>
      <c r="BH10" t="s">
        <v>1141</v>
      </c>
      <c r="BI10">
        <v>5</v>
      </c>
    </row>
    <row r="11" spans="1:61" x14ac:dyDescent="0.25">
      <c r="A11" s="127" t="s">
        <v>1035</v>
      </c>
      <c r="F11" t="s">
        <v>1042</v>
      </c>
      <c r="G11">
        <v>6</v>
      </c>
      <c r="I11" t="s">
        <v>1107</v>
      </c>
      <c r="M11" t="s">
        <v>1149</v>
      </c>
      <c r="N11">
        <v>5</v>
      </c>
      <c r="Q11" s="170" t="s">
        <v>1100</v>
      </c>
      <c r="T11" t="s">
        <v>1414</v>
      </c>
      <c r="U11">
        <v>6</v>
      </c>
      <c r="W11" s="178" t="s">
        <v>867</v>
      </c>
      <c r="Z11" t="s">
        <v>1163</v>
      </c>
      <c r="AA11">
        <v>5</v>
      </c>
      <c r="AD11" t="s">
        <v>1032</v>
      </c>
      <c r="AF11" t="s">
        <v>867</v>
      </c>
      <c r="AG11">
        <v>21</v>
      </c>
      <c r="AI11" t="s">
        <v>1032</v>
      </c>
      <c r="AJ11">
        <v>16</v>
      </c>
      <c r="AL11" t="s">
        <v>1054</v>
      </c>
      <c r="AM11">
        <v>6</v>
      </c>
      <c r="AP11" t="s">
        <v>1110</v>
      </c>
      <c r="AS11" t="s">
        <v>1039</v>
      </c>
      <c r="AT11">
        <v>6</v>
      </c>
      <c r="AV11" t="s">
        <v>867</v>
      </c>
      <c r="AX11" t="s">
        <v>1163</v>
      </c>
      <c r="AY11">
        <v>5</v>
      </c>
      <c r="BA11" t="s">
        <v>1041</v>
      </c>
      <c r="BC11" t="s">
        <v>1141</v>
      </c>
      <c r="BD11">
        <v>5</v>
      </c>
      <c r="BF11" t="s">
        <v>1049</v>
      </c>
      <c r="BH11" t="s">
        <v>1035</v>
      </c>
      <c r="BI11">
        <v>5</v>
      </c>
    </row>
    <row r="12" spans="1:61" x14ac:dyDescent="0.25">
      <c r="A12" s="127" t="s">
        <v>1301</v>
      </c>
      <c r="F12" t="s">
        <v>1036</v>
      </c>
      <c r="G12">
        <v>6</v>
      </c>
      <c r="I12" t="s">
        <v>1114</v>
      </c>
      <c r="M12" t="s">
        <v>1037</v>
      </c>
      <c r="N12">
        <v>5</v>
      </c>
      <c r="Q12" s="170" t="s">
        <v>1056</v>
      </c>
      <c r="T12" t="s">
        <v>1100</v>
      </c>
      <c r="U12">
        <v>5</v>
      </c>
      <c r="W12" s="178" t="s">
        <v>1035</v>
      </c>
      <c r="Z12" t="s">
        <v>1107</v>
      </c>
      <c r="AA12">
        <v>5</v>
      </c>
      <c r="AD12" t="s">
        <v>1036</v>
      </c>
      <c r="AF12" t="s">
        <v>1032</v>
      </c>
      <c r="AG12">
        <v>20</v>
      </c>
      <c r="AI12" t="s">
        <v>1036</v>
      </c>
      <c r="AJ12">
        <v>16</v>
      </c>
      <c r="AL12" t="s">
        <v>1110</v>
      </c>
      <c r="AM12">
        <v>7</v>
      </c>
      <c r="AP12" t="s">
        <v>1056</v>
      </c>
      <c r="AS12" t="s">
        <v>1163</v>
      </c>
      <c r="AT12">
        <v>6</v>
      </c>
      <c r="AV12" t="s">
        <v>1100</v>
      </c>
      <c r="AX12" t="s">
        <v>1100</v>
      </c>
      <c r="AY12">
        <v>5</v>
      </c>
      <c r="BA12" t="s">
        <v>1062</v>
      </c>
      <c r="BC12" t="s">
        <v>1163</v>
      </c>
      <c r="BD12">
        <v>5</v>
      </c>
      <c r="BF12" t="s">
        <v>1036</v>
      </c>
      <c r="BH12" t="s">
        <v>1045</v>
      </c>
      <c r="BI12">
        <v>5</v>
      </c>
    </row>
    <row r="13" spans="1:61" x14ac:dyDescent="0.25">
      <c r="A13" s="127" t="s">
        <v>1401</v>
      </c>
      <c r="F13" t="s">
        <v>1087</v>
      </c>
      <c r="G13">
        <v>5</v>
      </c>
      <c r="I13" t="s">
        <v>1032</v>
      </c>
      <c r="M13" t="s">
        <v>1114</v>
      </c>
      <c r="N13">
        <v>5</v>
      </c>
      <c r="Q13" s="170" t="s">
        <v>1034</v>
      </c>
      <c r="T13" t="s">
        <v>1116</v>
      </c>
      <c r="U13">
        <v>5</v>
      </c>
      <c r="W13" s="178" t="s">
        <v>1043</v>
      </c>
      <c r="Z13" t="s">
        <v>1141</v>
      </c>
      <c r="AA13">
        <v>5</v>
      </c>
      <c r="AD13" t="s">
        <v>1116</v>
      </c>
      <c r="AF13" t="s">
        <v>1116</v>
      </c>
      <c r="AG13">
        <v>20</v>
      </c>
      <c r="AI13" t="s">
        <v>1116</v>
      </c>
      <c r="AJ13">
        <v>11</v>
      </c>
      <c r="AL13" t="s">
        <v>1040</v>
      </c>
      <c r="AM13">
        <v>1</v>
      </c>
      <c r="AP13" t="s">
        <v>1049</v>
      </c>
      <c r="AS13" t="s">
        <v>1035</v>
      </c>
      <c r="AT13">
        <v>6</v>
      </c>
      <c r="AV13" t="s">
        <v>1117</v>
      </c>
      <c r="AX13" t="s">
        <v>1141</v>
      </c>
      <c r="AY13">
        <v>5</v>
      </c>
      <c r="BA13" t="s">
        <v>1117</v>
      </c>
      <c r="BC13" t="s">
        <v>867</v>
      </c>
      <c r="BD13">
        <v>5</v>
      </c>
      <c r="BF13" t="s">
        <v>1071</v>
      </c>
      <c r="BH13" t="s">
        <v>1117</v>
      </c>
      <c r="BI13">
        <v>5</v>
      </c>
    </row>
    <row r="14" spans="1:61" x14ac:dyDescent="0.25">
      <c r="A14" s="127" t="s">
        <v>1402</v>
      </c>
      <c r="F14" t="s">
        <v>1116</v>
      </c>
      <c r="G14">
        <v>5</v>
      </c>
      <c r="I14" t="s">
        <v>1131</v>
      </c>
      <c r="M14" t="s">
        <v>1042</v>
      </c>
      <c r="N14">
        <v>5</v>
      </c>
      <c r="Q14" s="170" t="s">
        <v>1131</v>
      </c>
      <c r="T14" t="s">
        <v>1042</v>
      </c>
      <c r="U14">
        <v>5</v>
      </c>
      <c r="W14" s="178" t="s">
        <v>1114</v>
      </c>
      <c r="Z14" t="s">
        <v>1100</v>
      </c>
      <c r="AA14">
        <v>5</v>
      </c>
      <c r="AD14" t="s">
        <v>1087</v>
      </c>
      <c r="AF14" t="s">
        <v>1041</v>
      </c>
      <c r="AG14">
        <v>20</v>
      </c>
      <c r="AI14" t="s">
        <v>1087</v>
      </c>
      <c r="AJ14">
        <v>10</v>
      </c>
      <c r="AL14" t="s">
        <v>1037</v>
      </c>
      <c r="AM14">
        <v>23</v>
      </c>
      <c r="AP14" t="s">
        <v>1106</v>
      </c>
      <c r="AS14" t="s">
        <v>867</v>
      </c>
      <c r="AT14">
        <v>6</v>
      </c>
      <c r="AV14" t="s">
        <v>1039</v>
      </c>
      <c r="AX14" t="s">
        <v>1056</v>
      </c>
      <c r="AY14">
        <v>4</v>
      </c>
      <c r="BA14" t="s">
        <v>1118</v>
      </c>
      <c r="BC14" t="s">
        <v>1052</v>
      </c>
      <c r="BD14">
        <v>4</v>
      </c>
      <c r="BF14" t="s">
        <v>1115</v>
      </c>
      <c r="BH14" t="s">
        <v>1300</v>
      </c>
      <c r="BI14">
        <v>4</v>
      </c>
    </row>
    <row r="15" spans="1:61" x14ac:dyDescent="0.25">
      <c r="A15" s="127" t="s">
        <v>1131</v>
      </c>
      <c r="F15" t="s">
        <v>1114</v>
      </c>
      <c r="G15">
        <v>4</v>
      </c>
      <c r="I15" t="s">
        <v>1116</v>
      </c>
      <c r="M15" t="s">
        <v>1041</v>
      </c>
      <c r="N15">
        <v>5</v>
      </c>
      <c r="Q15" s="170" t="s">
        <v>1036</v>
      </c>
      <c r="T15" t="s">
        <v>867</v>
      </c>
      <c r="U15">
        <v>5</v>
      </c>
      <c r="W15" s="178" t="s">
        <v>1033</v>
      </c>
      <c r="Z15" t="s">
        <v>1052</v>
      </c>
      <c r="AA15">
        <v>4</v>
      </c>
      <c r="AD15" t="s">
        <v>1321</v>
      </c>
      <c r="AF15" t="s">
        <v>1117</v>
      </c>
      <c r="AG15">
        <v>19</v>
      </c>
      <c r="AI15" t="s">
        <v>1321</v>
      </c>
      <c r="AJ15">
        <v>10</v>
      </c>
      <c r="AL15" t="s">
        <v>1035</v>
      </c>
      <c r="AM15">
        <v>30</v>
      </c>
      <c r="AP15" t="s">
        <v>1035</v>
      </c>
      <c r="AS15" t="s">
        <v>1100</v>
      </c>
      <c r="AT15">
        <v>5</v>
      </c>
      <c r="AV15" t="s">
        <v>1054</v>
      </c>
      <c r="AX15" t="s">
        <v>1421</v>
      </c>
      <c r="AY15">
        <v>4</v>
      </c>
      <c r="BA15" t="s">
        <v>1052</v>
      </c>
      <c r="BC15" t="s">
        <v>1110</v>
      </c>
      <c r="BD15">
        <v>4</v>
      </c>
      <c r="BF15" t="s">
        <v>1062</v>
      </c>
      <c r="BH15" t="s">
        <v>1056</v>
      </c>
      <c r="BI15">
        <v>4</v>
      </c>
    </row>
    <row r="16" spans="1:61" x14ac:dyDescent="0.25">
      <c r="A16" s="127" t="s">
        <v>1053</v>
      </c>
      <c r="F16" t="s">
        <v>1131</v>
      </c>
      <c r="G16">
        <v>4</v>
      </c>
      <c r="I16" t="s">
        <v>1149</v>
      </c>
      <c r="M16" t="s">
        <v>1087</v>
      </c>
      <c r="N16">
        <v>4</v>
      </c>
      <c r="Q16" s="170" t="s">
        <v>1163</v>
      </c>
      <c r="T16" t="s">
        <v>1048</v>
      </c>
      <c r="U16">
        <v>4</v>
      </c>
      <c r="W16" s="178" t="s">
        <v>1032</v>
      </c>
      <c r="Z16" t="s">
        <v>1036</v>
      </c>
      <c r="AA16">
        <v>4</v>
      </c>
      <c r="AD16" t="s">
        <v>1065</v>
      </c>
      <c r="AF16" t="s">
        <v>1036</v>
      </c>
      <c r="AG16">
        <v>18</v>
      </c>
      <c r="AI16" t="s">
        <v>1065</v>
      </c>
      <c r="AJ16">
        <v>10</v>
      </c>
      <c r="AL16" t="s">
        <v>1122</v>
      </c>
      <c r="AM16">
        <v>1</v>
      </c>
      <c r="AP16" t="s">
        <v>1418</v>
      </c>
      <c r="AS16" t="s">
        <v>1052</v>
      </c>
      <c r="AT16">
        <v>5</v>
      </c>
      <c r="AV16" t="s">
        <v>1042</v>
      </c>
      <c r="AX16" t="s">
        <v>1052</v>
      </c>
      <c r="AY16">
        <v>4</v>
      </c>
      <c r="BA16" t="s">
        <v>1035</v>
      </c>
      <c r="BC16" t="s">
        <v>1300</v>
      </c>
      <c r="BD16">
        <v>4</v>
      </c>
      <c r="BF16" t="s">
        <v>1038</v>
      </c>
      <c r="BH16" t="s">
        <v>1036</v>
      </c>
      <c r="BI16">
        <v>4</v>
      </c>
    </row>
    <row r="17" spans="1:61" x14ac:dyDescent="0.25">
      <c r="A17" s="127" t="s">
        <v>1032</v>
      </c>
      <c r="F17" t="s">
        <v>867</v>
      </c>
      <c r="G17">
        <v>4</v>
      </c>
      <c r="I17" t="s">
        <v>1054</v>
      </c>
      <c r="M17" t="s">
        <v>1036</v>
      </c>
      <c r="N17">
        <v>4</v>
      </c>
      <c r="Q17" s="170" t="s">
        <v>1127</v>
      </c>
      <c r="T17" t="s">
        <v>1037</v>
      </c>
      <c r="U17">
        <v>4</v>
      </c>
      <c r="W17" s="178" t="s">
        <v>1117</v>
      </c>
      <c r="Z17" t="s">
        <v>1131</v>
      </c>
      <c r="AA17">
        <v>4</v>
      </c>
      <c r="AD17" t="s">
        <v>1189</v>
      </c>
      <c r="AF17" t="s">
        <v>1163</v>
      </c>
      <c r="AG17">
        <v>18</v>
      </c>
      <c r="AI17" t="s">
        <v>1189</v>
      </c>
      <c r="AJ17">
        <v>9</v>
      </c>
      <c r="AL17" t="s">
        <v>1045</v>
      </c>
      <c r="AM17">
        <v>3</v>
      </c>
      <c r="AP17" t="s">
        <v>1138</v>
      </c>
      <c r="AS17" t="s">
        <v>1300</v>
      </c>
      <c r="AT17">
        <v>5</v>
      </c>
      <c r="AV17" t="s">
        <v>1034</v>
      </c>
      <c r="AX17" t="s">
        <v>1038</v>
      </c>
      <c r="AY17">
        <v>4</v>
      </c>
      <c r="BA17" t="s">
        <v>1039</v>
      </c>
      <c r="BC17" t="s">
        <v>1116</v>
      </c>
      <c r="BD17">
        <v>4</v>
      </c>
      <c r="BF17" t="s">
        <v>1117</v>
      </c>
      <c r="BH17" t="s">
        <v>1039</v>
      </c>
      <c r="BI17">
        <v>4</v>
      </c>
    </row>
    <row r="18" spans="1:61" x14ac:dyDescent="0.25">
      <c r="A18" s="127" t="s">
        <v>1149</v>
      </c>
      <c r="F18" t="s">
        <v>1397</v>
      </c>
      <c r="G18">
        <v>4</v>
      </c>
      <c r="I18" t="s">
        <v>1041</v>
      </c>
      <c r="M18" t="s">
        <v>867</v>
      </c>
      <c r="N18">
        <v>4</v>
      </c>
      <c r="Q18" s="170" t="s">
        <v>1048</v>
      </c>
      <c r="T18" t="s">
        <v>1033</v>
      </c>
      <c r="U18">
        <v>4</v>
      </c>
      <c r="W18" s="178" t="s">
        <v>1041</v>
      </c>
      <c r="Z18" t="s">
        <v>1041</v>
      </c>
      <c r="AA18">
        <v>4</v>
      </c>
      <c r="AD18" t="s">
        <v>1354</v>
      </c>
      <c r="AF18" t="s">
        <v>1142</v>
      </c>
      <c r="AG18">
        <v>17</v>
      </c>
      <c r="AI18" t="s">
        <v>1354</v>
      </c>
      <c r="AJ18">
        <v>9</v>
      </c>
      <c r="AL18" t="s">
        <v>1051</v>
      </c>
      <c r="AM18">
        <v>1</v>
      </c>
      <c r="AP18" t="s">
        <v>1041</v>
      </c>
      <c r="AS18" t="s">
        <v>1032</v>
      </c>
      <c r="AT18">
        <v>4</v>
      </c>
      <c r="AV18" t="s">
        <v>1048</v>
      </c>
      <c r="AX18" t="s">
        <v>1300</v>
      </c>
      <c r="AY18">
        <v>4</v>
      </c>
      <c r="BA18" t="s">
        <v>1054</v>
      </c>
      <c r="BC18" t="s">
        <v>1056</v>
      </c>
      <c r="BD18">
        <v>4</v>
      </c>
      <c r="BF18" t="s">
        <v>1033</v>
      </c>
      <c r="BH18" t="s">
        <v>1110</v>
      </c>
      <c r="BI18">
        <v>4</v>
      </c>
    </row>
    <row r="19" spans="1:61" x14ac:dyDescent="0.25">
      <c r="A19" s="127" t="s">
        <v>1116</v>
      </c>
      <c r="F19" t="s">
        <v>1401</v>
      </c>
      <c r="G19">
        <v>3</v>
      </c>
      <c r="I19" t="s">
        <v>1087</v>
      </c>
      <c r="M19" t="s">
        <v>1163</v>
      </c>
      <c r="N19">
        <v>4</v>
      </c>
      <c r="Q19" s="170" t="s">
        <v>1116</v>
      </c>
      <c r="T19" t="s">
        <v>1163</v>
      </c>
      <c r="U19">
        <v>4</v>
      </c>
      <c r="W19" s="178" t="s">
        <v>1037</v>
      </c>
      <c r="Z19" t="s">
        <v>1418</v>
      </c>
      <c r="AA19">
        <v>4</v>
      </c>
      <c r="AD19" t="s">
        <v>867</v>
      </c>
      <c r="AF19" t="s">
        <v>1131</v>
      </c>
      <c r="AG19">
        <v>15</v>
      </c>
      <c r="AI19" t="s">
        <v>867</v>
      </c>
      <c r="AJ19">
        <v>8</v>
      </c>
      <c r="AL19" t="s">
        <v>1154</v>
      </c>
      <c r="AM19">
        <v>1</v>
      </c>
      <c r="AP19" t="s">
        <v>1214</v>
      </c>
      <c r="AS19" t="s">
        <v>1034</v>
      </c>
      <c r="AT19">
        <v>4</v>
      </c>
      <c r="AV19" t="s">
        <v>1300</v>
      </c>
      <c r="AX19" t="s">
        <v>1039</v>
      </c>
      <c r="AY19">
        <v>4</v>
      </c>
      <c r="BA19" t="s">
        <v>1065</v>
      </c>
      <c r="BC19" t="s">
        <v>1049</v>
      </c>
      <c r="BD19">
        <v>4</v>
      </c>
      <c r="BF19" t="s">
        <v>1156</v>
      </c>
      <c r="BH19" t="s">
        <v>1033</v>
      </c>
      <c r="BI19">
        <v>3</v>
      </c>
    </row>
    <row r="20" spans="1:61" x14ac:dyDescent="0.25">
      <c r="A20" s="127" t="s">
        <v>1042</v>
      </c>
      <c r="F20" t="s">
        <v>1169</v>
      </c>
      <c r="G20">
        <v>3</v>
      </c>
      <c r="I20" t="s">
        <v>1036</v>
      </c>
      <c r="M20" t="s">
        <v>1131</v>
      </c>
      <c r="N20">
        <v>3</v>
      </c>
      <c r="Q20" s="170" t="s">
        <v>1043</v>
      </c>
      <c r="T20" t="s">
        <v>1155</v>
      </c>
      <c r="U20">
        <v>4</v>
      </c>
      <c r="W20" s="178" t="s">
        <v>1052</v>
      </c>
      <c r="Z20" t="s">
        <v>1033</v>
      </c>
      <c r="AA20">
        <v>3</v>
      </c>
      <c r="AD20" t="s">
        <v>1071</v>
      </c>
      <c r="AF20" t="s">
        <v>1114</v>
      </c>
      <c r="AG20">
        <v>14</v>
      </c>
      <c r="AI20" t="s">
        <v>1071</v>
      </c>
      <c r="AJ20">
        <v>8</v>
      </c>
      <c r="AL20" t="s">
        <v>1138</v>
      </c>
      <c r="AM20">
        <v>1</v>
      </c>
      <c r="AP20" t="s">
        <v>1102</v>
      </c>
      <c r="AS20" t="s">
        <v>1131</v>
      </c>
      <c r="AT20">
        <v>4</v>
      </c>
      <c r="AV20" t="s">
        <v>1052</v>
      </c>
      <c r="AX20" t="s">
        <v>1054</v>
      </c>
      <c r="AY20">
        <v>3</v>
      </c>
      <c r="BA20" t="s">
        <v>1087</v>
      </c>
      <c r="BC20" t="s">
        <v>1117</v>
      </c>
      <c r="BD20">
        <v>4</v>
      </c>
      <c r="BF20" t="s">
        <v>1110</v>
      </c>
      <c r="BH20" t="s">
        <v>1052</v>
      </c>
      <c r="BI20">
        <v>3</v>
      </c>
    </row>
    <row r="21" spans="1:61" x14ac:dyDescent="0.25">
      <c r="A21" s="127" t="s">
        <v>1107</v>
      </c>
      <c r="F21" t="s">
        <v>1098</v>
      </c>
      <c r="G21">
        <v>3</v>
      </c>
      <c r="I21" t="s">
        <v>1127</v>
      </c>
      <c r="M21" t="s">
        <v>1127</v>
      </c>
      <c r="N21">
        <v>3</v>
      </c>
      <c r="Q21" s="170" t="s">
        <v>1041</v>
      </c>
      <c r="T21" t="s">
        <v>1036</v>
      </c>
      <c r="U21">
        <v>3</v>
      </c>
      <c r="W21" s="178" t="s">
        <v>1163</v>
      </c>
      <c r="Z21" t="s">
        <v>1032</v>
      </c>
      <c r="AA21">
        <v>3</v>
      </c>
      <c r="AD21" t="s">
        <v>1169</v>
      </c>
      <c r="AF21" t="s">
        <v>1048</v>
      </c>
      <c r="AG21">
        <v>14</v>
      </c>
      <c r="AI21" t="s">
        <v>1169</v>
      </c>
      <c r="AJ21">
        <v>8</v>
      </c>
      <c r="AL21" t="s">
        <v>1205</v>
      </c>
      <c r="AM21">
        <v>1</v>
      </c>
      <c r="AP21" t="s">
        <v>1042</v>
      </c>
      <c r="AS21" t="s">
        <v>1045</v>
      </c>
      <c r="AT21">
        <v>4</v>
      </c>
      <c r="AV21" t="s">
        <v>1149</v>
      </c>
      <c r="AX21" t="s">
        <v>1329</v>
      </c>
      <c r="AY21">
        <v>3</v>
      </c>
      <c r="BA21" t="s">
        <v>1107</v>
      </c>
      <c r="BC21" t="s">
        <v>1054</v>
      </c>
      <c r="BD21">
        <v>4</v>
      </c>
      <c r="BF21" t="s">
        <v>1100</v>
      </c>
      <c r="BH21" t="s">
        <v>1062</v>
      </c>
      <c r="BI21">
        <v>3</v>
      </c>
    </row>
    <row r="22" spans="1:61" x14ac:dyDescent="0.25">
      <c r="A22" s="167" t="s">
        <v>1106</v>
      </c>
      <c r="F22" t="s">
        <v>1041</v>
      </c>
      <c r="G22">
        <v>3</v>
      </c>
      <c r="I22" t="s">
        <v>1106</v>
      </c>
      <c r="M22" t="s">
        <v>1048</v>
      </c>
      <c r="N22">
        <v>3</v>
      </c>
      <c r="Q22" s="177" t="s">
        <v>1411</v>
      </c>
      <c r="T22" t="s">
        <v>1127</v>
      </c>
      <c r="U22">
        <v>3</v>
      </c>
      <c r="W22" s="128" t="s">
        <v>1034</v>
      </c>
      <c r="Z22" t="s">
        <v>1155</v>
      </c>
      <c r="AA22">
        <v>3</v>
      </c>
      <c r="AD22" t="s">
        <v>1106</v>
      </c>
      <c r="AF22" t="s">
        <v>1100</v>
      </c>
      <c r="AG22">
        <v>12</v>
      </c>
      <c r="AI22" t="s">
        <v>1106</v>
      </c>
      <c r="AJ22">
        <v>40</v>
      </c>
      <c r="AL22" t="s">
        <v>1127</v>
      </c>
      <c r="AM22">
        <v>10</v>
      </c>
      <c r="AP22" t="s">
        <v>1131</v>
      </c>
      <c r="AS22" t="s">
        <v>1041</v>
      </c>
      <c r="AT22">
        <v>3</v>
      </c>
      <c r="AV22" t="s">
        <v>1056</v>
      </c>
      <c r="AX22" t="s">
        <v>1117</v>
      </c>
      <c r="AY22">
        <v>3</v>
      </c>
      <c r="BA22" t="s">
        <v>1038</v>
      </c>
      <c r="BC22" t="s">
        <v>1100</v>
      </c>
      <c r="BD22">
        <v>4</v>
      </c>
      <c r="BF22" t="s">
        <v>1089</v>
      </c>
      <c r="BH22" t="s">
        <v>1113</v>
      </c>
      <c r="BI22">
        <v>3</v>
      </c>
    </row>
    <row r="23" spans="1:61" x14ac:dyDescent="0.25">
      <c r="A23" s="167" t="s">
        <v>1034</v>
      </c>
      <c r="F23" t="s">
        <v>1065</v>
      </c>
      <c r="G23">
        <v>3</v>
      </c>
      <c r="I23" t="s">
        <v>1035</v>
      </c>
      <c r="M23" t="s">
        <v>1046</v>
      </c>
      <c r="N23">
        <v>2</v>
      </c>
      <c r="Q23" s="177" t="s">
        <v>792</v>
      </c>
      <c r="T23" t="s">
        <v>1043</v>
      </c>
      <c r="U23">
        <v>3</v>
      </c>
      <c r="W23" s="128" t="s">
        <v>1141</v>
      </c>
      <c r="Z23" t="s">
        <v>1110</v>
      </c>
      <c r="AA23">
        <v>3</v>
      </c>
      <c r="AD23" t="s">
        <v>1141</v>
      </c>
      <c r="AF23" t="s">
        <v>1033</v>
      </c>
      <c r="AG23">
        <v>12</v>
      </c>
      <c r="AI23" t="s">
        <v>1141</v>
      </c>
      <c r="AJ23">
        <v>26</v>
      </c>
      <c r="AL23" t="s">
        <v>1133</v>
      </c>
      <c r="AM23">
        <v>2</v>
      </c>
      <c r="AP23" t="s">
        <v>1110</v>
      </c>
      <c r="AS23" t="s">
        <v>1155</v>
      </c>
      <c r="AT23">
        <v>3</v>
      </c>
      <c r="AV23" t="s">
        <v>1033</v>
      </c>
      <c r="AX23" t="s">
        <v>1062</v>
      </c>
      <c r="AY23">
        <v>3</v>
      </c>
      <c r="BA23" t="s">
        <v>1116</v>
      </c>
      <c r="BC23" t="s">
        <v>1070</v>
      </c>
      <c r="BD23">
        <v>3</v>
      </c>
      <c r="BF23" t="s">
        <v>1141</v>
      </c>
      <c r="BH23" t="s">
        <v>1051</v>
      </c>
      <c r="BI23">
        <v>2</v>
      </c>
    </row>
    <row r="24" spans="1:61" x14ac:dyDescent="0.25">
      <c r="A24" s="167" t="s">
        <v>1141</v>
      </c>
      <c r="F24" t="s">
        <v>1153</v>
      </c>
      <c r="G24">
        <v>2</v>
      </c>
      <c r="I24" t="s">
        <v>1107</v>
      </c>
      <c r="M24" t="s">
        <v>1043</v>
      </c>
      <c r="N24">
        <v>2</v>
      </c>
      <c r="Q24" s="177" t="s">
        <v>795</v>
      </c>
      <c r="T24" t="s">
        <v>1131</v>
      </c>
      <c r="U24">
        <v>3</v>
      </c>
      <c r="W24" s="128" t="s">
        <v>1110</v>
      </c>
      <c r="Z24" t="s">
        <v>1056</v>
      </c>
      <c r="AA24">
        <v>3</v>
      </c>
      <c r="AD24" t="s">
        <v>1037</v>
      </c>
      <c r="AF24" t="s">
        <v>1062</v>
      </c>
      <c r="AG24">
        <v>12</v>
      </c>
      <c r="AI24" t="s">
        <v>1037</v>
      </c>
      <c r="AJ24">
        <v>26</v>
      </c>
      <c r="AL24" t="s">
        <v>1101</v>
      </c>
      <c r="AM24">
        <v>2</v>
      </c>
      <c r="AP24" t="s">
        <v>1106</v>
      </c>
      <c r="AS24" t="s">
        <v>1056</v>
      </c>
      <c r="AT24">
        <v>3</v>
      </c>
      <c r="AV24" t="s">
        <v>1149</v>
      </c>
      <c r="AX24" t="s">
        <v>1037</v>
      </c>
      <c r="AY24">
        <v>3</v>
      </c>
      <c r="BA24" t="s">
        <v>1039</v>
      </c>
      <c r="BC24" t="s">
        <v>1062</v>
      </c>
      <c r="BD24">
        <v>3</v>
      </c>
      <c r="BF24" t="s">
        <v>1117</v>
      </c>
      <c r="BH24" t="s">
        <v>1100</v>
      </c>
      <c r="BI24">
        <v>2</v>
      </c>
    </row>
    <row r="25" spans="1:61" x14ac:dyDescent="0.25">
      <c r="A25" s="167" t="s">
        <v>1037</v>
      </c>
      <c r="F25" t="s">
        <v>1354</v>
      </c>
      <c r="G25">
        <v>2</v>
      </c>
      <c r="I25" t="s">
        <v>1034</v>
      </c>
      <c r="M25" t="s">
        <v>1062</v>
      </c>
      <c r="N25">
        <v>2</v>
      </c>
      <c r="Q25" s="177" t="s">
        <v>799</v>
      </c>
      <c r="T25" t="s">
        <v>1032</v>
      </c>
      <c r="U25">
        <v>3</v>
      </c>
      <c r="W25" s="128" t="s">
        <v>1035</v>
      </c>
      <c r="Z25" t="s">
        <v>1114</v>
      </c>
      <c r="AA25">
        <v>3</v>
      </c>
      <c r="AD25" t="s">
        <v>1035</v>
      </c>
      <c r="AF25" t="s">
        <v>1087</v>
      </c>
      <c r="AG25">
        <v>11</v>
      </c>
      <c r="AI25" t="s">
        <v>1035</v>
      </c>
      <c r="AJ25">
        <v>23</v>
      </c>
      <c r="AL25" t="s">
        <v>1062</v>
      </c>
      <c r="AM25">
        <v>12</v>
      </c>
      <c r="AP25" t="s">
        <v>1037</v>
      </c>
      <c r="AS25" t="s">
        <v>1036</v>
      </c>
      <c r="AT25">
        <v>3</v>
      </c>
      <c r="AV25" t="s">
        <v>1163</v>
      </c>
      <c r="AX25" t="s">
        <v>867</v>
      </c>
      <c r="AY25">
        <v>3</v>
      </c>
      <c r="BA25" t="s">
        <v>1131</v>
      </c>
      <c r="BC25" t="s">
        <v>1034</v>
      </c>
      <c r="BD25">
        <v>3</v>
      </c>
      <c r="BF25" t="s">
        <v>1106</v>
      </c>
      <c r="BH25" t="s">
        <v>1208</v>
      </c>
      <c r="BI25">
        <v>2</v>
      </c>
    </row>
    <row r="26" spans="1:61" x14ac:dyDescent="0.25">
      <c r="A26" s="167" t="s">
        <v>1035</v>
      </c>
      <c r="F26" t="s">
        <v>1062</v>
      </c>
      <c r="G26">
        <v>2</v>
      </c>
      <c r="I26" t="s">
        <v>1141</v>
      </c>
      <c r="M26" t="s">
        <v>1033</v>
      </c>
      <c r="N26">
        <v>2</v>
      </c>
      <c r="Q26" s="177" t="s">
        <v>1412</v>
      </c>
      <c r="T26" t="s">
        <v>780</v>
      </c>
      <c r="U26">
        <v>3</v>
      </c>
      <c r="W26" s="128" t="s">
        <v>1037</v>
      </c>
      <c r="Z26" t="s">
        <v>1094</v>
      </c>
      <c r="AA26">
        <v>3</v>
      </c>
      <c r="AD26" t="s">
        <v>1032</v>
      </c>
      <c r="AF26" t="s">
        <v>1127</v>
      </c>
      <c r="AG26">
        <v>10</v>
      </c>
      <c r="AI26" t="s">
        <v>1032</v>
      </c>
      <c r="AJ26">
        <v>20</v>
      </c>
      <c r="AL26" t="s">
        <v>1142</v>
      </c>
      <c r="AM26">
        <v>17</v>
      </c>
      <c r="AP26" t="s">
        <v>1100</v>
      </c>
      <c r="AS26" t="s">
        <v>1033</v>
      </c>
      <c r="AT26">
        <v>3</v>
      </c>
      <c r="AV26" t="s">
        <v>1110</v>
      </c>
      <c r="AX26" t="s">
        <v>1036</v>
      </c>
      <c r="AY26">
        <v>2</v>
      </c>
      <c r="BA26" t="s">
        <v>1163</v>
      </c>
      <c r="BC26" t="s">
        <v>1039</v>
      </c>
      <c r="BD26">
        <v>3</v>
      </c>
      <c r="BF26" t="s">
        <v>1149</v>
      </c>
      <c r="BH26" t="s">
        <v>1049</v>
      </c>
      <c r="BI26">
        <v>2</v>
      </c>
    </row>
    <row r="27" spans="1:61" x14ac:dyDescent="0.25">
      <c r="A27" s="167" t="s">
        <v>1098</v>
      </c>
      <c r="F27" t="s">
        <v>1047</v>
      </c>
      <c r="G27">
        <v>2</v>
      </c>
      <c r="I27" t="s">
        <v>1037</v>
      </c>
      <c r="M27" t="s">
        <v>1397</v>
      </c>
      <c r="N27">
        <v>2</v>
      </c>
      <c r="Q27" s="177" t="s">
        <v>825</v>
      </c>
      <c r="T27" t="s">
        <v>1300</v>
      </c>
      <c r="U27">
        <v>3</v>
      </c>
      <c r="W27" s="128" t="s">
        <v>1106</v>
      </c>
      <c r="Z27" t="s">
        <v>1048</v>
      </c>
      <c r="AA27">
        <v>3</v>
      </c>
      <c r="AD27" t="s">
        <v>1034</v>
      </c>
      <c r="AF27" t="s">
        <v>1043</v>
      </c>
      <c r="AG27">
        <v>9</v>
      </c>
      <c r="AI27" t="s">
        <v>1034</v>
      </c>
      <c r="AJ27">
        <v>17</v>
      </c>
      <c r="AL27" t="s">
        <v>1098</v>
      </c>
      <c r="AM27">
        <v>4</v>
      </c>
      <c r="AP27" t="s">
        <v>1141</v>
      </c>
      <c r="AS27" t="s">
        <v>1042</v>
      </c>
      <c r="AT27">
        <v>3</v>
      </c>
      <c r="AV27" t="s">
        <v>1045</v>
      </c>
      <c r="AX27" t="s">
        <v>1116</v>
      </c>
      <c r="AY27">
        <v>2</v>
      </c>
      <c r="BA27" t="s">
        <v>1035</v>
      </c>
      <c r="BC27" t="s">
        <v>1036</v>
      </c>
      <c r="BD27">
        <v>3</v>
      </c>
      <c r="BF27" t="s">
        <v>1039</v>
      </c>
      <c r="BH27" t="s">
        <v>1034</v>
      </c>
      <c r="BI27">
        <v>2</v>
      </c>
    </row>
    <row r="28" spans="1:61" x14ac:dyDescent="0.25">
      <c r="A28" s="167" t="s">
        <v>1142</v>
      </c>
      <c r="F28" t="s">
        <v>1403</v>
      </c>
      <c r="G28">
        <v>2</v>
      </c>
      <c r="I28" t="s">
        <v>1149</v>
      </c>
      <c r="M28" t="s">
        <v>1403</v>
      </c>
      <c r="N28">
        <v>2</v>
      </c>
      <c r="Q28" s="177" t="s">
        <v>789</v>
      </c>
      <c r="T28" t="s">
        <v>1110</v>
      </c>
      <c r="U28">
        <v>2</v>
      </c>
      <c r="W28" s="128" t="s">
        <v>1117</v>
      </c>
      <c r="Z28" t="s">
        <v>1054</v>
      </c>
      <c r="AA28">
        <v>2</v>
      </c>
      <c r="AD28" t="s">
        <v>1036</v>
      </c>
      <c r="AF28" t="s">
        <v>1110</v>
      </c>
      <c r="AG28">
        <v>7</v>
      </c>
      <c r="AI28" t="s">
        <v>1036</v>
      </c>
      <c r="AJ28">
        <v>14</v>
      </c>
      <c r="AL28" t="s">
        <v>1102</v>
      </c>
      <c r="AM28">
        <v>1</v>
      </c>
      <c r="AP28" t="s">
        <v>1054</v>
      </c>
      <c r="AS28" t="s">
        <v>1117</v>
      </c>
      <c r="AT28">
        <v>3</v>
      </c>
      <c r="AV28" t="s">
        <v>1107</v>
      </c>
      <c r="AX28" t="s">
        <v>1070</v>
      </c>
      <c r="AY28">
        <v>2</v>
      </c>
      <c r="BA28" t="s">
        <v>1107</v>
      </c>
      <c r="BC28" t="s">
        <v>1040</v>
      </c>
      <c r="BD28">
        <v>2</v>
      </c>
      <c r="BF28" t="s">
        <v>1048</v>
      </c>
      <c r="BH28" t="s">
        <v>1054</v>
      </c>
      <c r="BI28">
        <v>2</v>
      </c>
    </row>
    <row r="29" spans="1:61" x14ac:dyDescent="0.25">
      <c r="A29" s="167" t="s">
        <v>1107</v>
      </c>
      <c r="F29" t="s">
        <v>1163</v>
      </c>
      <c r="G29">
        <v>2</v>
      </c>
      <c r="I29" t="s">
        <v>1042</v>
      </c>
      <c r="M29" t="s">
        <v>1142</v>
      </c>
      <c r="N29">
        <v>1</v>
      </c>
      <c r="Q29" s="177" t="s">
        <v>1413</v>
      </c>
      <c r="T29" t="s">
        <v>1169</v>
      </c>
      <c r="U29">
        <v>2</v>
      </c>
      <c r="W29" s="128" t="s">
        <v>1033</v>
      </c>
      <c r="Z29" t="s">
        <v>820</v>
      </c>
      <c r="AA29">
        <v>2</v>
      </c>
      <c r="AD29" t="s">
        <v>1098</v>
      </c>
      <c r="AF29" t="s">
        <v>1054</v>
      </c>
      <c r="AG29">
        <v>6</v>
      </c>
      <c r="AI29" t="s">
        <v>1098</v>
      </c>
      <c r="AJ29">
        <v>14</v>
      </c>
      <c r="AL29" t="s">
        <v>1408</v>
      </c>
      <c r="AM29">
        <v>1</v>
      </c>
      <c r="AP29" t="s">
        <v>1107</v>
      </c>
      <c r="AS29" t="s">
        <v>1329</v>
      </c>
      <c r="AT29">
        <v>3</v>
      </c>
      <c r="AV29" t="s">
        <v>1033</v>
      </c>
      <c r="AX29" t="s">
        <v>1162</v>
      </c>
      <c r="AY29">
        <v>2</v>
      </c>
      <c r="BA29" t="s">
        <v>1048</v>
      </c>
      <c r="BC29" t="s">
        <v>1106</v>
      </c>
      <c r="BD29">
        <v>2</v>
      </c>
      <c r="BF29" t="s">
        <v>1113</v>
      </c>
      <c r="BH29" t="s">
        <v>1101</v>
      </c>
      <c r="BI29">
        <v>2</v>
      </c>
    </row>
    <row r="30" spans="1:61" x14ac:dyDescent="0.25">
      <c r="A30" s="167" t="s">
        <v>1153</v>
      </c>
      <c r="F30" t="s">
        <v>1071</v>
      </c>
      <c r="G30">
        <v>1</v>
      </c>
      <c r="I30" t="s">
        <v>1087</v>
      </c>
      <c r="M30" t="s">
        <v>1047</v>
      </c>
      <c r="N30">
        <v>1</v>
      </c>
      <c r="Q30" s="177" t="s">
        <v>868</v>
      </c>
      <c r="T30" t="s">
        <v>799</v>
      </c>
      <c r="U30">
        <v>2</v>
      </c>
      <c r="W30" s="128" t="s">
        <v>1131</v>
      </c>
      <c r="Z30" t="s">
        <v>1043</v>
      </c>
      <c r="AA30">
        <v>2</v>
      </c>
      <c r="AD30" t="s">
        <v>1042</v>
      </c>
      <c r="AF30" t="s">
        <v>1169</v>
      </c>
      <c r="AG30">
        <v>6</v>
      </c>
      <c r="AI30" t="s">
        <v>1042</v>
      </c>
      <c r="AJ30">
        <v>13</v>
      </c>
      <c r="AL30" t="s">
        <v>1042</v>
      </c>
      <c r="AM30">
        <v>22</v>
      </c>
      <c r="AP30" t="s">
        <v>1036</v>
      </c>
      <c r="AS30" t="s">
        <v>1049</v>
      </c>
      <c r="AT30">
        <v>3</v>
      </c>
      <c r="AV30" t="s">
        <v>1421</v>
      </c>
      <c r="AX30" t="s">
        <v>1051</v>
      </c>
      <c r="AY30">
        <v>2</v>
      </c>
      <c r="BA30" t="s">
        <v>867</v>
      </c>
      <c r="BC30" t="s">
        <v>1033</v>
      </c>
      <c r="BD30">
        <v>2</v>
      </c>
      <c r="BF30" t="s">
        <v>867</v>
      </c>
      <c r="BH30" t="s">
        <v>1037</v>
      </c>
      <c r="BI30">
        <v>2</v>
      </c>
    </row>
    <row r="31" spans="1:61" x14ac:dyDescent="0.25">
      <c r="A31" s="167" t="s">
        <v>1032</v>
      </c>
      <c r="F31" t="s">
        <v>1321</v>
      </c>
      <c r="G31">
        <v>1</v>
      </c>
      <c r="I31" t="s">
        <v>1036</v>
      </c>
      <c r="M31" t="s">
        <v>1098</v>
      </c>
      <c r="N31">
        <v>1</v>
      </c>
      <c r="Q31" s="177" t="s">
        <v>1257</v>
      </c>
      <c r="T31" t="s">
        <v>1114</v>
      </c>
      <c r="U31">
        <v>2</v>
      </c>
      <c r="W31" s="128" t="s">
        <v>1300</v>
      </c>
      <c r="Z31" t="s">
        <v>1300</v>
      </c>
      <c r="AA31">
        <v>2</v>
      </c>
      <c r="AD31" t="s">
        <v>1107</v>
      </c>
      <c r="AF31" t="s">
        <v>1046</v>
      </c>
      <c r="AG31">
        <v>6</v>
      </c>
      <c r="AI31" t="s">
        <v>1107</v>
      </c>
      <c r="AJ31">
        <v>12</v>
      </c>
      <c r="AL31" t="s">
        <v>1086</v>
      </c>
      <c r="AM31">
        <v>2</v>
      </c>
      <c r="AP31" t="s">
        <v>1052</v>
      </c>
      <c r="AS31" t="s">
        <v>1051</v>
      </c>
      <c r="AT31">
        <v>3</v>
      </c>
      <c r="AV31" t="s">
        <v>1141</v>
      </c>
      <c r="AX31" t="s">
        <v>1155</v>
      </c>
      <c r="AY31">
        <v>2</v>
      </c>
      <c r="BA31" t="s">
        <v>1052</v>
      </c>
      <c r="BC31" t="s">
        <v>1122</v>
      </c>
      <c r="BD31">
        <v>2</v>
      </c>
      <c r="BF31" t="s">
        <v>1062</v>
      </c>
      <c r="BH31" t="s">
        <v>1046</v>
      </c>
      <c r="BI31">
        <v>2</v>
      </c>
    </row>
    <row r="32" spans="1:61" x14ac:dyDescent="0.25">
      <c r="A32" s="167" t="s">
        <v>1036</v>
      </c>
      <c r="F32" t="s">
        <v>1113</v>
      </c>
      <c r="G32">
        <v>1</v>
      </c>
      <c r="I32" t="s">
        <v>1397</v>
      </c>
      <c r="M32" t="s">
        <v>1056</v>
      </c>
      <c r="N32">
        <v>1</v>
      </c>
      <c r="Q32" s="177" t="s">
        <v>786</v>
      </c>
      <c r="T32" t="s">
        <v>1133</v>
      </c>
      <c r="U32">
        <v>1</v>
      </c>
      <c r="W32" s="128" t="s">
        <v>1042</v>
      </c>
      <c r="Z32" t="s">
        <v>808</v>
      </c>
      <c r="AA32">
        <v>2</v>
      </c>
      <c r="AD32" t="s">
        <v>1087</v>
      </c>
      <c r="AF32" t="s">
        <v>1300</v>
      </c>
      <c r="AG32">
        <v>6</v>
      </c>
      <c r="AI32" t="s">
        <v>1087</v>
      </c>
      <c r="AJ32">
        <v>12</v>
      </c>
      <c r="AL32" t="s">
        <v>1170</v>
      </c>
      <c r="AM32">
        <v>1</v>
      </c>
      <c r="AP32" t="s">
        <v>1155</v>
      </c>
      <c r="AS32" t="s">
        <v>1037</v>
      </c>
      <c r="AT32">
        <v>2</v>
      </c>
      <c r="AV32" t="s">
        <v>1039</v>
      </c>
      <c r="AX32" t="s">
        <v>1041</v>
      </c>
      <c r="AY32">
        <v>2</v>
      </c>
      <c r="BA32" t="s">
        <v>1300</v>
      </c>
      <c r="BC32" t="s">
        <v>1047</v>
      </c>
      <c r="BD32">
        <v>1</v>
      </c>
      <c r="BF32" t="s">
        <v>1110</v>
      </c>
      <c r="BH32" t="s">
        <v>1038</v>
      </c>
      <c r="BI32">
        <v>2</v>
      </c>
    </row>
    <row r="33" spans="1:61" x14ac:dyDescent="0.25">
      <c r="A33" s="167" t="s">
        <v>1116</v>
      </c>
      <c r="F33" t="s">
        <v>1048</v>
      </c>
      <c r="G33">
        <v>1</v>
      </c>
      <c r="I33" t="s">
        <v>1032</v>
      </c>
      <c r="M33" t="s">
        <v>1051</v>
      </c>
      <c r="N33">
        <v>1</v>
      </c>
      <c r="Q33" s="177" t="s">
        <v>1414</v>
      </c>
      <c r="T33" t="s">
        <v>1400</v>
      </c>
      <c r="U33">
        <v>1</v>
      </c>
      <c r="W33" s="128" t="s">
        <v>1155</v>
      </c>
      <c r="Z33" t="s">
        <v>1062</v>
      </c>
      <c r="AA33">
        <v>2</v>
      </c>
      <c r="AD33" t="s">
        <v>1142</v>
      </c>
      <c r="AF33" t="s">
        <v>1113</v>
      </c>
      <c r="AG33">
        <v>5</v>
      </c>
      <c r="AI33" t="s">
        <v>1142</v>
      </c>
      <c r="AJ33">
        <v>12</v>
      </c>
      <c r="AL33" t="s">
        <v>1036</v>
      </c>
      <c r="AM33">
        <v>18</v>
      </c>
      <c r="AP33" t="s">
        <v>1033</v>
      </c>
      <c r="AS33" t="s">
        <v>1122</v>
      </c>
      <c r="AT33">
        <v>2</v>
      </c>
      <c r="AV33" t="s">
        <v>1048</v>
      </c>
      <c r="AX33" t="s">
        <v>1068</v>
      </c>
      <c r="AY33">
        <v>2</v>
      </c>
      <c r="BA33" t="s">
        <v>1149</v>
      </c>
      <c r="BC33" t="s">
        <v>1162</v>
      </c>
      <c r="BD33">
        <v>1</v>
      </c>
      <c r="BF33" t="s">
        <v>1107</v>
      </c>
      <c r="BH33" t="s">
        <v>1354</v>
      </c>
      <c r="BI33">
        <v>1</v>
      </c>
    </row>
    <row r="34" spans="1:61" x14ac:dyDescent="0.25">
      <c r="A34" s="167" t="s">
        <v>1087</v>
      </c>
      <c r="F34" t="s">
        <v>1306</v>
      </c>
      <c r="G34">
        <v>1</v>
      </c>
      <c r="I34" t="s">
        <v>1041</v>
      </c>
      <c r="M34" t="s">
        <v>1054</v>
      </c>
      <c r="N34">
        <v>1</v>
      </c>
      <c r="Q34" s="177" t="s">
        <v>782</v>
      </c>
      <c r="T34" t="s">
        <v>1101</v>
      </c>
      <c r="U34">
        <v>1</v>
      </c>
      <c r="W34" s="128" t="s">
        <v>1036</v>
      </c>
      <c r="Z34" t="s">
        <v>1113</v>
      </c>
      <c r="AA34">
        <v>1</v>
      </c>
      <c r="AD34" t="s">
        <v>1062</v>
      </c>
      <c r="AF34" t="s">
        <v>1403</v>
      </c>
      <c r="AG34">
        <v>5</v>
      </c>
      <c r="AI34" t="s">
        <v>1062</v>
      </c>
      <c r="AJ34">
        <v>11</v>
      </c>
      <c r="AL34" t="s">
        <v>902</v>
      </c>
      <c r="AM34">
        <v>1</v>
      </c>
      <c r="AP34" t="s">
        <v>1048</v>
      </c>
      <c r="AS34" t="s">
        <v>1068</v>
      </c>
      <c r="AT34">
        <v>2</v>
      </c>
      <c r="AV34" t="s">
        <v>1131</v>
      </c>
      <c r="AX34" t="s">
        <v>1118</v>
      </c>
      <c r="AY34">
        <v>2</v>
      </c>
      <c r="BA34" t="s">
        <v>1110</v>
      </c>
      <c r="BC34" t="s">
        <v>1211</v>
      </c>
      <c r="BD34">
        <v>1</v>
      </c>
      <c r="BF34" t="s">
        <v>1051</v>
      </c>
      <c r="BH34" t="s">
        <v>1122</v>
      </c>
      <c r="BI34">
        <v>1</v>
      </c>
    </row>
    <row r="35" spans="1:61" x14ac:dyDescent="0.25">
      <c r="A35" s="167" t="s">
        <v>1321</v>
      </c>
      <c r="F35" t="s">
        <v>1301</v>
      </c>
      <c r="G35">
        <v>1</v>
      </c>
      <c r="I35" t="s">
        <v>1114</v>
      </c>
      <c r="M35" t="s">
        <v>1124</v>
      </c>
      <c r="N35">
        <v>1</v>
      </c>
      <c r="Q35" s="177" t="s">
        <v>935</v>
      </c>
      <c r="T35" t="s">
        <v>1086</v>
      </c>
      <c r="U35">
        <v>1</v>
      </c>
      <c r="W35" s="128" t="s">
        <v>1043</v>
      </c>
      <c r="Z35" t="s">
        <v>1214</v>
      </c>
      <c r="AA35">
        <v>1</v>
      </c>
      <c r="AD35" t="s">
        <v>1114</v>
      </c>
      <c r="AF35" t="s">
        <v>1052</v>
      </c>
      <c r="AG35">
        <v>5</v>
      </c>
      <c r="AI35" t="s">
        <v>1114</v>
      </c>
      <c r="AJ35">
        <v>11</v>
      </c>
      <c r="AL35" t="s">
        <v>808</v>
      </c>
      <c r="AM35">
        <v>4</v>
      </c>
      <c r="AP35" t="s">
        <v>1101</v>
      </c>
      <c r="AS35" t="s">
        <v>1062</v>
      </c>
      <c r="AT35">
        <v>1</v>
      </c>
      <c r="AV35" t="s">
        <v>1100</v>
      </c>
      <c r="AX35" t="s">
        <v>1032</v>
      </c>
      <c r="AY35">
        <v>2</v>
      </c>
      <c r="BA35" t="s">
        <v>1054</v>
      </c>
      <c r="BC35" t="s">
        <v>1041</v>
      </c>
      <c r="BD35">
        <v>1</v>
      </c>
      <c r="BF35" t="s">
        <v>1300</v>
      </c>
      <c r="BH35" t="s">
        <v>1165</v>
      </c>
      <c r="BI35">
        <v>1</v>
      </c>
    </row>
    <row r="36" spans="1:61" x14ac:dyDescent="0.25">
      <c r="A36" s="167" t="s">
        <v>1065</v>
      </c>
      <c r="F36" t="s">
        <v>1117</v>
      </c>
      <c r="G36">
        <v>1</v>
      </c>
      <c r="I36" t="s">
        <v>1046</v>
      </c>
      <c r="M36" t="s">
        <v>1170</v>
      </c>
      <c r="N36">
        <v>1</v>
      </c>
      <c r="Q36" s="177" t="s">
        <v>988</v>
      </c>
      <c r="T36" t="s">
        <v>1054</v>
      </c>
      <c r="U36">
        <v>1</v>
      </c>
      <c r="W36" s="128" t="s">
        <v>1041</v>
      </c>
      <c r="Z36" t="s">
        <v>1128</v>
      </c>
      <c r="AA36">
        <v>1</v>
      </c>
      <c r="AD36" t="s">
        <v>1149</v>
      </c>
      <c r="AF36" t="s">
        <v>1397</v>
      </c>
      <c r="AG36">
        <v>5</v>
      </c>
      <c r="AI36" t="s">
        <v>1149</v>
      </c>
      <c r="AJ36">
        <v>11</v>
      </c>
      <c r="AL36" t="s">
        <v>1116</v>
      </c>
      <c r="AM36">
        <v>20</v>
      </c>
      <c r="AP36" t="s">
        <v>1419</v>
      </c>
      <c r="AS36" t="s">
        <v>1214</v>
      </c>
      <c r="AT36">
        <v>1</v>
      </c>
      <c r="AV36" t="s">
        <v>1035</v>
      </c>
      <c r="AX36" t="s">
        <v>1045</v>
      </c>
      <c r="AY36">
        <v>2</v>
      </c>
      <c r="BA36" t="s">
        <v>1056</v>
      </c>
      <c r="BC36" t="s">
        <v>1118</v>
      </c>
      <c r="BD36">
        <v>1</v>
      </c>
      <c r="BF36" t="s">
        <v>1036</v>
      </c>
      <c r="BH36" t="s">
        <v>1094</v>
      </c>
      <c r="BI36">
        <v>1</v>
      </c>
    </row>
    <row r="37" spans="1:61" x14ac:dyDescent="0.25">
      <c r="A37" s="167" t="s">
        <v>1189</v>
      </c>
      <c r="F37" t="s">
        <v>1046</v>
      </c>
      <c r="G37">
        <v>1</v>
      </c>
      <c r="I37" t="s">
        <v>1116</v>
      </c>
      <c r="M37" t="s">
        <v>1065</v>
      </c>
      <c r="N37">
        <v>1</v>
      </c>
      <c r="Q37" s="177" t="s">
        <v>1415</v>
      </c>
      <c r="T37" t="s">
        <v>1124</v>
      </c>
      <c r="U37">
        <v>1</v>
      </c>
      <c r="W37" s="128" t="s">
        <v>867</v>
      </c>
      <c r="Z37" t="s">
        <v>1102</v>
      </c>
      <c r="AA37">
        <v>1</v>
      </c>
      <c r="AD37" t="s">
        <v>1106</v>
      </c>
      <c r="AF37" t="s">
        <v>1094</v>
      </c>
      <c r="AG37">
        <v>5</v>
      </c>
      <c r="AI37" t="s">
        <v>1106</v>
      </c>
      <c r="AJ37">
        <v>44</v>
      </c>
      <c r="AL37" t="s">
        <v>1149</v>
      </c>
      <c r="AM37">
        <v>25</v>
      </c>
      <c r="AP37" t="s">
        <v>1094</v>
      </c>
      <c r="AS37" t="s">
        <v>1114</v>
      </c>
      <c r="AT37">
        <v>1</v>
      </c>
      <c r="AV37" t="s">
        <v>1056</v>
      </c>
      <c r="AX37" t="s">
        <v>1046</v>
      </c>
      <c r="AY37">
        <v>2</v>
      </c>
      <c r="BA37" t="s">
        <v>1033</v>
      </c>
      <c r="BC37" t="s">
        <v>1133</v>
      </c>
      <c r="BD37">
        <v>1</v>
      </c>
      <c r="BF37" t="s">
        <v>1163</v>
      </c>
      <c r="BH37" t="s">
        <v>1127</v>
      </c>
      <c r="BI37">
        <v>1</v>
      </c>
    </row>
    <row r="38" spans="1:61" x14ac:dyDescent="0.25">
      <c r="A38" s="167" t="s">
        <v>1354</v>
      </c>
      <c r="F38" t="s">
        <v>902</v>
      </c>
      <c r="G38">
        <v>1</v>
      </c>
      <c r="I38" t="s">
        <v>1163</v>
      </c>
      <c r="M38" t="s">
        <v>1049</v>
      </c>
      <c r="N38">
        <v>1</v>
      </c>
      <c r="Q38" s="177" t="s">
        <v>820</v>
      </c>
      <c r="T38" t="s">
        <v>1038</v>
      </c>
      <c r="U38">
        <v>1</v>
      </c>
      <c r="W38" s="128" t="s">
        <v>1048</v>
      </c>
      <c r="Z38" t="s">
        <v>1122</v>
      </c>
      <c r="AA38">
        <v>1</v>
      </c>
      <c r="AD38" t="s">
        <v>1032</v>
      </c>
      <c r="AF38" t="s">
        <v>1056</v>
      </c>
      <c r="AG38">
        <v>5</v>
      </c>
      <c r="AI38" t="s">
        <v>1032</v>
      </c>
      <c r="AJ38">
        <v>27</v>
      </c>
      <c r="AL38" t="s">
        <v>1141</v>
      </c>
      <c r="AM38">
        <v>28</v>
      </c>
      <c r="AP38" t="s">
        <v>1149</v>
      </c>
      <c r="AS38" t="s">
        <v>1420</v>
      </c>
      <c r="AT38">
        <v>1</v>
      </c>
      <c r="AV38" t="s">
        <v>1300</v>
      </c>
      <c r="AX38" t="s">
        <v>1423</v>
      </c>
      <c r="AY38">
        <v>1</v>
      </c>
      <c r="BA38" t="s">
        <v>1037</v>
      </c>
      <c r="BC38" t="s">
        <v>1165</v>
      </c>
      <c r="BD38">
        <v>1</v>
      </c>
      <c r="BF38" t="s">
        <v>1131</v>
      </c>
      <c r="BH38" t="s">
        <v>1234</v>
      </c>
      <c r="BI38">
        <v>1</v>
      </c>
    </row>
    <row r="39" spans="1:61" x14ac:dyDescent="0.25">
      <c r="A39" s="167" t="s">
        <v>867</v>
      </c>
      <c r="F39" t="s">
        <v>1402</v>
      </c>
      <c r="G39">
        <v>1</v>
      </c>
      <c r="I39" t="s">
        <v>1131</v>
      </c>
      <c r="M39" t="s">
        <v>1169</v>
      </c>
      <c r="N39">
        <v>1</v>
      </c>
      <c r="Q39" s="177" t="s">
        <v>780</v>
      </c>
      <c r="T39" t="s">
        <v>1045</v>
      </c>
      <c r="U39">
        <v>1</v>
      </c>
      <c r="W39" s="128" t="s">
        <v>1054</v>
      </c>
      <c r="Z39" t="s">
        <v>1047</v>
      </c>
      <c r="AA39">
        <v>1</v>
      </c>
      <c r="AD39" t="s">
        <v>1141</v>
      </c>
      <c r="AF39" t="s">
        <v>808</v>
      </c>
      <c r="AG39">
        <v>4</v>
      </c>
      <c r="AI39" t="s">
        <v>1141</v>
      </c>
      <c r="AJ39">
        <v>24</v>
      </c>
      <c r="AL39" t="s">
        <v>1153</v>
      </c>
      <c r="AM39">
        <v>1</v>
      </c>
      <c r="AP39" t="s">
        <v>1035</v>
      </c>
      <c r="AS39" t="s">
        <v>1356</v>
      </c>
      <c r="AT39">
        <v>1</v>
      </c>
      <c r="AV39" t="s">
        <v>1422</v>
      </c>
      <c r="AX39" t="s">
        <v>1064</v>
      </c>
      <c r="AY39">
        <v>1</v>
      </c>
      <c r="BA39" t="s">
        <v>1049</v>
      </c>
      <c r="BC39" t="s">
        <v>1068</v>
      </c>
      <c r="BD39">
        <v>1</v>
      </c>
      <c r="BF39" t="s">
        <v>1054</v>
      </c>
      <c r="BH39" t="s">
        <v>1428</v>
      </c>
      <c r="BI39">
        <v>1</v>
      </c>
    </row>
    <row r="40" spans="1:61" x14ac:dyDescent="0.25">
      <c r="A40" s="167" t="s">
        <v>1071</v>
      </c>
      <c r="F40" t="s">
        <v>1265</v>
      </c>
      <c r="G40">
        <v>1</v>
      </c>
      <c r="I40" t="s">
        <v>1065</v>
      </c>
      <c r="M40" t="s">
        <v>1038</v>
      </c>
      <c r="N40">
        <v>1</v>
      </c>
      <c r="Q40" s="177" t="s">
        <v>867</v>
      </c>
      <c r="T40" t="s">
        <v>1154</v>
      </c>
      <c r="U40">
        <v>1</v>
      </c>
      <c r="W40" s="128" t="s">
        <v>1149</v>
      </c>
      <c r="Z40" t="s">
        <v>1049</v>
      </c>
      <c r="AA40">
        <v>1</v>
      </c>
      <c r="AD40" t="s">
        <v>1034</v>
      </c>
      <c r="AF40" t="s">
        <v>1047</v>
      </c>
      <c r="AG40">
        <v>4</v>
      </c>
      <c r="AI40" t="s">
        <v>1034</v>
      </c>
      <c r="AJ40">
        <v>24</v>
      </c>
      <c r="AL40" t="s">
        <v>1400</v>
      </c>
      <c r="AM40">
        <v>1</v>
      </c>
      <c r="AP40" t="s">
        <v>1163</v>
      </c>
      <c r="AS40" t="s">
        <v>1094</v>
      </c>
      <c r="AT40">
        <v>1</v>
      </c>
      <c r="AV40" t="s">
        <v>1052</v>
      </c>
      <c r="AX40" t="s">
        <v>1424</v>
      </c>
      <c r="AY40">
        <v>1</v>
      </c>
      <c r="BA40" t="s">
        <v>1100</v>
      </c>
      <c r="BC40" t="s">
        <v>1065</v>
      </c>
      <c r="BD40">
        <v>1</v>
      </c>
      <c r="BF40" t="s">
        <v>1052</v>
      </c>
      <c r="BH40" t="s">
        <v>1042</v>
      </c>
      <c r="BI40">
        <v>1</v>
      </c>
    </row>
    <row r="41" spans="1:61" x14ac:dyDescent="0.25">
      <c r="A41" s="167" t="s">
        <v>1169</v>
      </c>
      <c r="F41" t="s">
        <v>1147</v>
      </c>
      <c r="G41">
        <v>1</v>
      </c>
      <c r="I41" t="s">
        <v>1403</v>
      </c>
      <c r="M41" t="s">
        <v>1557</v>
      </c>
      <c r="N41">
        <v>120</v>
      </c>
      <c r="Q41" s="177" t="s">
        <v>1416</v>
      </c>
      <c r="T41" t="s">
        <v>1056</v>
      </c>
      <c r="U41">
        <v>1</v>
      </c>
      <c r="W41" s="128" t="s">
        <v>1107</v>
      </c>
      <c r="Z41" t="s">
        <v>1046</v>
      </c>
      <c r="AA41">
        <v>1</v>
      </c>
      <c r="AD41" t="s">
        <v>1035</v>
      </c>
      <c r="AF41" t="s">
        <v>1065</v>
      </c>
      <c r="AG41">
        <v>4</v>
      </c>
      <c r="AI41" t="s">
        <v>1035</v>
      </c>
      <c r="AJ41">
        <v>21</v>
      </c>
      <c r="AL41" t="s">
        <v>1038</v>
      </c>
      <c r="AM41">
        <v>2</v>
      </c>
      <c r="AP41" t="s">
        <v>1117</v>
      </c>
      <c r="AS41" t="s">
        <v>1133</v>
      </c>
      <c r="AT41">
        <v>1</v>
      </c>
      <c r="AV41" t="s">
        <v>1062</v>
      </c>
      <c r="AX41" t="s">
        <v>1422</v>
      </c>
      <c r="AY41">
        <v>1</v>
      </c>
      <c r="BA41" t="s">
        <v>1141</v>
      </c>
      <c r="BC41" t="s">
        <v>1032</v>
      </c>
      <c r="BD41">
        <v>1</v>
      </c>
      <c r="BF41" t="s">
        <v>1118</v>
      </c>
      <c r="BH41" t="s">
        <v>1047</v>
      </c>
      <c r="BI41">
        <v>1</v>
      </c>
    </row>
    <row r="42" spans="1:61" x14ac:dyDescent="0.25">
      <c r="A42" s="168" t="s">
        <v>1106</v>
      </c>
      <c r="F42" t="s">
        <v>1053</v>
      </c>
      <c r="G42">
        <v>1</v>
      </c>
      <c r="I42" t="s">
        <v>1106</v>
      </c>
      <c r="Q42" s="178" t="s">
        <v>1400</v>
      </c>
      <c r="T42" t="s">
        <v>1094</v>
      </c>
      <c r="U42">
        <v>1</v>
      </c>
      <c r="W42" s="169" t="s">
        <v>1107</v>
      </c>
      <c r="Z42" t="s">
        <v>1138</v>
      </c>
      <c r="AA42">
        <v>1</v>
      </c>
      <c r="AD42" t="s">
        <v>1037</v>
      </c>
      <c r="AF42" t="s">
        <v>1098</v>
      </c>
      <c r="AG42">
        <v>4</v>
      </c>
      <c r="AI42" t="s">
        <v>1037</v>
      </c>
      <c r="AJ42">
        <v>18</v>
      </c>
      <c r="AL42" t="s">
        <v>1065</v>
      </c>
      <c r="AM42">
        <v>4</v>
      </c>
      <c r="AP42" t="s">
        <v>1039</v>
      </c>
      <c r="AS42" t="s">
        <v>1205</v>
      </c>
      <c r="AT42">
        <v>1</v>
      </c>
      <c r="AV42" t="s">
        <v>1038</v>
      </c>
      <c r="AX42" t="s">
        <v>803</v>
      </c>
      <c r="AY42">
        <v>1</v>
      </c>
      <c r="BA42" t="s">
        <v>1421</v>
      </c>
      <c r="BC42" t="s">
        <v>787</v>
      </c>
      <c r="BD42">
        <v>1</v>
      </c>
      <c r="BF42" t="s">
        <v>1101</v>
      </c>
      <c r="BH42" t="s">
        <v>1093</v>
      </c>
      <c r="BI42">
        <v>1</v>
      </c>
    </row>
    <row r="43" spans="1:61" x14ac:dyDescent="0.25">
      <c r="A43" s="168" t="s">
        <v>1141</v>
      </c>
      <c r="F43" t="s">
        <v>1408</v>
      </c>
      <c r="G43">
        <v>1</v>
      </c>
      <c r="I43" t="s">
        <v>1037</v>
      </c>
      <c r="Q43" s="178" t="s">
        <v>1106</v>
      </c>
      <c r="T43" t="s">
        <v>1415</v>
      </c>
      <c r="U43">
        <v>1</v>
      </c>
      <c r="W43" s="169" t="s">
        <v>1106</v>
      </c>
      <c r="Z43" t="s">
        <v>1133</v>
      </c>
      <c r="AA43">
        <v>1</v>
      </c>
      <c r="AD43" t="s">
        <v>1042</v>
      </c>
      <c r="AF43" t="s">
        <v>1045</v>
      </c>
      <c r="AG43">
        <v>3</v>
      </c>
      <c r="AI43" t="s">
        <v>1042</v>
      </c>
      <c r="AJ43">
        <v>17</v>
      </c>
      <c r="AL43" t="s">
        <v>1047</v>
      </c>
      <c r="AM43">
        <v>4</v>
      </c>
      <c r="AP43" t="s">
        <v>1048</v>
      </c>
      <c r="AS43" t="s">
        <v>1138</v>
      </c>
      <c r="AT43">
        <v>1</v>
      </c>
      <c r="AV43" t="s">
        <v>1054</v>
      </c>
      <c r="AX43" t="s">
        <v>1215</v>
      </c>
      <c r="AY43">
        <v>1</v>
      </c>
      <c r="BA43" t="s">
        <v>1042</v>
      </c>
      <c r="BC43" t="s">
        <v>1114</v>
      </c>
      <c r="BD43">
        <v>1</v>
      </c>
      <c r="BF43" t="s">
        <v>1131</v>
      </c>
      <c r="BH43" t="s">
        <v>1138</v>
      </c>
      <c r="BI43">
        <v>1</v>
      </c>
    </row>
    <row r="44" spans="1:61" x14ac:dyDescent="0.25">
      <c r="A44" s="168" t="s">
        <v>1037</v>
      </c>
      <c r="F44" t="s">
        <v>1161</v>
      </c>
      <c r="G44">
        <v>1</v>
      </c>
      <c r="I44" t="s">
        <v>1042</v>
      </c>
      <c r="Q44" s="178" t="s">
        <v>1107</v>
      </c>
      <c r="T44" t="s">
        <v>1557</v>
      </c>
      <c r="U44">
        <v>140</v>
      </c>
      <c r="W44" s="169" t="s">
        <v>1149</v>
      </c>
      <c r="Z44" t="s">
        <v>1205</v>
      </c>
      <c r="AA44">
        <v>1</v>
      </c>
      <c r="AD44" t="s">
        <v>1116</v>
      </c>
      <c r="AF44" t="s">
        <v>1124</v>
      </c>
      <c r="AG44">
        <v>3</v>
      </c>
      <c r="AI44" t="s">
        <v>1116</v>
      </c>
      <c r="AJ44">
        <v>15</v>
      </c>
      <c r="AL44" t="s">
        <v>1300</v>
      </c>
      <c r="AM44">
        <v>6</v>
      </c>
      <c r="AP44" t="s">
        <v>1110</v>
      </c>
      <c r="AS44" t="s">
        <v>1102</v>
      </c>
      <c r="AT44">
        <v>1</v>
      </c>
      <c r="AV44" t="s">
        <v>1110</v>
      </c>
      <c r="AX44" t="s">
        <v>1034</v>
      </c>
      <c r="AY44">
        <v>1</v>
      </c>
      <c r="BA44" t="s">
        <v>1100</v>
      </c>
      <c r="BC44" t="s">
        <v>1222</v>
      </c>
      <c r="BD44">
        <v>1</v>
      </c>
      <c r="BF44" t="s">
        <v>1039</v>
      </c>
      <c r="BH44" t="s">
        <v>1086</v>
      </c>
      <c r="BI44">
        <v>1</v>
      </c>
    </row>
    <row r="45" spans="1:61" x14ac:dyDescent="0.25">
      <c r="A45" s="168" t="s">
        <v>1035</v>
      </c>
      <c r="F45" t="s">
        <v>1400</v>
      </c>
      <c r="G45">
        <v>1</v>
      </c>
      <c r="I45" t="s">
        <v>1034</v>
      </c>
      <c r="Q45" s="178" t="s">
        <v>1100</v>
      </c>
      <c r="W45" s="169" t="s">
        <v>1035</v>
      </c>
      <c r="Z45" t="s">
        <v>1086</v>
      </c>
      <c r="AA45">
        <v>1</v>
      </c>
      <c r="AD45" t="s">
        <v>1107</v>
      </c>
      <c r="AF45" t="s">
        <v>1038</v>
      </c>
      <c r="AG45">
        <v>2</v>
      </c>
      <c r="AI45" t="s">
        <v>1107</v>
      </c>
      <c r="AJ45">
        <v>14</v>
      </c>
      <c r="AL45" t="s">
        <v>1094</v>
      </c>
      <c r="AM45">
        <v>5</v>
      </c>
      <c r="AP45" t="s">
        <v>1107</v>
      </c>
      <c r="AS45" t="s">
        <v>1105</v>
      </c>
      <c r="AT45">
        <v>1</v>
      </c>
      <c r="AV45" t="s">
        <v>1131</v>
      </c>
      <c r="AX45" t="s">
        <v>1069</v>
      </c>
      <c r="AY45">
        <v>1</v>
      </c>
      <c r="BA45" t="s">
        <v>1048</v>
      </c>
      <c r="BC45" t="s">
        <v>1166</v>
      </c>
      <c r="BD45">
        <v>1</v>
      </c>
      <c r="BF45" t="s">
        <v>1054</v>
      </c>
      <c r="BH45" t="s">
        <v>1193</v>
      </c>
      <c r="BI45">
        <v>1</v>
      </c>
    </row>
    <row r="46" spans="1:61" x14ac:dyDescent="0.25">
      <c r="A46" s="168" t="s">
        <v>1032</v>
      </c>
      <c r="F46" t="s">
        <v>1189</v>
      </c>
      <c r="G46">
        <v>1</v>
      </c>
      <c r="I46" t="s">
        <v>1041</v>
      </c>
      <c r="Q46" s="178" t="s">
        <v>1141</v>
      </c>
      <c r="W46" s="169" t="s">
        <v>1034</v>
      </c>
      <c r="Z46" t="s">
        <v>1124</v>
      </c>
      <c r="AA46">
        <v>1</v>
      </c>
      <c r="AD46" t="s">
        <v>1087</v>
      </c>
      <c r="AF46" t="s">
        <v>1354</v>
      </c>
      <c r="AG46">
        <v>2</v>
      </c>
      <c r="AI46" t="s">
        <v>1087</v>
      </c>
      <c r="AJ46">
        <v>13</v>
      </c>
      <c r="AL46" t="s">
        <v>1128</v>
      </c>
      <c r="AM46">
        <v>1</v>
      </c>
      <c r="AP46" t="s">
        <v>1100</v>
      </c>
      <c r="AS46" t="s">
        <v>1165</v>
      </c>
      <c r="AT46">
        <v>1</v>
      </c>
      <c r="AV46" t="s">
        <v>1100</v>
      </c>
      <c r="AX46" t="s">
        <v>1106</v>
      </c>
      <c r="AY46">
        <v>1</v>
      </c>
      <c r="BA46" t="s">
        <v>1107</v>
      </c>
      <c r="BC46" t="s">
        <v>1127</v>
      </c>
      <c r="BD46">
        <v>1</v>
      </c>
      <c r="BF46" t="s">
        <v>867</v>
      </c>
      <c r="BH46" t="s">
        <v>1156</v>
      </c>
      <c r="BI46">
        <v>1</v>
      </c>
    </row>
    <row r="47" spans="1:61" x14ac:dyDescent="0.25">
      <c r="A47" s="168" t="s">
        <v>1034</v>
      </c>
      <c r="F47" t="s">
        <v>1045</v>
      </c>
      <c r="G47">
        <v>1</v>
      </c>
      <c r="I47" t="s">
        <v>1035</v>
      </c>
      <c r="Q47" s="178" t="s">
        <v>1035</v>
      </c>
      <c r="W47" s="169" t="s">
        <v>1037</v>
      </c>
      <c r="Z47" t="s">
        <v>1045</v>
      </c>
      <c r="AA47">
        <v>1</v>
      </c>
      <c r="AD47" t="s">
        <v>1142</v>
      </c>
      <c r="AF47" t="s">
        <v>1401</v>
      </c>
      <c r="AG47">
        <v>2</v>
      </c>
      <c r="AI47" t="s">
        <v>1142</v>
      </c>
      <c r="AJ47">
        <v>13</v>
      </c>
      <c r="AL47" t="s">
        <v>1100</v>
      </c>
      <c r="AM47">
        <v>12</v>
      </c>
      <c r="AP47" t="s">
        <v>1141</v>
      </c>
      <c r="AS47" t="s">
        <v>1419</v>
      </c>
      <c r="AT47">
        <v>1</v>
      </c>
      <c r="AV47" t="s">
        <v>1141</v>
      </c>
      <c r="AX47" t="s">
        <v>1147</v>
      </c>
      <c r="AY47">
        <v>1</v>
      </c>
      <c r="BA47" t="s">
        <v>1110</v>
      </c>
      <c r="BC47" t="s">
        <v>1042</v>
      </c>
      <c r="BD47">
        <v>1</v>
      </c>
      <c r="BF47" t="s">
        <v>1163</v>
      </c>
      <c r="BH47" t="s">
        <v>1118</v>
      </c>
      <c r="BI47">
        <v>1</v>
      </c>
    </row>
    <row r="48" spans="1:61" x14ac:dyDescent="0.25">
      <c r="A48" s="168" t="s">
        <v>1036</v>
      </c>
      <c r="F48" t="s">
        <v>1193</v>
      </c>
      <c r="G48">
        <v>1</v>
      </c>
      <c r="I48" t="s">
        <v>1141</v>
      </c>
      <c r="Q48" s="178" t="s">
        <v>867</v>
      </c>
      <c r="W48" s="169" t="s">
        <v>1141</v>
      </c>
      <c r="Z48" t="s">
        <v>1087</v>
      </c>
      <c r="AA48">
        <v>1</v>
      </c>
      <c r="AD48" t="s">
        <v>1149</v>
      </c>
      <c r="AF48" t="s">
        <v>1101</v>
      </c>
      <c r="AG48">
        <v>2</v>
      </c>
      <c r="AI48" t="s">
        <v>1149</v>
      </c>
      <c r="AJ48">
        <v>13</v>
      </c>
      <c r="AL48" t="s">
        <v>1189</v>
      </c>
      <c r="AM48">
        <v>1</v>
      </c>
      <c r="AP48" t="s">
        <v>1032</v>
      </c>
      <c r="AS48" t="s">
        <v>1166</v>
      </c>
      <c r="AT48">
        <v>1</v>
      </c>
      <c r="AV48" t="s">
        <v>1064</v>
      </c>
      <c r="AX48" t="s">
        <v>1071</v>
      </c>
      <c r="AY48">
        <v>1</v>
      </c>
      <c r="BA48" t="s">
        <v>1300</v>
      </c>
      <c r="BC48" t="s">
        <v>1208</v>
      </c>
      <c r="BD48">
        <v>1</v>
      </c>
      <c r="BF48" t="s">
        <v>1107</v>
      </c>
      <c r="BH48" t="s">
        <v>1115</v>
      </c>
      <c r="BI48">
        <v>1</v>
      </c>
    </row>
    <row r="49" spans="1:61" x14ac:dyDescent="0.25">
      <c r="A49" s="168" t="s">
        <v>1098</v>
      </c>
      <c r="F49" t="s">
        <v>1033</v>
      </c>
      <c r="G49">
        <v>1</v>
      </c>
      <c r="I49" t="s">
        <v>1107</v>
      </c>
      <c r="Q49" s="178" t="s">
        <v>1042</v>
      </c>
      <c r="W49" s="169" t="s">
        <v>1163</v>
      </c>
      <c r="Z49" t="s">
        <v>1040</v>
      </c>
      <c r="AA49">
        <v>1</v>
      </c>
      <c r="AD49" t="s">
        <v>1306</v>
      </c>
      <c r="AF49" t="s">
        <v>1049</v>
      </c>
      <c r="AG49">
        <v>2</v>
      </c>
      <c r="AI49" t="s">
        <v>1306</v>
      </c>
      <c r="AJ49">
        <v>12</v>
      </c>
      <c r="AL49" t="s">
        <v>1113</v>
      </c>
      <c r="AM49">
        <v>5</v>
      </c>
      <c r="AP49" t="s">
        <v>1035</v>
      </c>
      <c r="AS49" t="s">
        <v>1038</v>
      </c>
      <c r="AT49">
        <v>1</v>
      </c>
      <c r="AV49" t="s">
        <v>1048</v>
      </c>
      <c r="AX49" t="s">
        <v>1049</v>
      </c>
      <c r="AY49">
        <v>1</v>
      </c>
      <c r="BA49" t="s">
        <v>1037</v>
      </c>
      <c r="BC49" t="s">
        <v>1087</v>
      </c>
      <c r="BD49">
        <v>1</v>
      </c>
      <c r="BF49" t="s">
        <v>1117</v>
      </c>
      <c r="BH49" t="s">
        <v>1071</v>
      </c>
      <c r="BI49">
        <v>1</v>
      </c>
    </row>
    <row r="50" spans="1:61" x14ac:dyDescent="0.25">
      <c r="A50" s="168" t="s">
        <v>1042</v>
      </c>
      <c r="F50" t="s">
        <v>1043</v>
      </c>
      <c r="G50">
        <v>1</v>
      </c>
      <c r="I50" t="s">
        <v>1087</v>
      </c>
      <c r="Q50" s="178" t="s">
        <v>1037</v>
      </c>
      <c r="W50" s="169" t="s">
        <v>1131</v>
      </c>
      <c r="Z50" t="s">
        <v>1197</v>
      </c>
      <c r="AA50">
        <v>1</v>
      </c>
      <c r="AD50" t="s">
        <v>1117</v>
      </c>
      <c r="AF50" t="s">
        <v>1133</v>
      </c>
      <c r="AG50">
        <v>2</v>
      </c>
      <c r="AI50" t="s">
        <v>1117</v>
      </c>
      <c r="AJ50">
        <v>12</v>
      </c>
      <c r="AL50" t="s">
        <v>1048</v>
      </c>
      <c r="AM50">
        <v>14</v>
      </c>
      <c r="AP50" t="s">
        <v>867</v>
      </c>
      <c r="AS50" t="s">
        <v>1101</v>
      </c>
      <c r="AT50">
        <v>1</v>
      </c>
      <c r="AV50" t="s">
        <v>1033</v>
      </c>
      <c r="AX50" t="s">
        <v>1101</v>
      </c>
      <c r="AY50">
        <v>1</v>
      </c>
      <c r="BA50" t="s">
        <v>1062</v>
      </c>
      <c r="BC50" t="s">
        <v>1051</v>
      </c>
      <c r="BD50">
        <v>1</v>
      </c>
      <c r="BF50" t="s">
        <v>1033</v>
      </c>
      <c r="BH50" t="s">
        <v>1146</v>
      </c>
      <c r="BI50">
        <v>1</v>
      </c>
    </row>
    <row r="51" spans="1:61" x14ac:dyDescent="0.25">
      <c r="A51" s="168" t="s">
        <v>1107</v>
      </c>
      <c r="F51" t="s">
        <v>1557</v>
      </c>
      <c r="G51">
        <v>155</v>
      </c>
      <c r="I51" t="s">
        <v>1117</v>
      </c>
      <c r="Q51" s="178" t="s">
        <v>1054</v>
      </c>
      <c r="W51" s="169" t="s">
        <v>1087</v>
      </c>
      <c r="Z51" t="s">
        <v>1557</v>
      </c>
      <c r="AA51">
        <v>140</v>
      </c>
      <c r="AD51" t="s">
        <v>1036</v>
      </c>
      <c r="AF51" t="s">
        <v>1086</v>
      </c>
      <c r="AG51">
        <v>2</v>
      </c>
      <c r="AI51" t="s">
        <v>1036</v>
      </c>
      <c r="AJ51">
        <v>12</v>
      </c>
      <c r="AL51" t="s">
        <v>1032</v>
      </c>
      <c r="AM51">
        <v>20</v>
      </c>
      <c r="AP51" t="s">
        <v>1131</v>
      </c>
      <c r="AS51" t="s">
        <v>1127</v>
      </c>
      <c r="AT51">
        <v>1</v>
      </c>
      <c r="AV51" t="s">
        <v>1054</v>
      </c>
      <c r="AX51" t="s">
        <v>1425</v>
      </c>
      <c r="AY51">
        <v>1</v>
      </c>
      <c r="BA51" t="s">
        <v>1117</v>
      </c>
      <c r="BC51" t="s">
        <v>1069</v>
      </c>
      <c r="BD51">
        <v>1</v>
      </c>
      <c r="BF51" t="s">
        <v>1035</v>
      </c>
      <c r="BH51" t="s">
        <v>1040</v>
      </c>
      <c r="BI51">
        <v>1</v>
      </c>
    </row>
    <row r="52" spans="1:61" x14ac:dyDescent="0.25">
      <c r="A52" s="168" t="s">
        <v>1087</v>
      </c>
      <c r="I52" t="s">
        <v>1114</v>
      </c>
      <c r="Q52" s="178" t="s">
        <v>1116</v>
      </c>
      <c r="W52" s="169" t="s">
        <v>1418</v>
      </c>
      <c r="AD52" t="s">
        <v>1114</v>
      </c>
      <c r="AF52" t="s">
        <v>1071</v>
      </c>
      <c r="AG52">
        <v>1</v>
      </c>
      <c r="AI52" t="s">
        <v>1114</v>
      </c>
      <c r="AJ52">
        <v>11</v>
      </c>
      <c r="AL52" t="s">
        <v>1046</v>
      </c>
      <c r="AM52">
        <v>6</v>
      </c>
      <c r="AP52" t="s">
        <v>1155</v>
      </c>
      <c r="AS52" t="s">
        <v>1126</v>
      </c>
      <c r="AT52">
        <v>1</v>
      </c>
      <c r="AV52" t="s">
        <v>1062</v>
      </c>
      <c r="AX52" t="s">
        <v>1042</v>
      </c>
      <c r="AY52">
        <v>1</v>
      </c>
      <c r="BA52" t="s">
        <v>1149</v>
      </c>
      <c r="BC52" t="s">
        <v>1329</v>
      </c>
      <c r="BD52">
        <v>1</v>
      </c>
      <c r="BF52" t="s">
        <v>1048</v>
      </c>
      <c r="BH52" t="s">
        <v>877</v>
      </c>
      <c r="BI52">
        <v>1</v>
      </c>
    </row>
    <row r="53" spans="1:61" x14ac:dyDescent="0.25">
      <c r="A53" s="168" t="s">
        <v>1142</v>
      </c>
      <c r="I53" t="s">
        <v>1036</v>
      </c>
      <c r="Q53" s="178" t="s">
        <v>1101</v>
      </c>
      <c r="W53" s="169" t="s">
        <v>1042</v>
      </c>
      <c r="AD53" t="s">
        <v>1033</v>
      </c>
      <c r="AF53" t="s">
        <v>1214</v>
      </c>
      <c r="AG53">
        <v>1</v>
      </c>
      <c r="AI53" t="s">
        <v>1033</v>
      </c>
      <c r="AJ53">
        <v>11</v>
      </c>
      <c r="AL53" t="s">
        <v>1056</v>
      </c>
      <c r="AM53">
        <v>5</v>
      </c>
      <c r="AP53" t="s">
        <v>1039</v>
      </c>
      <c r="AS53" t="s">
        <v>1086</v>
      </c>
      <c r="AT53">
        <v>1</v>
      </c>
      <c r="AV53" t="s">
        <v>1035</v>
      </c>
      <c r="AX53" t="s">
        <v>1136</v>
      </c>
      <c r="AY53">
        <v>1</v>
      </c>
      <c r="BA53" t="s">
        <v>1163</v>
      </c>
      <c r="BC53" t="s">
        <v>1038</v>
      </c>
      <c r="BD53">
        <v>1</v>
      </c>
      <c r="BF53" t="s">
        <v>1300</v>
      </c>
      <c r="BH53" t="s">
        <v>1089</v>
      </c>
      <c r="BI53">
        <v>1</v>
      </c>
    </row>
    <row r="54" spans="1:61" x14ac:dyDescent="0.25">
      <c r="A54" s="168" t="s">
        <v>1062</v>
      </c>
      <c r="I54" t="s">
        <v>1032</v>
      </c>
      <c r="Q54" s="178" t="s">
        <v>1149</v>
      </c>
      <c r="W54" s="169" t="s">
        <v>1114</v>
      </c>
      <c r="AD54" t="s">
        <v>1397</v>
      </c>
      <c r="AF54" t="s">
        <v>902</v>
      </c>
      <c r="AG54">
        <v>1</v>
      </c>
      <c r="AI54" t="s">
        <v>1397</v>
      </c>
      <c r="AJ54">
        <v>11</v>
      </c>
      <c r="AL54" t="s">
        <v>1197</v>
      </c>
      <c r="AM54">
        <v>1</v>
      </c>
      <c r="AP54" t="s">
        <v>1054</v>
      </c>
      <c r="AS54" t="s">
        <v>1065</v>
      </c>
      <c r="AT54">
        <v>1</v>
      </c>
      <c r="AV54" t="s">
        <v>1421</v>
      </c>
      <c r="AX54" t="s">
        <v>1557</v>
      </c>
      <c r="AY54">
        <v>140</v>
      </c>
      <c r="BA54" t="s">
        <v>1131</v>
      </c>
      <c r="BC54" t="s">
        <v>1557</v>
      </c>
      <c r="BD54">
        <v>139</v>
      </c>
      <c r="BF54" t="s">
        <v>1106</v>
      </c>
      <c r="BH54" t="s">
        <v>1064</v>
      </c>
      <c r="BI54">
        <v>1</v>
      </c>
    </row>
    <row r="55" spans="1:61" x14ac:dyDescent="0.25">
      <c r="A55" s="168" t="s">
        <v>1114</v>
      </c>
      <c r="I55" t="s">
        <v>1163</v>
      </c>
      <c r="Q55" s="178" t="s">
        <v>1041</v>
      </c>
      <c r="W55" s="169" t="s">
        <v>1062</v>
      </c>
      <c r="AD55" t="s">
        <v>1161</v>
      </c>
      <c r="AF55" t="s">
        <v>1154</v>
      </c>
      <c r="AG55">
        <v>1</v>
      </c>
      <c r="AI55" t="s">
        <v>1161</v>
      </c>
      <c r="AJ55">
        <v>9</v>
      </c>
      <c r="AL55" t="s">
        <v>1052</v>
      </c>
      <c r="AM55">
        <v>5</v>
      </c>
      <c r="AP55" t="s">
        <v>1163</v>
      </c>
      <c r="AS55" t="s">
        <v>1418</v>
      </c>
      <c r="AT55">
        <v>1</v>
      </c>
      <c r="AV55" t="s">
        <v>1045</v>
      </c>
      <c r="BA55" t="s">
        <v>1052</v>
      </c>
      <c r="BF55" t="s">
        <v>1045</v>
      </c>
      <c r="BH55" t="s">
        <v>1116</v>
      </c>
      <c r="BI55">
        <v>1</v>
      </c>
    </row>
    <row r="56" spans="1:61" x14ac:dyDescent="0.25">
      <c r="A56" s="168" t="s">
        <v>1149</v>
      </c>
      <c r="I56" t="s">
        <v>1169</v>
      </c>
      <c r="Q56" s="178" t="s">
        <v>1131</v>
      </c>
      <c r="W56" s="169" t="s">
        <v>1056</v>
      </c>
      <c r="AD56" t="s">
        <v>1041</v>
      </c>
      <c r="AF56" t="s">
        <v>1306</v>
      </c>
      <c r="AG56">
        <v>1</v>
      </c>
      <c r="AI56" t="s">
        <v>1041</v>
      </c>
      <c r="AJ56">
        <v>9</v>
      </c>
      <c r="AL56" t="s">
        <v>1087</v>
      </c>
      <c r="AM56">
        <v>11</v>
      </c>
      <c r="AP56" t="s">
        <v>1300</v>
      </c>
      <c r="AS56" t="s">
        <v>1557</v>
      </c>
      <c r="AT56">
        <v>160</v>
      </c>
      <c r="AV56" t="s">
        <v>1049</v>
      </c>
      <c r="BA56" t="s">
        <v>867</v>
      </c>
      <c r="BF56" t="s">
        <v>1100</v>
      </c>
      <c r="BH56" t="s">
        <v>1153</v>
      </c>
      <c r="BI56">
        <v>1</v>
      </c>
    </row>
    <row r="57" spans="1:61" x14ac:dyDescent="0.25">
      <c r="A57" s="128" t="s">
        <v>1106</v>
      </c>
      <c r="I57" t="s">
        <v>1116</v>
      </c>
      <c r="Q57" s="178" t="s">
        <v>1038</v>
      </c>
      <c r="W57" s="169" t="s">
        <v>1100</v>
      </c>
      <c r="AD57" t="s">
        <v>1034</v>
      </c>
      <c r="AF57" t="s">
        <v>1197</v>
      </c>
      <c r="AG57">
        <v>1</v>
      </c>
      <c r="AI57" t="s">
        <v>1034</v>
      </c>
      <c r="AJ57">
        <v>36</v>
      </c>
      <c r="AL57" t="s">
        <v>1147</v>
      </c>
      <c r="AM57">
        <v>1</v>
      </c>
      <c r="AP57" t="s">
        <v>1106</v>
      </c>
      <c r="AV57" t="s">
        <v>1163</v>
      </c>
      <c r="BA57" t="s">
        <v>1421</v>
      </c>
      <c r="BF57" t="s">
        <v>1052</v>
      </c>
      <c r="BH57" t="s">
        <v>1557</v>
      </c>
      <c r="BI57">
        <v>140</v>
      </c>
    </row>
    <row r="58" spans="1:61" x14ac:dyDescent="0.25">
      <c r="A58" s="128" t="s">
        <v>1032</v>
      </c>
      <c r="I58" t="s">
        <v>1046</v>
      </c>
      <c r="Q58" s="178" t="s">
        <v>1124</v>
      </c>
      <c r="W58" s="169" t="s">
        <v>1036</v>
      </c>
      <c r="AD58" t="s">
        <v>1106</v>
      </c>
      <c r="AF58" t="s">
        <v>1051</v>
      </c>
      <c r="AG58">
        <v>1</v>
      </c>
      <c r="AI58" t="s">
        <v>1106</v>
      </c>
      <c r="AJ58">
        <v>29</v>
      </c>
      <c r="AL58" t="s">
        <v>1033</v>
      </c>
      <c r="AM58">
        <v>12</v>
      </c>
      <c r="AP58" t="s">
        <v>1062</v>
      </c>
      <c r="AV58" t="s">
        <v>1036</v>
      </c>
      <c r="BA58" t="s">
        <v>1035</v>
      </c>
      <c r="BF58" t="s">
        <v>1056</v>
      </c>
    </row>
    <row r="59" spans="1:61" x14ac:dyDescent="0.25">
      <c r="A59" s="128" t="s">
        <v>1141</v>
      </c>
      <c r="I59" t="s">
        <v>867</v>
      </c>
      <c r="Q59" s="178" t="s">
        <v>1155</v>
      </c>
      <c r="W59" s="169" t="s">
        <v>867</v>
      </c>
      <c r="AD59" t="s">
        <v>1397</v>
      </c>
      <c r="AF59" t="s">
        <v>1205</v>
      </c>
      <c r="AG59">
        <v>1</v>
      </c>
      <c r="AI59" t="s">
        <v>1397</v>
      </c>
      <c r="AJ59">
        <v>26</v>
      </c>
      <c r="AL59" t="s">
        <v>1043</v>
      </c>
      <c r="AM59">
        <v>9</v>
      </c>
      <c r="AP59" t="s">
        <v>1034</v>
      </c>
      <c r="AV59" t="s">
        <v>1329</v>
      </c>
      <c r="BA59" t="s">
        <v>1122</v>
      </c>
      <c r="BF59" t="s">
        <v>1127</v>
      </c>
    </row>
    <row r="60" spans="1:61" x14ac:dyDescent="0.25">
      <c r="A60" s="128" t="s">
        <v>1034</v>
      </c>
      <c r="I60" t="s">
        <v>1047</v>
      </c>
      <c r="Q60" s="178" t="s">
        <v>1117</v>
      </c>
      <c r="W60" s="169" t="s">
        <v>1113</v>
      </c>
      <c r="AD60" t="s">
        <v>1037</v>
      </c>
      <c r="AF60" t="s">
        <v>1321</v>
      </c>
      <c r="AG60">
        <v>1</v>
      </c>
      <c r="AI60" t="s">
        <v>1037</v>
      </c>
      <c r="AJ60">
        <v>25</v>
      </c>
      <c r="AL60" t="s">
        <v>1401</v>
      </c>
      <c r="AM60">
        <v>2</v>
      </c>
      <c r="AP60" t="s">
        <v>1041</v>
      </c>
      <c r="AV60" t="s">
        <v>1101</v>
      </c>
      <c r="BA60" t="s">
        <v>1034</v>
      </c>
      <c r="BF60" t="s">
        <v>1149</v>
      </c>
    </row>
    <row r="61" spans="1:61" x14ac:dyDescent="0.25">
      <c r="A61" s="128" t="s">
        <v>1035</v>
      </c>
      <c r="I61" t="s">
        <v>1033</v>
      </c>
      <c r="Q61" s="178" t="s">
        <v>1034</v>
      </c>
      <c r="W61" s="169" t="s">
        <v>1046</v>
      </c>
      <c r="AD61" t="s">
        <v>1107</v>
      </c>
      <c r="AF61" t="s">
        <v>1161</v>
      </c>
      <c r="AG61">
        <v>1</v>
      </c>
      <c r="AI61" t="s">
        <v>1107</v>
      </c>
      <c r="AJ61">
        <v>24</v>
      </c>
      <c r="AL61" t="s">
        <v>1034</v>
      </c>
      <c r="AM61">
        <v>27</v>
      </c>
      <c r="AP61" t="s">
        <v>1042</v>
      </c>
      <c r="AV61" t="s">
        <v>1068</v>
      </c>
      <c r="BA61" t="s">
        <v>1116</v>
      </c>
      <c r="BF61" t="s">
        <v>1038</v>
      </c>
    </row>
    <row r="62" spans="1:61" x14ac:dyDescent="0.25">
      <c r="A62" s="128" t="s">
        <v>1037</v>
      </c>
      <c r="I62" t="s">
        <v>1403</v>
      </c>
      <c r="Q62" s="128" t="s">
        <v>1106</v>
      </c>
      <c r="W62" s="170" t="s">
        <v>786</v>
      </c>
      <c r="AD62" t="s">
        <v>1401</v>
      </c>
      <c r="AF62" t="s">
        <v>1265</v>
      </c>
      <c r="AG62">
        <v>1</v>
      </c>
      <c r="AI62" t="s">
        <v>1401</v>
      </c>
      <c r="AJ62">
        <v>23</v>
      </c>
      <c r="AL62" t="s">
        <v>1321</v>
      </c>
      <c r="AM62">
        <v>1</v>
      </c>
      <c r="AP62" t="s">
        <v>1127</v>
      </c>
      <c r="AV62" t="s">
        <v>1038</v>
      </c>
      <c r="BA62" t="s">
        <v>1036</v>
      </c>
      <c r="BF62" t="s">
        <v>1101</v>
      </c>
    </row>
    <row r="63" spans="1:61" x14ac:dyDescent="0.25">
      <c r="A63" s="128" t="s">
        <v>1042</v>
      </c>
      <c r="I63" t="s">
        <v>1106</v>
      </c>
      <c r="Q63" s="128" t="s">
        <v>1035</v>
      </c>
      <c r="W63" s="170" t="s">
        <v>1106</v>
      </c>
      <c r="AD63" t="s">
        <v>1141</v>
      </c>
      <c r="AF63" t="s">
        <v>1128</v>
      </c>
      <c r="AG63">
        <v>1</v>
      </c>
      <c r="AI63" t="s">
        <v>1141</v>
      </c>
      <c r="AJ63">
        <v>22</v>
      </c>
      <c r="AL63" t="s">
        <v>1214</v>
      </c>
      <c r="AM63">
        <v>1</v>
      </c>
      <c r="AP63" t="s">
        <v>1149</v>
      </c>
      <c r="AV63" t="s">
        <v>1037</v>
      </c>
      <c r="BA63" t="s">
        <v>1149</v>
      </c>
      <c r="BF63" t="s">
        <v>1107</v>
      </c>
    </row>
    <row r="64" spans="1:61" x14ac:dyDescent="0.25">
      <c r="A64" s="128" t="s">
        <v>1116</v>
      </c>
      <c r="I64" t="s">
        <v>1034</v>
      </c>
      <c r="Q64" s="128" t="s">
        <v>1107</v>
      </c>
      <c r="W64" s="170" t="s">
        <v>1117</v>
      </c>
      <c r="AD64" t="s">
        <v>1403</v>
      </c>
      <c r="AF64" t="s">
        <v>1040</v>
      </c>
      <c r="AG64">
        <v>1</v>
      </c>
      <c r="AI64" t="s">
        <v>1403</v>
      </c>
      <c r="AJ64">
        <v>21</v>
      </c>
      <c r="AL64" t="s">
        <v>1265</v>
      </c>
      <c r="AM64">
        <v>1</v>
      </c>
      <c r="AP64" t="s">
        <v>1032</v>
      </c>
      <c r="AV64" t="s">
        <v>1131</v>
      </c>
      <c r="BA64" t="s">
        <v>1117</v>
      </c>
      <c r="BF64" t="s">
        <v>1131</v>
      </c>
    </row>
    <row r="65" spans="1:58" x14ac:dyDescent="0.25">
      <c r="A65" s="128" t="s">
        <v>1107</v>
      </c>
      <c r="I65" t="s">
        <v>1141</v>
      </c>
      <c r="Q65" s="128" t="s">
        <v>1062</v>
      </c>
      <c r="W65" s="170" t="s">
        <v>1131</v>
      </c>
      <c r="AD65" t="s">
        <v>1035</v>
      </c>
      <c r="AF65" t="s">
        <v>1189</v>
      </c>
      <c r="AG65">
        <v>1</v>
      </c>
      <c r="AI65" t="s">
        <v>1035</v>
      </c>
      <c r="AJ65">
        <v>20</v>
      </c>
      <c r="AL65" t="s">
        <v>1306</v>
      </c>
      <c r="AM65">
        <v>1</v>
      </c>
      <c r="AP65" t="s">
        <v>1086</v>
      </c>
      <c r="AV65" t="s">
        <v>1033</v>
      </c>
      <c r="BA65" t="s">
        <v>1141</v>
      </c>
      <c r="BF65" t="s">
        <v>1036</v>
      </c>
    </row>
    <row r="66" spans="1:58" x14ac:dyDescent="0.25">
      <c r="A66" s="128" t="s">
        <v>1087</v>
      </c>
      <c r="I66" t="s">
        <v>1116</v>
      </c>
      <c r="Q66" s="128" t="s">
        <v>1149</v>
      </c>
      <c r="W66" s="170" t="s">
        <v>1133</v>
      </c>
      <c r="AD66" t="s">
        <v>867</v>
      </c>
      <c r="AF66" t="s">
        <v>1419</v>
      </c>
      <c r="AG66">
        <v>1</v>
      </c>
      <c r="AI66" t="s">
        <v>867</v>
      </c>
      <c r="AJ66">
        <v>18</v>
      </c>
      <c r="AL66" t="s">
        <v>1106</v>
      </c>
      <c r="AM66">
        <v>30</v>
      </c>
      <c r="AP66" t="s">
        <v>1039</v>
      </c>
      <c r="AV66" t="s">
        <v>1215</v>
      </c>
      <c r="BA66" t="s">
        <v>1131</v>
      </c>
      <c r="BF66" t="s">
        <v>1051</v>
      </c>
    </row>
    <row r="67" spans="1:58" x14ac:dyDescent="0.25">
      <c r="A67" s="128" t="s">
        <v>1142</v>
      </c>
      <c r="I67" t="s">
        <v>1037</v>
      </c>
      <c r="Q67" s="128" t="s">
        <v>867</v>
      </c>
      <c r="W67" s="170" t="s">
        <v>1041</v>
      </c>
      <c r="AD67" t="s">
        <v>1155</v>
      </c>
      <c r="AF67" t="s">
        <v>1408</v>
      </c>
      <c r="AG67">
        <v>1</v>
      </c>
      <c r="AI67" t="s">
        <v>1155</v>
      </c>
      <c r="AJ67">
        <v>18</v>
      </c>
      <c r="AL67" t="s">
        <v>1071</v>
      </c>
      <c r="AM67">
        <v>1</v>
      </c>
      <c r="AP67" t="s">
        <v>1034</v>
      </c>
      <c r="AV67" t="s">
        <v>1300</v>
      </c>
      <c r="BA67" t="s">
        <v>1107</v>
      </c>
      <c r="BF67" t="s">
        <v>1141</v>
      </c>
    </row>
    <row r="68" spans="1:58" x14ac:dyDescent="0.25">
      <c r="A68" s="128" t="s">
        <v>1149</v>
      </c>
      <c r="I68" t="s">
        <v>1042</v>
      </c>
      <c r="Q68" s="128" t="s">
        <v>1034</v>
      </c>
      <c r="W68" s="170" t="s">
        <v>1149</v>
      </c>
      <c r="AD68" t="s">
        <v>1042</v>
      </c>
      <c r="AF68" t="s">
        <v>1138</v>
      </c>
      <c r="AG68">
        <v>1</v>
      </c>
      <c r="AI68" t="s">
        <v>1042</v>
      </c>
      <c r="AJ68">
        <v>18</v>
      </c>
      <c r="AL68" t="s">
        <v>1419</v>
      </c>
      <c r="AM68">
        <v>1</v>
      </c>
      <c r="AP68" t="s">
        <v>1107</v>
      </c>
      <c r="AV68" t="s">
        <v>1163</v>
      </c>
      <c r="BA68" t="s">
        <v>1208</v>
      </c>
      <c r="BF68" t="s">
        <v>1056</v>
      </c>
    </row>
    <row r="69" spans="1:58" x14ac:dyDescent="0.25">
      <c r="A69" s="128" t="s">
        <v>1306</v>
      </c>
      <c r="I69" t="s">
        <v>1117</v>
      </c>
      <c r="Q69" s="128" t="s">
        <v>1141</v>
      </c>
      <c r="W69" s="170" t="s">
        <v>1048</v>
      </c>
      <c r="AD69" t="s">
        <v>1036</v>
      </c>
      <c r="AF69" t="s">
        <v>1170</v>
      </c>
      <c r="AG69">
        <v>1</v>
      </c>
      <c r="AI69" t="s">
        <v>1036</v>
      </c>
      <c r="AJ69">
        <v>18</v>
      </c>
      <c r="AL69" t="s">
        <v>1161</v>
      </c>
      <c r="AM69">
        <v>1</v>
      </c>
      <c r="AP69" t="s">
        <v>1114</v>
      </c>
      <c r="AV69" t="s">
        <v>1149</v>
      </c>
      <c r="BA69" t="s">
        <v>1163</v>
      </c>
      <c r="BF69" t="s">
        <v>1039</v>
      </c>
    </row>
    <row r="70" spans="1:58" x14ac:dyDescent="0.25">
      <c r="A70" s="128" t="s">
        <v>1117</v>
      </c>
      <c r="I70" t="s">
        <v>1163</v>
      </c>
      <c r="Q70" s="128" t="s">
        <v>1116</v>
      </c>
      <c r="W70" s="170" t="s">
        <v>1094</v>
      </c>
      <c r="AD70" t="s">
        <v>1149</v>
      </c>
      <c r="AF70" t="s">
        <v>1153</v>
      </c>
      <c r="AG70">
        <v>1</v>
      </c>
      <c r="AI70" t="s">
        <v>1149</v>
      </c>
      <c r="AJ70">
        <v>17</v>
      </c>
      <c r="AL70" t="s">
        <v>1117</v>
      </c>
      <c r="AM70">
        <v>19</v>
      </c>
      <c r="AP70" t="s">
        <v>1045</v>
      </c>
      <c r="AV70" t="s">
        <v>1141</v>
      </c>
      <c r="BA70" t="s">
        <v>1056</v>
      </c>
      <c r="BF70" t="s">
        <v>1149</v>
      </c>
    </row>
    <row r="71" spans="1:58" x14ac:dyDescent="0.25">
      <c r="A71" s="128" t="s">
        <v>1036</v>
      </c>
      <c r="I71" t="s">
        <v>1032</v>
      </c>
      <c r="Q71" s="128" t="s">
        <v>1048</v>
      </c>
      <c r="W71" s="170" t="s">
        <v>1034</v>
      </c>
      <c r="AD71" t="s">
        <v>1065</v>
      </c>
      <c r="AF71" t="s">
        <v>1122</v>
      </c>
      <c r="AG71">
        <v>1</v>
      </c>
      <c r="AI71" t="s">
        <v>1065</v>
      </c>
      <c r="AJ71">
        <v>17</v>
      </c>
      <c r="AL71" t="s">
        <v>1124</v>
      </c>
      <c r="AM71">
        <v>3</v>
      </c>
      <c r="AP71" t="s">
        <v>1054</v>
      </c>
      <c r="AV71" t="s">
        <v>1039</v>
      </c>
      <c r="BA71" t="s">
        <v>1039</v>
      </c>
      <c r="BF71" t="s">
        <v>1110</v>
      </c>
    </row>
    <row r="72" spans="1:58" x14ac:dyDescent="0.25">
      <c r="A72" s="128" t="s">
        <v>1114</v>
      </c>
      <c r="I72" t="s">
        <v>1149</v>
      </c>
      <c r="Q72" s="128" t="s">
        <v>1114</v>
      </c>
      <c r="W72" s="170" t="s">
        <v>1163</v>
      </c>
      <c r="AD72" t="s">
        <v>1163</v>
      </c>
      <c r="AF72" t="s">
        <v>1147</v>
      </c>
      <c r="AG72">
        <v>1</v>
      </c>
      <c r="AI72" t="s">
        <v>1163</v>
      </c>
      <c r="AJ72">
        <v>14</v>
      </c>
      <c r="AL72" t="s">
        <v>1107</v>
      </c>
      <c r="AM72">
        <v>28</v>
      </c>
      <c r="AP72" t="s">
        <v>1122</v>
      </c>
      <c r="AV72" t="s">
        <v>867</v>
      </c>
      <c r="BA72" t="s">
        <v>1048</v>
      </c>
      <c r="BF72" t="s">
        <v>1040</v>
      </c>
    </row>
    <row r="73" spans="1:58" x14ac:dyDescent="0.25">
      <c r="A73" s="128" t="s">
        <v>1033</v>
      </c>
      <c r="I73" t="s">
        <v>867</v>
      </c>
      <c r="Q73" s="128" t="s">
        <v>1042</v>
      </c>
      <c r="W73" s="170" t="s">
        <v>1110</v>
      </c>
      <c r="AD73" t="s">
        <v>1032</v>
      </c>
      <c r="AF73" t="s">
        <v>1102</v>
      </c>
      <c r="AG73">
        <v>1</v>
      </c>
      <c r="AI73" t="s">
        <v>1032</v>
      </c>
      <c r="AJ73">
        <v>14</v>
      </c>
      <c r="AL73" t="s">
        <v>1403</v>
      </c>
      <c r="AM73">
        <v>5</v>
      </c>
      <c r="AP73" t="s">
        <v>867</v>
      </c>
      <c r="AV73" t="s">
        <v>1100</v>
      </c>
      <c r="BA73" t="s">
        <v>1300</v>
      </c>
      <c r="BF73" t="s">
        <v>1046</v>
      </c>
    </row>
    <row r="74" spans="1:58" x14ac:dyDescent="0.25">
      <c r="A74" s="128" t="s">
        <v>1397</v>
      </c>
      <c r="I74" t="s">
        <v>1131</v>
      </c>
      <c r="Q74" s="128" t="s">
        <v>1163</v>
      </c>
      <c r="W74" s="170" t="s">
        <v>867</v>
      </c>
      <c r="AD74" t="s">
        <v>1047</v>
      </c>
      <c r="AF74" t="s">
        <v>1400</v>
      </c>
      <c r="AG74">
        <v>1</v>
      </c>
      <c r="AI74" t="s">
        <v>1047</v>
      </c>
      <c r="AJ74">
        <v>14</v>
      </c>
      <c r="AL74" t="s">
        <v>1131</v>
      </c>
      <c r="AM74">
        <v>15</v>
      </c>
      <c r="AP74" t="s">
        <v>1110</v>
      </c>
      <c r="AV74" t="s">
        <v>1036</v>
      </c>
      <c r="BA74" t="s">
        <v>1110</v>
      </c>
      <c r="BF74" t="s">
        <v>1049</v>
      </c>
    </row>
    <row r="75" spans="1:58" x14ac:dyDescent="0.25">
      <c r="A75" s="128" t="s">
        <v>1161</v>
      </c>
      <c r="I75" t="s">
        <v>1127</v>
      </c>
      <c r="Q75" s="128" t="s">
        <v>1043</v>
      </c>
      <c r="W75" s="170" t="s">
        <v>1032</v>
      </c>
      <c r="AD75" t="s">
        <v>1116</v>
      </c>
      <c r="AF75" t="s">
        <v>1557</v>
      </c>
      <c r="AG75">
        <v>595</v>
      </c>
      <c r="AI75" t="s">
        <v>1116</v>
      </c>
      <c r="AJ75">
        <v>13</v>
      </c>
      <c r="AL75" t="s">
        <v>1557</v>
      </c>
      <c r="AM75">
        <v>595</v>
      </c>
      <c r="AP75" t="s">
        <v>1049</v>
      </c>
      <c r="AV75" t="s">
        <v>1056</v>
      </c>
      <c r="BA75" t="s">
        <v>1100</v>
      </c>
      <c r="BF75" t="s">
        <v>1122</v>
      </c>
    </row>
    <row r="76" spans="1:58" x14ac:dyDescent="0.25">
      <c r="A76" s="128" t="s">
        <v>1041</v>
      </c>
      <c r="I76" t="s">
        <v>1035</v>
      </c>
      <c r="Q76" s="128" t="s">
        <v>1033</v>
      </c>
      <c r="W76" s="170" t="s">
        <v>820</v>
      </c>
      <c r="AD76" t="s">
        <v>1131</v>
      </c>
      <c r="AI76" t="s">
        <v>1131</v>
      </c>
      <c r="AJ76">
        <v>13</v>
      </c>
      <c r="AP76" t="s">
        <v>1106</v>
      </c>
      <c r="AV76" t="s">
        <v>1048</v>
      </c>
      <c r="BA76" t="s">
        <v>1034</v>
      </c>
      <c r="BF76" t="s">
        <v>1234</v>
      </c>
    </row>
    <row r="77" spans="1:58" x14ac:dyDescent="0.25">
      <c r="A77" s="169" t="s">
        <v>1034</v>
      </c>
      <c r="I77" t="s">
        <v>1041</v>
      </c>
      <c r="Q77" s="128" t="s">
        <v>1110</v>
      </c>
      <c r="W77" s="170" t="s">
        <v>1035</v>
      </c>
      <c r="AD77" t="s">
        <v>814</v>
      </c>
      <c r="AI77" t="s">
        <v>814</v>
      </c>
      <c r="AJ77">
        <v>45</v>
      </c>
      <c r="AP77" t="s">
        <v>1329</v>
      </c>
      <c r="AV77" t="s">
        <v>1421</v>
      </c>
      <c r="BA77" t="s">
        <v>1054</v>
      </c>
      <c r="BF77" t="s">
        <v>1300</v>
      </c>
    </row>
    <row r="78" spans="1:58" x14ac:dyDescent="0.25">
      <c r="A78" s="169" t="s">
        <v>1106</v>
      </c>
      <c r="I78" t="s">
        <v>1033</v>
      </c>
      <c r="Q78" s="128" t="s">
        <v>1036</v>
      </c>
      <c r="W78" s="170" t="s">
        <v>1100</v>
      </c>
      <c r="AD78" t="s">
        <v>868</v>
      </c>
      <c r="AI78" t="s">
        <v>868</v>
      </c>
      <c r="AJ78">
        <v>35</v>
      </c>
      <c r="AP78" t="s">
        <v>1051</v>
      </c>
      <c r="AV78" t="s">
        <v>1032</v>
      </c>
      <c r="BA78" t="s">
        <v>1421</v>
      </c>
      <c r="BF78" t="s">
        <v>1035</v>
      </c>
    </row>
    <row r="79" spans="1:58" x14ac:dyDescent="0.25">
      <c r="A79" s="169" t="s">
        <v>1397</v>
      </c>
      <c r="I79" t="s">
        <v>1107</v>
      </c>
      <c r="Q79" s="128" t="s">
        <v>1041</v>
      </c>
      <c r="W79" s="170" t="s">
        <v>1052</v>
      </c>
      <c r="AD79" t="s">
        <v>959</v>
      </c>
      <c r="AI79" t="s">
        <v>959</v>
      </c>
      <c r="AJ79">
        <v>28</v>
      </c>
      <c r="AP79" t="s">
        <v>1035</v>
      </c>
      <c r="AV79" t="s">
        <v>1035</v>
      </c>
      <c r="BA79" t="s">
        <v>1035</v>
      </c>
      <c r="BF79" t="s">
        <v>1048</v>
      </c>
    </row>
    <row r="80" spans="1:58" x14ac:dyDescent="0.25">
      <c r="A80" s="169" t="s">
        <v>1037</v>
      </c>
      <c r="I80" t="s">
        <v>1043</v>
      </c>
      <c r="Q80" s="128" t="s">
        <v>1300</v>
      </c>
      <c r="W80" s="170" t="s">
        <v>808</v>
      </c>
      <c r="AD80" t="s">
        <v>1404</v>
      </c>
      <c r="AI80" t="s">
        <v>1404</v>
      </c>
      <c r="AJ80">
        <v>25</v>
      </c>
      <c r="AP80" t="s">
        <v>1300</v>
      </c>
      <c r="AV80" t="s">
        <v>1110</v>
      </c>
      <c r="BA80" t="s">
        <v>1036</v>
      </c>
      <c r="BF80" t="s">
        <v>1045</v>
      </c>
    </row>
    <row r="81" spans="1:58" x14ac:dyDescent="0.25">
      <c r="A81" s="169" t="s">
        <v>1107</v>
      </c>
      <c r="I81" t="s">
        <v>1048</v>
      </c>
      <c r="Q81" s="128" t="s">
        <v>1117</v>
      </c>
      <c r="W81" s="170" t="s">
        <v>1033</v>
      </c>
      <c r="AD81" t="s">
        <v>1149</v>
      </c>
      <c r="AI81" t="s">
        <v>1149</v>
      </c>
      <c r="AJ81">
        <v>21</v>
      </c>
      <c r="AP81" t="s">
        <v>1052</v>
      </c>
      <c r="AV81" t="s">
        <v>1052</v>
      </c>
      <c r="BA81" t="s">
        <v>1049</v>
      </c>
      <c r="BF81" t="s">
        <v>1163</v>
      </c>
    </row>
    <row r="82" spans="1:58" x14ac:dyDescent="0.25">
      <c r="A82" s="169" t="s">
        <v>1401</v>
      </c>
      <c r="I82" t="s">
        <v>1035</v>
      </c>
      <c r="Q82" s="169" t="s">
        <v>1037</v>
      </c>
      <c r="W82" s="172" t="s">
        <v>1106</v>
      </c>
      <c r="AD82" t="s">
        <v>1107</v>
      </c>
      <c r="AI82" t="s">
        <v>1107</v>
      </c>
      <c r="AJ82">
        <v>20</v>
      </c>
      <c r="AP82" t="s">
        <v>1041</v>
      </c>
      <c r="AV82" t="s">
        <v>1071</v>
      </c>
      <c r="BA82" t="s">
        <v>1122</v>
      </c>
      <c r="BF82" t="s">
        <v>1106</v>
      </c>
    </row>
    <row r="83" spans="1:58" x14ac:dyDescent="0.25">
      <c r="A83" s="169" t="s">
        <v>1141</v>
      </c>
      <c r="I83" t="s">
        <v>1034</v>
      </c>
      <c r="Q83" s="169" t="s">
        <v>1106</v>
      </c>
      <c r="W83" s="172" t="s">
        <v>1035</v>
      </c>
      <c r="AD83" t="s">
        <v>1048</v>
      </c>
      <c r="AI83" t="s">
        <v>1048</v>
      </c>
      <c r="AJ83">
        <v>18</v>
      </c>
      <c r="AP83" t="s">
        <v>1248</v>
      </c>
      <c r="AV83" t="s">
        <v>1107</v>
      </c>
      <c r="BA83" t="s">
        <v>1048</v>
      </c>
      <c r="BF83" t="s">
        <v>1208</v>
      </c>
    </row>
    <row r="84" spans="1:58" x14ac:dyDescent="0.25">
      <c r="A84" s="169" t="s">
        <v>1403</v>
      </c>
      <c r="I84" t="s">
        <v>1149</v>
      </c>
      <c r="Q84" s="169" t="s">
        <v>1100</v>
      </c>
      <c r="W84" s="172" t="s">
        <v>1117</v>
      </c>
      <c r="AD84" t="s">
        <v>1032</v>
      </c>
      <c r="AI84" t="s">
        <v>1032</v>
      </c>
      <c r="AJ84">
        <v>18</v>
      </c>
      <c r="AP84" t="s">
        <v>808</v>
      </c>
      <c r="AV84" t="s">
        <v>1163</v>
      </c>
      <c r="BA84" t="s">
        <v>867</v>
      </c>
      <c r="BF84" t="s">
        <v>1107</v>
      </c>
    </row>
    <row r="85" spans="1:58" x14ac:dyDescent="0.25">
      <c r="A85" s="169" t="s">
        <v>1035</v>
      </c>
      <c r="I85" t="s">
        <v>1032</v>
      </c>
      <c r="Q85" s="169" t="s">
        <v>1141</v>
      </c>
      <c r="W85" s="172" t="s">
        <v>1039</v>
      </c>
      <c r="AD85" t="s">
        <v>1037</v>
      </c>
      <c r="AI85" t="s">
        <v>1037</v>
      </c>
      <c r="AJ85">
        <v>18</v>
      </c>
      <c r="AP85" t="s">
        <v>1107</v>
      </c>
      <c r="AV85" t="s">
        <v>1062</v>
      </c>
      <c r="BA85" t="s">
        <v>1035</v>
      </c>
      <c r="BF85" t="s">
        <v>1045</v>
      </c>
    </row>
    <row r="86" spans="1:58" x14ac:dyDescent="0.25">
      <c r="A86" s="169" t="s">
        <v>867</v>
      </c>
      <c r="I86" t="s">
        <v>1106</v>
      </c>
      <c r="Q86" s="169" t="s">
        <v>1163</v>
      </c>
      <c r="W86" s="172" t="s">
        <v>1163</v>
      </c>
      <c r="AD86" t="s">
        <v>1142</v>
      </c>
      <c r="AI86" t="s">
        <v>1142</v>
      </c>
      <c r="AJ86">
        <v>17</v>
      </c>
      <c r="AP86" t="s">
        <v>1110</v>
      </c>
      <c r="AV86" t="s">
        <v>1048</v>
      </c>
      <c r="BA86" t="s">
        <v>1056</v>
      </c>
      <c r="BF86" t="s">
        <v>1110</v>
      </c>
    </row>
    <row r="87" spans="1:58" x14ac:dyDescent="0.25">
      <c r="A87" s="169" t="s">
        <v>1155</v>
      </c>
      <c r="I87" t="s">
        <v>1048</v>
      </c>
      <c r="Q87" s="169" t="s">
        <v>1169</v>
      </c>
      <c r="W87" s="172" t="s">
        <v>1100</v>
      </c>
      <c r="AD87" t="s">
        <v>1042</v>
      </c>
      <c r="AI87" t="s">
        <v>1042</v>
      </c>
      <c r="AJ87">
        <v>15</v>
      </c>
      <c r="AP87" t="s">
        <v>1049</v>
      </c>
      <c r="AV87" t="s">
        <v>1100</v>
      </c>
      <c r="BA87" t="s">
        <v>1107</v>
      </c>
      <c r="BF87" t="s">
        <v>1131</v>
      </c>
    </row>
    <row r="88" spans="1:58" x14ac:dyDescent="0.25">
      <c r="A88" s="169" t="s">
        <v>1042</v>
      </c>
      <c r="I88" t="s">
        <v>867</v>
      </c>
      <c r="Q88" s="169" t="s">
        <v>1035</v>
      </c>
      <c r="W88" s="172" t="s">
        <v>1086</v>
      </c>
      <c r="AD88" t="s">
        <v>1114</v>
      </c>
      <c r="AI88" t="s">
        <v>1114</v>
      </c>
      <c r="AJ88">
        <v>14</v>
      </c>
      <c r="AP88" t="s">
        <v>1045</v>
      </c>
      <c r="AV88" t="s">
        <v>1131</v>
      </c>
      <c r="BA88" t="s">
        <v>1163</v>
      </c>
      <c r="BF88" t="s">
        <v>1141</v>
      </c>
    </row>
    <row r="89" spans="1:58" x14ac:dyDescent="0.25">
      <c r="A89" s="169" t="s">
        <v>1036</v>
      </c>
      <c r="I89" t="s">
        <v>1116</v>
      </c>
      <c r="Q89" s="169" t="s">
        <v>1062</v>
      </c>
      <c r="W89" s="172" t="s">
        <v>1054</v>
      </c>
      <c r="AD89" t="s">
        <v>1045</v>
      </c>
      <c r="AI89" t="s">
        <v>1045</v>
      </c>
      <c r="AJ89">
        <v>13</v>
      </c>
      <c r="AP89" t="s">
        <v>1106</v>
      </c>
      <c r="AV89" t="s">
        <v>1141</v>
      </c>
      <c r="BA89" t="s">
        <v>1054</v>
      </c>
      <c r="BF89" t="s">
        <v>1035</v>
      </c>
    </row>
    <row r="90" spans="1:58" x14ac:dyDescent="0.25">
      <c r="A90" s="169" t="s">
        <v>1149</v>
      </c>
      <c r="I90" t="s">
        <v>1037</v>
      </c>
      <c r="Q90" s="169" t="s">
        <v>1127</v>
      </c>
      <c r="W90" s="172" t="s">
        <v>1141</v>
      </c>
      <c r="AD90" t="s">
        <v>1087</v>
      </c>
      <c r="AI90" t="s">
        <v>1087</v>
      </c>
      <c r="AJ90">
        <v>13</v>
      </c>
      <c r="AP90" t="s">
        <v>867</v>
      </c>
      <c r="AV90" t="s">
        <v>1149</v>
      </c>
      <c r="BA90" t="s">
        <v>1131</v>
      </c>
      <c r="BF90" t="s">
        <v>867</v>
      </c>
    </row>
    <row r="91" spans="1:58" x14ac:dyDescent="0.25">
      <c r="A91" s="169" t="s">
        <v>1065</v>
      </c>
      <c r="I91" t="s">
        <v>1107</v>
      </c>
      <c r="Q91" s="169" t="s">
        <v>1116</v>
      </c>
      <c r="W91" s="172" t="s">
        <v>867</v>
      </c>
      <c r="AD91" t="s">
        <v>1169</v>
      </c>
      <c r="AI91" t="s">
        <v>1169</v>
      </c>
      <c r="AJ91">
        <v>13</v>
      </c>
      <c r="AP91" t="s">
        <v>1054</v>
      </c>
      <c r="AV91" t="s">
        <v>1033</v>
      </c>
      <c r="BA91" t="s">
        <v>1110</v>
      </c>
      <c r="BF91" t="s">
        <v>1163</v>
      </c>
    </row>
    <row r="92" spans="1:58" x14ac:dyDescent="0.25">
      <c r="A92" s="169" t="s">
        <v>1163</v>
      </c>
      <c r="I92" t="s">
        <v>1036</v>
      </c>
      <c r="Q92" s="169" t="s">
        <v>1043</v>
      </c>
      <c r="W92" s="172" t="s">
        <v>1042</v>
      </c>
      <c r="AD92" t="s">
        <v>1043</v>
      </c>
      <c r="AI92" t="s">
        <v>1043</v>
      </c>
      <c r="AJ92">
        <v>12</v>
      </c>
      <c r="AP92" t="s">
        <v>1048</v>
      </c>
      <c r="AV92" t="s">
        <v>1110</v>
      </c>
      <c r="BA92" t="s">
        <v>1300</v>
      </c>
      <c r="BF92" t="s">
        <v>1300</v>
      </c>
    </row>
    <row r="93" spans="1:58" x14ac:dyDescent="0.25">
      <c r="A93" s="169" t="s">
        <v>1032</v>
      </c>
      <c r="I93" t="s">
        <v>1041</v>
      </c>
      <c r="Q93" s="169" t="s">
        <v>1034</v>
      </c>
      <c r="W93" s="172" t="s">
        <v>1155</v>
      </c>
      <c r="AD93" t="s">
        <v>1131</v>
      </c>
      <c r="AI93" t="s">
        <v>1131</v>
      </c>
      <c r="AJ93">
        <v>12</v>
      </c>
      <c r="AP93" t="s">
        <v>1035</v>
      </c>
      <c r="AV93" t="s">
        <v>1107</v>
      </c>
      <c r="BA93" t="s">
        <v>1037</v>
      </c>
      <c r="BF93" t="s">
        <v>1165</v>
      </c>
    </row>
    <row r="94" spans="1:58" x14ac:dyDescent="0.25">
      <c r="A94" s="169" t="s">
        <v>1047</v>
      </c>
      <c r="I94" t="s">
        <v>1163</v>
      </c>
      <c r="Q94" s="169" t="s">
        <v>867</v>
      </c>
      <c r="W94" s="172" t="s">
        <v>1036</v>
      </c>
      <c r="AD94" t="s">
        <v>1041</v>
      </c>
      <c r="AI94" t="s">
        <v>1041</v>
      </c>
      <c r="AJ94">
        <v>12</v>
      </c>
      <c r="AP94" t="s">
        <v>1117</v>
      </c>
      <c r="AV94" t="s">
        <v>1070</v>
      </c>
      <c r="BA94" t="s">
        <v>1052</v>
      </c>
      <c r="BF94" t="s">
        <v>1056</v>
      </c>
    </row>
    <row r="95" spans="1:58" x14ac:dyDescent="0.25">
      <c r="A95" s="169" t="s">
        <v>1116</v>
      </c>
      <c r="I95" t="s">
        <v>1141</v>
      </c>
      <c r="Q95" s="169" t="s">
        <v>1149</v>
      </c>
      <c r="W95" s="172" t="s">
        <v>1056</v>
      </c>
      <c r="AD95" t="s">
        <v>867</v>
      </c>
      <c r="AI95" t="s">
        <v>867</v>
      </c>
      <c r="AJ95">
        <v>12</v>
      </c>
      <c r="AP95" t="s">
        <v>1034</v>
      </c>
      <c r="AV95" t="s">
        <v>1056</v>
      </c>
      <c r="BA95" t="s">
        <v>1033</v>
      </c>
      <c r="BF95" t="s">
        <v>1149</v>
      </c>
    </row>
    <row r="96" spans="1:58" x14ac:dyDescent="0.25">
      <c r="A96" s="169" t="s">
        <v>1131</v>
      </c>
      <c r="I96" t="s">
        <v>1098</v>
      </c>
      <c r="Q96" s="169" t="s">
        <v>1114</v>
      </c>
      <c r="W96" s="172" t="s">
        <v>1094</v>
      </c>
      <c r="AD96" t="s">
        <v>1405</v>
      </c>
      <c r="AI96" t="s">
        <v>1405</v>
      </c>
      <c r="AJ96">
        <v>12</v>
      </c>
      <c r="AP96" t="s">
        <v>1141</v>
      </c>
      <c r="AV96" t="s">
        <v>1421</v>
      </c>
      <c r="BA96" t="s">
        <v>1034</v>
      </c>
      <c r="BF96" t="s">
        <v>1094</v>
      </c>
    </row>
    <row r="97" spans="1:58" x14ac:dyDescent="0.25">
      <c r="A97" s="170" t="s">
        <v>814</v>
      </c>
      <c r="I97" t="s">
        <v>1114</v>
      </c>
      <c r="Q97" s="169" t="s">
        <v>1107</v>
      </c>
      <c r="W97" s="172" t="s">
        <v>1034</v>
      </c>
      <c r="AD97" t="s">
        <v>1397</v>
      </c>
      <c r="AI97" t="s">
        <v>1397</v>
      </c>
      <c r="AJ97">
        <v>35</v>
      </c>
      <c r="AP97" t="s">
        <v>1052</v>
      </c>
      <c r="AV97" t="s">
        <v>1041</v>
      </c>
      <c r="BA97" t="s">
        <v>1329</v>
      </c>
      <c r="BF97" t="s">
        <v>1048</v>
      </c>
    </row>
    <row r="98" spans="1:58" x14ac:dyDescent="0.25">
      <c r="A98" s="170" t="s">
        <v>868</v>
      </c>
      <c r="I98" t="s">
        <v>1117</v>
      </c>
      <c r="Q98" s="169" t="s">
        <v>1033</v>
      </c>
      <c r="W98" s="172" t="s">
        <v>1197</v>
      </c>
      <c r="AD98" t="s">
        <v>1106</v>
      </c>
      <c r="AI98" t="s">
        <v>1106</v>
      </c>
      <c r="AJ98">
        <v>23</v>
      </c>
      <c r="AP98" t="s">
        <v>1100</v>
      </c>
      <c r="AV98" t="s">
        <v>1155</v>
      </c>
      <c r="BA98" t="s">
        <v>1117</v>
      </c>
      <c r="BF98" t="s">
        <v>1116</v>
      </c>
    </row>
    <row r="99" spans="1:58" x14ac:dyDescent="0.25">
      <c r="A99" s="170" t="s">
        <v>959</v>
      </c>
      <c r="I99" t="s">
        <v>1127</v>
      </c>
      <c r="Q99" s="169" t="s">
        <v>1117</v>
      </c>
      <c r="W99" s="172" t="s">
        <v>1037</v>
      </c>
      <c r="AD99" t="s">
        <v>1034</v>
      </c>
      <c r="AI99" t="s">
        <v>1034</v>
      </c>
      <c r="AJ99">
        <v>16</v>
      </c>
      <c r="AP99" t="s">
        <v>1300</v>
      </c>
      <c r="AV99" t="s">
        <v>1046</v>
      </c>
      <c r="BA99" t="s">
        <v>1051</v>
      </c>
      <c r="BF99" t="s">
        <v>1052</v>
      </c>
    </row>
    <row r="100" spans="1:58" x14ac:dyDescent="0.25">
      <c r="A100" s="170" t="s">
        <v>1404</v>
      </c>
      <c r="I100" t="s">
        <v>1042</v>
      </c>
      <c r="Q100" s="169" t="s">
        <v>1042</v>
      </c>
      <c r="W100" s="172" t="s">
        <v>1047</v>
      </c>
      <c r="AD100" t="s">
        <v>1035</v>
      </c>
      <c r="AI100" t="s">
        <v>1035</v>
      </c>
      <c r="AJ100">
        <v>15</v>
      </c>
      <c r="AP100" t="s">
        <v>1037</v>
      </c>
      <c r="AV100" t="s">
        <v>1116</v>
      </c>
      <c r="BA100" t="s">
        <v>1421</v>
      </c>
      <c r="BF100" t="s">
        <v>1117</v>
      </c>
    </row>
    <row r="101" spans="1:58" x14ac:dyDescent="0.25">
      <c r="A101" s="170" t="s">
        <v>1149</v>
      </c>
      <c r="I101" t="s">
        <v>1043</v>
      </c>
      <c r="Q101" s="169" t="s">
        <v>1113</v>
      </c>
      <c r="W101" s="172" t="s">
        <v>1052</v>
      </c>
      <c r="AD101" t="s">
        <v>1142</v>
      </c>
      <c r="AI101" t="s">
        <v>1142</v>
      </c>
      <c r="AJ101">
        <v>15</v>
      </c>
      <c r="AP101" t="s">
        <v>1163</v>
      </c>
      <c r="AV101" t="s">
        <v>1117</v>
      </c>
      <c r="BA101" t="s">
        <v>1049</v>
      </c>
      <c r="BF101" t="s">
        <v>1033</v>
      </c>
    </row>
    <row r="102" spans="1:58" x14ac:dyDescent="0.25">
      <c r="A102" s="170" t="s">
        <v>1107</v>
      </c>
      <c r="I102" t="s">
        <v>1117</v>
      </c>
      <c r="Q102" s="127" t="s">
        <v>1154</v>
      </c>
      <c r="W102" s="136" t="s">
        <v>1034</v>
      </c>
      <c r="AD102" t="s">
        <v>1403</v>
      </c>
      <c r="AI102" t="s">
        <v>1403</v>
      </c>
      <c r="AJ102">
        <v>14</v>
      </c>
      <c r="AP102" t="s">
        <v>1149</v>
      </c>
      <c r="AV102" t="s">
        <v>1162</v>
      </c>
      <c r="BA102" t="s">
        <v>1141</v>
      </c>
      <c r="BF102" t="s">
        <v>1064</v>
      </c>
    </row>
    <row r="103" spans="1:58" x14ac:dyDescent="0.25">
      <c r="A103" s="170" t="s">
        <v>1048</v>
      </c>
      <c r="I103" t="s">
        <v>1035</v>
      </c>
      <c r="Q103" s="127" t="s">
        <v>1034</v>
      </c>
      <c r="W103" s="136" t="s">
        <v>1040</v>
      </c>
      <c r="AD103" t="s">
        <v>1065</v>
      </c>
      <c r="AI103" t="s">
        <v>1065</v>
      </c>
      <c r="AJ103">
        <v>13</v>
      </c>
      <c r="AP103" t="s">
        <v>1149</v>
      </c>
      <c r="AV103" t="s">
        <v>1037</v>
      </c>
      <c r="BA103" t="s">
        <v>867</v>
      </c>
      <c r="BF103" t="s">
        <v>1113</v>
      </c>
    </row>
    <row r="104" spans="1:58" x14ac:dyDescent="0.25">
      <c r="A104" s="170" t="s">
        <v>1032</v>
      </c>
      <c r="I104" t="s">
        <v>1107</v>
      </c>
      <c r="Q104" s="127" t="s">
        <v>1106</v>
      </c>
      <c r="W104" s="136" t="s">
        <v>1149</v>
      </c>
      <c r="AD104" t="s">
        <v>1149</v>
      </c>
      <c r="AI104" t="s">
        <v>1149</v>
      </c>
      <c r="AJ104">
        <v>13</v>
      </c>
      <c r="AP104" t="s">
        <v>1131</v>
      </c>
      <c r="AV104" t="s">
        <v>1149</v>
      </c>
      <c r="BA104" t="s">
        <v>1107</v>
      </c>
      <c r="BF104" t="s">
        <v>1208</v>
      </c>
    </row>
    <row r="105" spans="1:58" x14ac:dyDescent="0.25">
      <c r="A105" s="170" t="s">
        <v>1037</v>
      </c>
      <c r="I105" t="s">
        <v>867</v>
      </c>
      <c r="Q105" s="127" t="s">
        <v>1035</v>
      </c>
      <c r="W105" s="136" t="s">
        <v>1032</v>
      </c>
      <c r="AD105" t="s">
        <v>1114</v>
      </c>
      <c r="AI105" t="s">
        <v>1114</v>
      </c>
      <c r="AJ105">
        <v>11</v>
      </c>
      <c r="AP105" t="s">
        <v>1110</v>
      </c>
      <c r="AV105" t="s">
        <v>867</v>
      </c>
      <c r="BA105" t="s">
        <v>1035</v>
      </c>
      <c r="BF105" t="s">
        <v>1107</v>
      </c>
    </row>
    <row r="106" spans="1:58" x14ac:dyDescent="0.25">
      <c r="A106" s="170" t="s">
        <v>1142</v>
      </c>
      <c r="I106" t="s">
        <v>1141</v>
      </c>
      <c r="Q106" s="127" t="s">
        <v>1141</v>
      </c>
      <c r="W106" s="136" t="s">
        <v>1106</v>
      </c>
      <c r="AD106" t="s">
        <v>1131</v>
      </c>
      <c r="AI106" t="s">
        <v>1131</v>
      </c>
      <c r="AJ106">
        <v>11</v>
      </c>
      <c r="AP106" t="s">
        <v>1068</v>
      </c>
      <c r="AV106" t="s">
        <v>1300</v>
      </c>
      <c r="BA106" t="s">
        <v>1421</v>
      </c>
      <c r="BF106" t="s">
        <v>1045</v>
      </c>
    </row>
    <row r="107" spans="1:58" x14ac:dyDescent="0.25">
      <c r="A107" s="170" t="s">
        <v>1042</v>
      </c>
      <c r="I107" t="s">
        <v>1114</v>
      </c>
      <c r="Q107" s="127" t="s">
        <v>1300</v>
      </c>
      <c r="W107" s="136" t="s">
        <v>1155</v>
      </c>
      <c r="AD107" t="s">
        <v>1037</v>
      </c>
      <c r="AI107" t="s">
        <v>1037</v>
      </c>
      <c r="AJ107">
        <v>10</v>
      </c>
      <c r="AP107" t="s">
        <v>1107</v>
      </c>
      <c r="AV107" t="s">
        <v>1147</v>
      </c>
      <c r="BA107" t="s">
        <v>1116</v>
      </c>
      <c r="BF107" t="s">
        <v>1062</v>
      </c>
    </row>
    <row r="108" spans="1:58" x14ac:dyDescent="0.25">
      <c r="A108" s="170" t="s">
        <v>1114</v>
      </c>
      <c r="I108" t="s">
        <v>1124</v>
      </c>
      <c r="Q108" s="127" t="s">
        <v>1110</v>
      </c>
      <c r="W108" s="136" t="s">
        <v>1035</v>
      </c>
      <c r="AD108" t="s">
        <v>1041</v>
      </c>
      <c r="AI108" t="s">
        <v>1041</v>
      </c>
      <c r="AJ108">
        <v>10</v>
      </c>
      <c r="AP108" t="s">
        <v>1033</v>
      </c>
      <c r="AV108" t="s">
        <v>1037</v>
      </c>
      <c r="BA108" t="s">
        <v>1048</v>
      </c>
      <c r="BF108" t="s">
        <v>1138</v>
      </c>
    </row>
    <row r="109" spans="1:58" x14ac:dyDescent="0.25">
      <c r="A109" s="170" t="s">
        <v>1045</v>
      </c>
      <c r="I109" t="s">
        <v>1032</v>
      </c>
      <c r="Q109" s="127" t="s">
        <v>1086</v>
      </c>
      <c r="W109" s="136" t="s">
        <v>1100</v>
      </c>
      <c r="AD109" t="s">
        <v>1141</v>
      </c>
      <c r="AI109" t="s">
        <v>1141</v>
      </c>
      <c r="AJ109">
        <v>10</v>
      </c>
      <c r="AP109" t="s">
        <v>1329</v>
      </c>
      <c r="AV109" t="s">
        <v>1048</v>
      </c>
      <c r="BA109" t="s">
        <v>1163</v>
      </c>
      <c r="BF109" t="s">
        <v>867</v>
      </c>
    </row>
    <row r="110" spans="1:58" x14ac:dyDescent="0.25">
      <c r="A110" s="170" t="s">
        <v>1087</v>
      </c>
      <c r="I110" t="s">
        <v>1149</v>
      </c>
      <c r="Q110" s="127" t="s">
        <v>867</v>
      </c>
      <c r="W110" s="136" t="s">
        <v>1045</v>
      </c>
      <c r="AD110" t="s">
        <v>1107</v>
      </c>
      <c r="AI110" t="s">
        <v>1107</v>
      </c>
      <c r="AJ110">
        <v>10</v>
      </c>
      <c r="AP110" t="s">
        <v>1100</v>
      </c>
      <c r="AV110" t="s">
        <v>1141</v>
      </c>
      <c r="BA110" t="s">
        <v>1127</v>
      </c>
      <c r="BF110" t="s">
        <v>1163</v>
      </c>
    </row>
    <row r="111" spans="1:58" x14ac:dyDescent="0.25">
      <c r="A111" s="170" t="s">
        <v>1169</v>
      </c>
      <c r="I111" t="s">
        <v>1038</v>
      </c>
      <c r="Q111" s="127" t="s">
        <v>1042</v>
      </c>
      <c r="W111" s="136" t="s">
        <v>1122</v>
      </c>
      <c r="AD111" t="s">
        <v>867</v>
      </c>
      <c r="AI111" t="s">
        <v>867</v>
      </c>
      <c r="AJ111">
        <v>8</v>
      </c>
      <c r="AP111" t="s">
        <v>1163</v>
      </c>
      <c r="AV111" t="s">
        <v>1107</v>
      </c>
      <c r="BA111" t="s">
        <v>1141</v>
      </c>
      <c r="BF111" t="s">
        <v>1149</v>
      </c>
    </row>
    <row r="112" spans="1:58" x14ac:dyDescent="0.25">
      <c r="A112" s="170" t="s">
        <v>1043</v>
      </c>
      <c r="I112" t="s">
        <v>1106</v>
      </c>
      <c r="Q112" s="127" t="s">
        <v>1036</v>
      </c>
      <c r="W112" s="136" t="s">
        <v>1418</v>
      </c>
      <c r="AD112" t="s">
        <v>1163</v>
      </c>
      <c r="AI112" t="s">
        <v>1163</v>
      </c>
      <c r="AJ112">
        <v>8</v>
      </c>
      <c r="AP112" t="s">
        <v>1035</v>
      </c>
      <c r="AV112" t="s">
        <v>1069</v>
      </c>
      <c r="BA112" t="s">
        <v>1068</v>
      </c>
      <c r="BF112" t="s">
        <v>1131</v>
      </c>
    </row>
    <row r="113" spans="1:58" x14ac:dyDescent="0.25">
      <c r="A113" s="170" t="s">
        <v>1131</v>
      </c>
      <c r="I113" t="s">
        <v>1087</v>
      </c>
      <c r="Q113" s="127" t="s">
        <v>1041</v>
      </c>
      <c r="W113" s="136" t="s">
        <v>1107</v>
      </c>
      <c r="AD113" t="s">
        <v>1113</v>
      </c>
      <c r="AI113" t="s">
        <v>1113</v>
      </c>
      <c r="AJ113">
        <v>8</v>
      </c>
      <c r="AP113" t="s">
        <v>1141</v>
      </c>
      <c r="AV113" t="s">
        <v>1329</v>
      </c>
      <c r="BA113" t="s">
        <v>1211</v>
      </c>
      <c r="BF113" t="s">
        <v>1039</v>
      </c>
    </row>
    <row r="114" spans="1:58" x14ac:dyDescent="0.25">
      <c r="A114" s="170" t="s">
        <v>1041</v>
      </c>
      <c r="I114" t="s">
        <v>1051</v>
      </c>
      <c r="Q114" s="127" t="s">
        <v>1107</v>
      </c>
      <c r="W114" s="136" t="s">
        <v>1114</v>
      </c>
      <c r="AD114" t="s">
        <v>1098</v>
      </c>
      <c r="AI114" t="s">
        <v>1098</v>
      </c>
      <c r="AJ114">
        <v>8</v>
      </c>
      <c r="AP114" t="s">
        <v>1039</v>
      </c>
      <c r="AV114" t="s">
        <v>1118</v>
      </c>
      <c r="BA114" t="s">
        <v>1040</v>
      </c>
      <c r="BF114" t="s">
        <v>1046</v>
      </c>
    </row>
    <row r="115" spans="1:58" x14ac:dyDescent="0.25">
      <c r="A115" s="170" t="s">
        <v>867</v>
      </c>
      <c r="I115" t="s">
        <v>1170</v>
      </c>
      <c r="Q115" s="127" t="s">
        <v>1117</v>
      </c>
      <c r="W115" s="136" t="s">
        <v>1163</v>
      </c>
      <c r="AD115" t="s">
        <v>1036</v>
      </c>
      <c r="AI115" t="s">
        <v>1036</v>
      </c>
      <c r="AJ115">
        <v>8</v>
      </c>
      <c r="AP115" t="s">
        <v>1166</v>
      </c>
      <c r="AV115" t="s">
        <v>803</v>
      </c>
      <c r="BA115" t="s">
        <v>1133</v>
      </c>
      <c r="BF115" t="s">
        <v>1037</v>
      </c>
    </row>
    <row r="116" spans="1:58" x14ac:dyDescent="0.25">
      <c r="A116" s="170" t="s">
        <v>1405</v>
      </c>
      <c r="I116" t="s">
        <v>1048</v>
      </c>
      <c r="Q116" s="127" t="s">
        <v>1033</v>
      </c>
      <c r="W116" s="136" t="s">
        <v>1128</v>
      </c>
      <c r="AD116" t="s">
        <v>1087</v>
      </c>
      <c r="AI116" t="s">
        <v>1087</v>
      </c>
      <c r="AJ116">
        <v>7</v>
      </c>
      <c r="AP116" t="s">
        <v>1106</v>
      </c>
      <c r="AV116" t="s">
        <v>1046</v>
      </c>
      <c r="BA116" t="s">
        <v>1070</v>
      </c>
      <c r="BF116" t="s">
        <v>1141</v>
      </c>
    </row>
    <row r="117" spans="1:58" x14ac:dyDescent="0.25">
      <c r="A117" s="171" t="s">
        <v>1397</v>
      </c>
      <c r="I117" t="s">
        <v>1049</v>
      </c>
      <c r="Q117" s="127" t="s">
        <v>1094</v>
      </c>
      <c r="W117" s="136" t="s">
        <v>1124</v>
      </c>
      <c r="AD117" t="s">
        <v>1406</v>
      </c>
      <c r="AI117" t="s">
        <v>1406</v>
      </c>
      <c r="AJ117">
        <v>14</v>
      </c>
      <c r="AP117" t="s">
        <v>1045</v>
      </c>
      <c r="AV117" t="s">
        <v>1039</v>
      </c>
      <c r="BA117" t="s">
        <v>1036</v>
      </c>
      <c r="BF117" t="s">
        <v>1193</v>
      </c>
    </row>
    <row r="118" spans="1:58" x14ac:dyDescent="0.25">
      <c r="A118" s="171" t="s">
        <v>1106</v>
      </c>
      <c r="I118" t="s">
        <v>1116</v>
      </c>
      <c r="Q118" s="127" t="s">
        <v>1155</v>
      </c>
      <c r="W118" s="136" t="s">
        <v>1127</v>
      </c>
      <c r="AD118" t="s">
        <v>1407</v>
      </c>
      <c r="AI118" t="s">
        <v>1407</v>
      </c>
      <c r="AJ118">
        <v>13</v>
      </c>
      <c r="AP118" t="s">
        <v>1052</v>
      </c>
      <c r="AV118" t="s">
        <v>1051</v>
      </c>
      <c r="BA118" t="s">
        <v>1149</v>
      </c>
      <c r="BF118" t="s">
        <v>1106</v>
      </c>
    </row>
    <row r="119" spans="1:58" x14ac:dyDescent="0.25">
      <c r="A119" s="171" t="s">
        <v>1034</v>
      </c>
      <c r="I119" t="s">
        <v>1056</v>
      </c>
      <c r="Q119" s="127" t="s">
        <v>1149</v>
      </c>
      <c r="W119" s="136" t="s">
        <v>1052</v>
      </c>
      <c r="AD119" t="s">
        <v>1036</v>
      </c>
      <c r="AI119" t="s">
        <v>1036</v>
      </c>
      <c r="AJ119">
        <v>12</v>
      </c>
      <c r="AP119" t="s">
        <v>1054</v>
      </c>
      <c r="AV119" t="s">
        <v>1035</v>
      </c>
      <c r="BA119" t="s">
        <v>1047</v>
      </c>
      <c r="BF119" t="s">
        <v>1034</v>
      </c>
    </row>
    <row r="120" spans="1:58" x14ac:dyDescent="0.25">
      <c r="A120" s="171" t="s">
        <v>1035</v>
      </c>
      <c r="I120" t="s">
        <v>1042</v>
      </c>
      <c r="Q120" s="127" t="s">
        <v>1100</v>
      </c>
      <c r="W120" s="136" t="s">
        <v>1094</v>
      </c>
      <c r="AD120" t="s">
        <v>1141</v>
      </c>
      <c r="AI120" t="s">
        <v>1141</v>
      </c>
      <c r="AJ120">
        <v>11</v>
      </c>
      <c r="AP120" t="s">
        <v>1133</v>
      </c>
      <c r="AV120" t="s">
        <v>1110</v>
      </c>
      <c r="BA120" t="s">
        <v>1032</v>
      </c>
      <c r="BF120" t="s">
        <v>1042</v>
      </c>
    </row>
    <row r="121" spans="1:58" x14ac:dyDescent="0.25">
      <c r="A121" s="171" t="s">
        <v>1142</v>
      </c>
      <c r="I121" t="s">
        <v>1062</v>
      </c>
      <c r="Q121" s="127" t="s">
        <v>1062</v>
      </c>
      <c r="W121" s="136" t="s">
        <v>1037</v>
      </c>
      <c r="AD121" t="s">
        <v>1035</v>
      </c>
      <c r="AI121" t="s">
        <v>1035</v>
      </c>
      <c r="AJ121">
        <v>10</v>
      </c>
      <c r="AP121" t="s">
        <v>1032</v>
      </c>
      <c r="AV121" t="s">
        <v>1155</v>
      </c>
      <c r="BA121" t="s">
        <v>1131</v>
      </c>
      <c r="BF121" t="s">
        <v>1086</v>
      </c>
    </row>
    <row r="122" spans="1:58" x14ac:dyDescent="0.25">
      <c r="A122" s="171" t="s">
        <v>1403</v>
      </c>
      <c r="Q122" s="137" t="s">
        <v>1107</v>
      </c>
      <c r="W122" s="128" t="s">
        <v>1149</v>
      </c>
      <c r="AD122" t="s">
        <v>1169</v>
      </c>
      <c r="AI122" t="s">
        <v>1169</v>
      </c>
      <c r="AJ122">
        <v>10</v>
      </c>
      <c r="AP122" t="s">
        <v>1048</v>
      </c>
      <c r="AV122" t="s">
        <v>1116</v>
      </c>
      <c r="BA122" t="s">
        <v>1069</v>
      </c>
      <c r="BF122" t="s">
        <v>1093</v>
      </c>
    </row>
    <row r="123" spans="1:58" x14ac:dyDescent="0.25">
      <c r="A123" s="171" t="s">
        <v>1065</v>
      </c>
      <c r="Q123" s="137" t="s">
        <v>1034</v>
      </c>
      <c r="W123" s="128" t="s">
        <v>867</v>
      </c>
      <c r="AD123" t="s">
        <v>1032</v>
      </c>
      <c r="AI123" t="s">
        <v>1032</v>
      </c>
      <c r="AJ123">
        <v>9</v>
      </c>
      <c r="AP123" t="s">
        <v>1149</v>
      </c>
      <c r="AV123" t="s">
        <v>1038</v>
      </c>
      <c r="BA123" t="s">
        <v>787</v>
      </c>
      <c r="BF123" t="s">
        <v>1255</v>
      </c>
    </row>
    <row r="124" spans="1:58" x14ac:dyDescent="0.25">
      <c r="A124" s="171" t="s">
        <v>1149</v>
      </c>
      <c r="Q124" s="137" t="s">
        <v>1300</v>
      </c>
      <c r="W124" s="128" t="s">
        <v>1205</v>
      </c>
      <c r="AD124" t="s">
        <v>902</v>
      </c>
      <c r="AI124" t="s">
        <v>902</v>
      </c>
      <c r="AJ124">
        <v>9</v>
      </c>
      <c r="AP124" t="s">
        <v>1163</v>
      </c>
      <c r="AV124" t="s">
        <v>1149</v>
      </c>
      <c r="BA124" t="s">
        <v>1107</v>
      </c>
      <c r="BF124" t="s">
        <v>1411</v>
      </c>
    </row>
    <row r="125" spans="1:58" x14ac:dyDescent="0.25">
      <c r="A125" s="171" t="s">
        <v>1114</v>
      </c>
      <c r="Q125" s="137" t="s">
        <v>1106</v>
      </c>
      <c r="W125" s="128" t="s">
        <v>1117</v>
      </c>
      <c r="AD125" t="s">
        <v>1408</v>
      </c>
      <c r="AI125" t="s">
        <v>1408</v>
      </c>
      <c r="AJ125">
        <v>8</v>
      </c>
      <c r="AP125" t="s">
        <v>1052</v>
      </c>
      <c r="AV125" t="s">
        <v>1068</v>
      </c>
      <c r="BA125" t="s">
        <v>1165</v>
      </c>
      <c r="BF125" t="s">
        <v>792</v>
      </c>
    </row>
    <row r="126" spans="1:58" x14ac:dyDescent="0.25">
      <c r="A126" s="171" t="s">
        <v>1131</v>
      </c>
      <c r="Q126" s="137" t="s">
        <v>1046</v>
      </c>
      <c r="W126" s="128" t="s">
        <v>1048</v>
      </c>
      <c r="AD126" t="s">
        <v>1047</v>
      </c>
      <c r="AI126" t="s">
        <v>1047</v>
      </c>
      <c r="AJ126">
        <v>8</v>
      </c>
      <c r="AP126" t="s">
        <v>1106</v>
      </c>
      <c r="AV126" t="s">
        <v>1048</v>
      </c>
      <c r="BA126" t="s">
        <v>1131</v>
      </c>
      <c r="BF126" t="s">
        <v>877</v>
      </c>
    </row>
    <row r="127" spans="1:58" x14ac:dyDescent="0.25">
      <c r="A127" s="171" t="s">
        <v>1037</v>
      </c>
      <c r="Q127" s="137" t="s">
        <v>1141</v>
      </c>
      <c r="W127" s="128" t="s">
        <v>1300</v>
      </c>
      <c r="AD127" t="s">
        <v>1354</v>
      </c>
      <c r="AI127" t="s">
        <v>1354</v>
      </c>
      <c r="AJ127">
        <v>8</v>
      </c>
      <c r="AP127" t="s">
        <v>1107</v>
      </c>
      <c r="AV127" t="s">
        <v>1070</v>
      </c>
      <c r="BA127" t="s">
        <v>1149</v>
      </c>
      <c r="BF127" t="s">
        <v>1191</v>
      </c>
    </row>
    <row r="128" spans="1:58" x14ac:dyDescent="0.25">
      <c r="A128" s="171" t="s">
        <v>1041</v>
      </c>
      <c r="Q128" s="137" t="s">
        <v>1048</v>
      </c>
      <c r="W128" s="128" t="s">
        <v>1141</v>
      </c>
      <c r="AD128" t="s">
        <v>1142</v>
      </c>
      <c r="AI128" t="s">
        <v>1142</v>
      </c>
      <c r="AJ128">
        <v>7</v>
      </c>
      <c r="AP128" t="s">
        <v>1141</v>
      </c>
      <c r="AV128" t="s">
        <v>1423</v>
      </c>
      <c r="BA128" t="s">
        <v>867</v>
      </c>
      <c r="BF128" t="s">
        <v>1230</v>
      </c>
    </row>
    <row r="129" spans="1:58" x14ac:dyDescent="0.25">
      <c r="A129" s="171" t="s">
        <v>1141</v>
      </c>
      <c r="Q129" s="137" t="s">
        <v>1149</v>
      </c>
      <c r="W129" s="128" t="s">
        <v>1036</v>
      </c>
      <c r="AD129" t="s">
        <v>1149</v>
      </c>
      <c r="AI129" t="s">
        <v>1149</v>
      </c>
      <c r="AJ129">
        <v>7</v>
      </c>
      <c r="AP129" t="s">
        <v>1110</v>
      </c>
      <c r="AV129" t="s">
        <v>1107</v>
      </c>
      <c r="BA129" t="s">
        <v>1222</v>
      </c>
      <c r="BF129" t="s">
        <v>1426</v>
      </c>
    </row>
    <row r="130" spans="1:58" x14ac:dyDescent="0.25">
      <c r="A130" s="171" t="s">
        <v>1107</v>
      </c>
      <c r="Q130" s="137" t="s">
        <v>1035</v>
      </c>
      <c r="W130" s="128" t="s">
        <v>1110</v>
      </c>
      <c r="AD130" t="s">
        <v>1042</v>
      </c>
      <c r="AI130" t="s">
        <v>1042</v>
      </c>
      <c r="AJ130">
        <v>7</v>
      </c>
      <c r="AP130" t="s">
        <v>1032</v>
      </c>
      <c r="AV130" t="s">
        <v>1424</v>
      </c>
      <c r="BA130" t="s">
        <v>1116</v>
      </c>
      <c r="BF130" t="s">
        <v>1427</v>
      </c>
    </row>
    <row r="131" spans="1:58" x14ac:dyDescent="0.25">
      <c r="A131" s="171" t="s">
        <v>867</v>
      </c>
      <c r="Q131" s="137" t="s">
        <v>1062</v>
      </c>
      <c r="W131" s="128" t="s">
        <v>1056</v>
      </c>
      <c r="AD131" t="s">
        <v>1107</v>
      </c>
      <c r="AI131" t="s">
        <v>1107</v>
      </c>
      <c r="AJ131">
        <v>7</v>
      </c>
      <c r="AP131" t="s">
        <v>1036</v>
      </c>
      <c r="AV131" t="s">
        <v>1035</v>
      </c>
      <c r="BA131" t="s">
        <v>1040</v>
      </c>
      <c r="BF131" t="s">
        <v>1107</v>
      </c>
    </row>
    <row r="132" spans="1:58" x14ac:dyDescent="0.25">
      <c r="A132" s="171" t="s">
        <v>1163</v>
      </c>
      <c r="Q132" s="137" t="s">
        <v>1113</v>
      </c>
      <c r="W132" s="128" t="s">
        <v>1049</v>
      </c>
      <c r="AD132" t="s">
        <v>1265</v>
      </c>
      <c r="AI132" t="s">
        <v>1265</v>
      </c>
      <c r="AJ132">
        <v>6</v>
      </c>
      <c r="AP132" t="s">
        <v>1048</v>
      </c>
      <c r="AV132" t="s">
        <v>1131</v>
      </c>
      <c r="BA132" t="s">
        <v>1062</v>
      </c>
      <c r="BF132" t="s">
        <v>1045</v>
      </c>
    </row>
    <row r="133" spans="1:58" x14ac:dyDescent="0.25">
      <c r="A133" s="171" t="s">
        <v>1113</v>
      </c>
      <c r="Q133" s="137" t="s">
        <v>1169</v>
      </c>
      <c r="W133" s="128" t="s">
        <v>1106</v>
      </c>
      <c r="AD133" t="s">
        <v>1037</v>
      </c>
      <c r="AI133" t="s">
        <v>1037</v>
      </c>
      <c r="AJ133">
        <v>6</v>
      </c>
      <c r="AP133" t="s">
        <v>1329</v>
      </c>
      <c r="AV133" t="s">
        <v>1041</v>
      </c>
      <c r="BA133" t="s">
        <v>1049</v>
      </c>
      <c r="BF133" t="s">
        <v>1034</v>
      </c>
    </row>
    <row r="134" spans="1:58" x14ac:dyDescent="0.25">
      <c r="A134" s="171" t="s">
        <v>1098</v>
      </c>
      <c r="Q134" s="137" t="s">
        <v>1163</v>
      </c>
      <c r="W134" s="128" t="s">
        <v>1035</v>
      </c>
      <c r="AD134" t="s">
        <v>1046</v>
      </c>
      <c r="AI134" t="s">
        <v>1046</v>
      </c>
      <c r="AJ134">
        <v>5</v>
      </c>
      <c r="AP134" t="s">
        <v>1039</v>
      </c>
      <c r="AV134" t="s">
        <v>1136</v>
      </c>
      <c r="BA134" t="s">
        <v>1114</v>
      </c>
      <c r="BF134" t="s">
        <v>1117</v>
      </c>
    </row>
    <row r="135" spans="1:58" x14ac:dyDescent="0.25">
      <c r="A135" s="171" t="s">
        <v>1036</v>
      </c>
      <c r="Q135" s="137" t="s">
        <v>1045</v>
      </c>
      <c r="W135" s="128" t="s">
        <v>1418</v>
      </c>
      <c r="AD135" t="s">
        <v>1147</v>
      </c>
      <c r="AI135" t="s">
        <v>1147</v>
      </c>
      <c r="AJ135">
        <v>5</v>
      </c>
      <c r="AP135" t="s">
        <v>1042</v>
      </c>
      <c r="AV135" t="s">
        <v>1110</v>
      </c>
      <c r="BA135" t="s">
        <v>1037</v>
      </c>
      <c r="BF135" t="s">
        <v>1428</v>
      </c>
    </row>
    <row r="136" spans="1:58" x14ac:dyDescent="0.25">
      <c r="A136" s="172" t="s">
        <v>1087</v>
      </c>
      <c r="Q136" s="137" t="s">
        <v>1131</v>
      </c>
      <c r="W136" s="128" t="s">
        <v>1138</v>
      </c>
      <c r="AD136" t="s">
        <v>1401</v>
      </c>
      <c r="AI136" t="s">
        <v>1401</v>
      </c>
      <c r="AJ136">
        <v>5</v>
      </c>
      <c r="AP136" t="s">
        <v>1034</v>
      </c>
      <c r="AV136" t="s">
        <v>1052</v>
      </c>
      <c r="BA136" t="s">
        <v>1035</v>
      </c>
      <c r="BF136" t="s">
        <v>1146</v>
      </c>
    </row>
    <row r="137" spans="1:58" x14ac:dyDescent="0.25">
      <c r="A137" s="173" t="s">
        <v>1406</v>
      </c>
      <c r="Q137" s="137" t="s">
        <v>1032</v>
      </c>
      <c r="W137" s="128" t="s">
        <v>1041</v>
      </c>
      <c r="AD137" t="s">
        <v>1106</v>
      </c>
      <c r="AI137" t="s">
        <v>1106</v>
      </c>
      <c r="AJ137">
        <v>46</v>
      </c>
      <c r="AP137" t="s">
        <v>1033</v>
      </c>
      <c r="AV137" t="s">
        <v>1051</v>
      </c>
      <c r="BA137" t="s">
        <v>1070</v>
      </c>
      <c r="BF137" t="s">
        <v>1047</v>
      </c>
    </row>
    <row r="138" spans="1:58" x14ac:dyDescent="0.25">
      <c r="A138" s="173" t="s">
        <v>1407</v>
      </c>
      <c r="Q138" s="137" t="s">
        <v>1041</v>
      </c>
      <c r="W138" s="128" t="s">
        <v>1214</v>
      </c>
      <c r="AD138" t="s">
        <v>1117</v>
      </c>
      <c r="AI138" t="s">
        <v>1117</v>
      </c>
      <c r="AJ138">
        <v>29</v>
      </c>
      <c r="AP138" t="s">
        <v>867</v>
      </c>
      <c r="AV138" t="s">
        <v>1117</v>
      </c>
      <c r="BA138" t="s">
        <v>1056</v>
      </c>
      <c r="BF138" t="s">
        <v>867</v>
      </c>
    </row>
    <row r="139" spans="1:58" x14ac:dyDescent="0.25">
      <c r="A139" s="173" t="s">
        <v>1036</v>
      </c>
      <c r="Q139" s="137" t="s">
        <v>1117</v>
      </c>
      <c r="W139" s="128" t="s">
        <v>1102</v>
      </c>
      <c r="AD139" t="s">
        <v>1397</v>
      </c>
      <c r="AI139" t="s">
        <v>1397</v>
      </c>
      <c r="AJ139">
        <v>27</v>
      </c>
      <c r="AP139" t="s">
        <v>1100</v>
      </c>
      <c r="AV139" t="s">
        <v>1329</v>
      </c>
      <c r="BA139" t="s">
        <v>1048</v>
      </c>
      <c r="BF139" t="s">
        <v>1354</v>
      </c>
    </row>
    <row r="140" spans="1:58" x14ac:dyDescent="0.25">
      <c r="A140" s="173" t="s">
        <v>1141</v>
      </c>
      <c r="Q140" s="137" t="s">
        <v>1133</v>
      </c>
      <c r="W140" s="128" t="s">
        <v>1042</v>
      </c>
      <c r="AD140" t="s">
        <v>1409</v>
      </c>
      <c r="AI140" t="s">
        <v>1409</v>
      </c>
      <c r="AJ140">
        <v>23</v>
      </c>
      <c r="AP140" t="s">
        <v>1105</v>
      </c>
      <c r="AV140" t="s">
        <v>1032</v>
      </c>
      <c r="BA140" t="s">
        <v>1166</v>
      </c>
      <c r="BF140" t="s">
        <v>1056</v>
      </c>
    </row>
    <row r="141" spans="1:58" x14ac:dyDescent="0.25">
      <c r="A141" s="173" t="s">
        <v>1035</v>
      </c>
      <c r="Q141" s="137" t="s">
        <v>1042</v>
      </c>
      <c r="W141" s="128" t="s">
        <v>1131</v>
      </c>
      <c r="AD141" t="s">
        <v>1410</v>
      </c>
      <c r="AI141" t="s">
        <v>1410</v>
      </c>
      <c r="AJ141">
        <v>22</v>
      </c>
      <c r="AP141" t="s">
        <v>1300</v>
      </c>
      <c r="AV141" t="s">
        <v>1038</v>
      </c>
      <c r="BA141" t="s">
        <v>1162</v>
      </c>
      <c r="BF141" t="s">
        <v>1141</v>
      </c>
    </row>
    <row r="142" spans="1:58" x14ac:dyDescent="0.25">
      <c r="A142" s="173" t="s">
        <v>1169</v>
      </c>
      <c r="AD142" t="s">
        <v>1037</v>
      </c>
      <c r="AI142" t="s">
        <v>1037</v>
      </c>
      <c r="AJ142">
        <v>21</v>
      </c>
      <c r="AP142" t="s">
        <v>1356</v>
      </c>
      <c r="AV142" t="s">
        <v>1118</v>
      </c>
      <c r="BA142" t="s">
        <v>1106</v>
      </c>
      <c r="BF142" t="s">
        <v>1153</v>
      </c>
    </row>
    <row r="143" spans="1:58" x14ac:dyDescent="0.25">
      <c r="A143" s="173" t="s">
        <v>1032</v>
      </c>
      <c r="AD143" t="s">
        <v>1062</v>
      </c>
      <c r="AI143" t="s">
        <v>1062</v>
      </c>
      <c r="AJ143">
        <v>21</v>
      </c>
      <c r="AP143" t="s">
        <v>1056</v>
      </c>
      <c r="AV143" t="s">
        <v>1425</v>
      </c>
    </row>
    <row r="144" spans="1:58" x14ac:dyDescent="0.25">
      <c r="A144" s="173" t="s">
        <v>902</v>
      </c>
      <c r="AD144" t="s">
        <v>1142</v>
      </c>
      <c r="AI144" t="s">
        <v>1142</v>
      </c>
      <c r="AJ144">
        <v>21</v>
      </c>
      <c r="AP144" t="s">
        <v>1149</v>
      </c>
    </row>
    <row r="145" spans="1:42" x14ac:dyDescent="0.25">
      <c r="A145" s="173" t="s">
        <v>1408</v>
      </c>
      <c r="AD145" t="s">
        <v>1035</v>
      </c>
      <c r="AI145" t="s">
        <v>1035</v>
      </c>
      <c r="AJ145">
        <v>17</v>
      </c>
      <c r="AP145" t="s">
        <v>1068</v>
      </c>
    </row>
    <row r="146" spans="1:42" x14ac:dyDescent="0.25">
      <c r="A146" s="173" t="s">
        <v>1047</v>
      </c>
      <c r="AD146" t="s">
        <v>1107</v>
      </c>
      <c r="AI146" t="s">
        <v>1107</v>
      </c>
      <c r="AJ146">
        <v>17</v>
      </c>
      <c r="AP146" t="s">
        <v>1106</v>
      </c>
    </row>
    <row r="147" spans="1:42" x14ac:dyDescent="0.25">
      <c r="A147" s="173" t="s">
        <v>1354</v>
      </c>
      <c r="AD147" t="s">
        <v>1114</v>
      </c>
      <c r="AI147" t="s">
        <v>1114</v>
      </c>
      <c r="AJ147">
        <v>16</v>
      </c>
      <c r="AP147" t="s">
        <v>1420</v>
      </c>
    </row>
    <row r="148" spans="1:42" x14ac:dyDescent="0.25">
      <c r="A148" s="173" t="s">
        <v>1142</v>
      </c>
      <c r="AD148" t="s">
        <v>1032</v>
      </c>
      <c r="AI148" t="s">
        <v>1032</v>
      </c>
      <c r="AJ148">
        <v>15</v>
      </c>
      <c r="AP148" t="s">
        <v>1110</v>
      </c>
    </row>
    <row r="149" spans="1:42" x14ac:dyDescent="0.25">
      <c r="A149" s="173" t="s">
        <v>1149</v>
      </c>
      <c r="AD149" t="s">
        <v>1131</v>
      </c>
      <c r="AI149" t="s">
        <v>1131</v>
      </c>
      <c r="AJ149">
        <v>14</v>
      </c>
      <c r="AP149" t="s">
        <v>1165</v>
      </c>
    </row>
    <row r="150" spans="1:42" x14ac:dyDescent="0.25">
      <c r="A150" s="173" t="s">
        <v>1042</v>
      </c>
      <c r="AD150" t="s">
        <v>1116</v>
      </c>
      <c r="AI150" t="s">
        <v>1116</v>
      </c>
      <c r="AJ150">
        <v>14</v>
      </c>
      <c r="AP150" t="s">
        <v>1155</v>
      </c>
    </row>
    <row r="151" spans="1:42" x14ac:dyDescent="0.25">
      <c r="A151" s="173" t="s">
        <v>1107</v>
      </c>
      <c r="AD151" t="s">
        <v>1149</v>
      </c>
      <c r="AI151" t="s">
        <v>1149</v>
      </c>
      <c r="AJ151">
        <v>14</v>
      </c>
      <c r="AP151" t="s">
        <v>1122</v>
      </c>
    </row>
    <row r="152" spans="1:42" x14ac:dyDescent="0.25">
      <c r="A152" s="173" t="s">
        <v>1265</v>
      </c>
      <c r="AD152" t="s">
        <v>1054</v>
      </c>
      <c r="AI152" t="s">
        <v>1054</v>
      </c>
      <c r="AJ152">
        <v>14</v>
      </c>
      <c r="AP152" t="s">
        <v>1126</v>
      </c>
    </row>
    <row r="153" spans="1:42" x14ac:dyDescent="0.25">
      <c r="A153" s="173" t="s">
        <v>1037</v>
      </c>
      <c r="AD153" t="s">
        <v>1041</v>
      </c>
      <c r="AI153" t="s">
        <v>1041</v>
      </c>
      <c r="AJ153">
        <v>13</v>
      </c>
      <c r="AP153" t="s">
        <v>1054</v>
      </c>
    </row>
    <row r="154" spans="1:42" x14ac:dyDescent="0.25">
      <c r="A154" s="173" t="s">
        <v>1046</v>
      </c>
      <c r="AD154" t="s">
        <v>1087</v>
      </c>
      <c r="AI154" t="s">
        <v>1087</v>
      </c>
      <c r="AJ154">
        <v>13</v>
      </c>
      <c r="AP154" t="s">
        <v>1038</v>
      </c>
    </row>
    <row r="155" spans="1:42" x14ac:dyDescent="0.25">
      <c r="A155" s="173" t="s">
        <v>1147</v>
      </c>
      <c r="AD155" t="s">
        <v>1036</v>
      </c>
      <c r="AI155" t="s">
        <v>1036</v>
      </c>
      <c r="AJ155">
        <v>13</v>
      </c>
      <c r="AP155" t="s">
        <v>1131</v>
      </c>
    </row>
    <row r="156" spans="1:42" x14ac:dyDescent="0.25">
      <c r="A156" s="173" t="s">
        <v>1401</v>
      </c>
      <c r="AD156" t="s">
        <v>1127</v>
      </c>
      <c r="AI156" t="s">
        <v>1127</v>
      </c>
      <c r="AJ156">
        <v>12</v>
      </c>
      <c r="AP156" t="s">
        <v>867</v>
      </c>
    </row>
    <row r="157" spans="1:42" x14ac:dyDescent="0.25">
      <c r="AD157" t="s">
        <v>1106</v>
      </c>
      <c r="AI157" t="s">
        <v>1106</v>
      </c>
      <c r="AJ157">
        <v>28</v>
      </c>
      <c r="AP157" t="s">
        <v>1065</v>
      </c>
    </row>
    <row r="158" spans="1:42" x14ac:dyDescent="0.25">
      <c r="AD158" t="s">
        <v>1035</v>
      </c>
      <c r="AI158" t="s">
        <v>1035</v>
      </c>
      <c r="AJ158">
        <v>27</v>
      </c>
      <c r="AP158" t="s">
        <v>1051</v>
      </c>
    </row>
    <row r="159" spans="1:42" x14ac:dyDescent="0.25">
      <c r="AD159" t="s">
        <v>1107</v>
      </c>
      <c r="AI159" t="s">
        <v>1107</v>
      </c>
      <c r="AJ159">
        <v>27</v>
      </c>
      <c r="AP159" t="s">
        <v>1107</v>
      </c>
    </row>
    <row r="160" spans="1:42" x14ac:dyDescent="0.25">
      <c r="AD160" t="s">
        <v>1034</v>
      </c>
      <c r="AI160" t="s">
        <v>1034</v>
      </c>
      <c r="AJ160">
        <v>26</v>
      </c>
      <c r="AP160" t="s">
        <v>1051</v>
      </c>
    </row>
    <row r="161" spans="30:42" x14ac:dyDescent="0.25">
      <c r="AD161" t="s">
        <v>1141</v>
      </c>
      <c r="AI161" t="s">
        <v>1141</v>
      </c>
      <c r="AJ161">
        <v>25</v>
      </c>
      <c r="AP161" t="s">
        <v>1163</v>
      </c>
    </row>
    <row r="162" spans="30:42" x14ac:dyDescent="0.25">
      <c r="AD162" t="s">
        <v>1037</v>
      </c>
      <c r="AI162" t="s">
        <v>1037</v>
      </c>
      <c r="AJ162">
        <v>22</v>
      </c>
      <c r="AP162" t="s">
        <v>1045</v>
      </c>
    </row>
    <row r="163" spans="30:42" x14ac:dyDescent="0.25">
      <c r="AD163" t="s">
        <v>1149</v>
      </c>
      <c r="AI163" t="s">
        <v>1149</v>
      </c>
      <c r="AJ163">
        <v>21</v>
      </c>
    </row>
    <row r="164" spans="30:42" x14ac:dyDescent="0.25">
      <c r="AD164" t="s">
        <v>1042</v>
      </c>
      <c r="AI164" t="s">
        <v>1042</v>
      </c>
      <c r="AJ164">
        <v>17</v>
      </c>
    </row>
    <row r="165" spans="30:42" x14ac:dyDescent="0.25">
      <c r="AD165" t="s">
        <v>1087</v>
      </c>
      <c r="AI165" t="s">
        <v>1087</v>
      </c>
      <c r="AJ165">
        <v>17</v>
      </c>
    </row>
    <row r="166" spans="30:42" x14ac:dyDescent="0.25">
      <c r="AD166" t="s">
        <v>1036</v>
      </c>
      <c r="AI166" t="s">
        <v>1036</v>
      </c>
      <c r="AJ166">
        <v>17</v>
      </c>
    </row>
    <row r="167" spans="30:42" x14ac:dyDescent="0.25">
      <c r="AD167" t="s">
        <v>1397</v>
      </c>
      <c r="AI167" t="s">
        <v>1397</v>
      </c>
      <c r="AJ167">
        <v>16</v>
      </c>
    </row>
    <row r="168" spans="30:42" x14ac:dyDescent="0.25">
      <c r="AD168" t="s">
        <v>1032</v>
      </c>
      <c r="AI168" t="s">
        <v>1032</v>
      </c>
      <c r="AJ168">
        <v>15</v>
      </c>
    </row>
    <row r="169" spans="30:42" x14ac:dyDescent="0.25">
      <c r="AD169" t="s">
        <v>1041</v>
      </c>
      <c r="AI169" t="s">
        <v>1041</v>
      </c>
      <c r="AJ169">
        <v>15</v>
      </c>
    </row>
    <row r="170" spans="30:42" x14ac:dyDescent="0.25">
      <c r="AD170" t="s">
        <v>1114</v>
      </c>
      <c r="AI170" t="s">
        <v>1114</v>
      </c>
      <c r="AJ170">
        <v>15</v>
      </c>
    </row>
    <row r="171" spans="30:42" x14ac:dyDescent="0.25">
      <c r="AD171" t="s">
        <v>1046</v>
      </c>
      <c r="AI171" t="s">
        <v>1046</v>
      </c>
      <c r="AJ171">
        <v>15</v>
      </c>
    </row>
    <row r="172" spans="30:42" x14ac:dyDescent="0.25">
      <c r="AD172" t="s">
        <v>1116</v>
      </c>
      <c r="AI172" t="s">
        <v>1116</v>
      </c>
      <c r="AJ172">
        <v>14</v>
      </c>
    </row>
    <row r="173" spans="30:42" x14ac:dyDescent="0.25">
      <c r="AD173" t="s">
        <v>1163</v>
      </c>
      <c r="AI173" t="s">
        <v>1163</v>
      </c>
      <c r="AJ173">
        <v>14</v>
      </c>
    </row>
    <row r="174" spans="30:42" x14ac:dyDescent="0.25">
      <c r="AD174" t="s">
        <v>1131</v>
      </c>
      <c r="AI174" t="s">
        <v>1131</v>
      </c>
      <c r="AJ174">
        <v>14</v>
      </c>
    </row>
    <row r="175" spans="30:42" x14ac:dyDescent="0.25">
      <c r="AD175" t="s">
        <v>1065</v>
      </c>
      <c r="AI175" t="s">
        <v>1065</v>
      </c>
      <c r="AJ175">
        <v>12</v>
      </c>
    </row>
    <row r="176" spans="30:42" x14ac:dyDescent="0.25">
      <c r="AD176" t="s">
        <v>1403</v>
      </c>
      <c r="AI176" t="s">
        <v>1403</v>
      </c>
      <c r="AJ176">
        <v>11</v>
      </c>
    </row>
    <row r="177" spans="30:36" x14ac:dyDescent="0.25">
      <c r="AD177" t="s">
        <v>1106</v>
      </c>
      <c r="AI177" t="s">
        <v>1106</v>
      </c>
      <c r="AJ177">
        <v>41</v>
      </c>
    </row>
    <row r="178" spans="30:36" x14ac:dyDescent="0.25">
      <c r="AD178" t="s">
        <v>1037</v>
      </c>
      <c r="AI178" t="s">
        <v>1037</v>
      </c>
      <c r="AJ178">
        <v>30</v>
      </c>
    </row>
    <row r="179" spans="30:36" x14ac:dyDescent="0.25">
      <c r="AD179" t="s">
        <v>1042</v>
      </c>
      <c r="AI179" t="s">
        <v>1042</v>
      </c>
      <c r="AJ179">
        <v>27</v>
      </c>
    </row>
    <row r="180" spans="30:36" x14ac:dyDescent="0.25">
      <c r="AD180" t="s">
        <v>1034</v>
      </c>
      <c r="AI180" t="s">
        <v>1034</v>
      </c>
      <c r="AJ180">
        <v>24</v>
      </c>
    </row>
    <row r="181" spans="30:36" x14ac:dyDescent="0.25">
      <c r="AD181" t="s">
        <v>1041</v>
      </c>
      <c r="AI181" t="s">
        <v>1041</v>
      </c>
      <c r="AJ181">
        <v>20</v>
      </c>
    </row>
    <row r="182" spans="30:36" x14ac:dyDescent="0.25">
      <c r="AD182" t="s">
        <v>1035</v>
      </c>
      <c r="AI182" t="s">
        <v>1035</v>
      </c>
      <c r="AJ182">
        <v>20</v>
      </c>
    </row>
    <row r="183" spans="30:36" x14ac:dyDescent="0.25">
      <c r="AD183" t="s">
        <v>1141</v>
      </c>
      <c r="AI183" t="s">
        <v>1141</v>
      </c>
      <c r="AJ183">
        <v>19</v>
      </c>
    </row>
    <row r="184" spans="30:36" x14ac:dyDescent="0.25">
      <c r="AD184" t="s">
        <v>1107</v>
      </c>
      <c r="AI184" t="s">
        <v>1107</v>
      </c>
      <c r="AJ184">
        <v>18</v>
      </c>
    </row>
    <row r="185" spans="30:36" x14ac:dyDescent="0.25">
      <c r="AD185" t="s">
        <v>1087</v>
      </c>
      <c r="AI185" t="s">
        <v>1087</v>
      </c>
      <c r="AJ185">
        <v>17</v>
      </c>
    </row>
    <row r="186" spans="30:36" x14ac:dyDescent="0.25">
      <c r="AD186" t="s">
        <v>1117</v>
      </c>
      <c r="AI186" t="s">
        <v>1117</v>
      </c>
      <c r="AJ186">
        <v>17</v>
      </c>
    </row>
    <row r="187" spans="30:36" x14ac:dyDescent="0.25">
      <c r="AD187" t="s">
        <v>1114</v>
      </c>
      <c r="AI187" t="s">
        <v>1114</v>
      </c>
      <c r="AJ187">
        <v>17</v>
      </c>
    </row>
    <row r="188" spans="30:36" x14ac:dyDescent="0.25">
      <c r="AD188" t="s">
        <v>1036</v>
      </c>
      <c r="AI188" t="s">
        <v>1036</v>
      </c>
      <c r="AJ188">
        <v>16</v>
      </c>
    </row>
    <row r="189" spans="30:36" x14ac:dyDescent="0.25">
      <c r="AD189" t="s">
        <v>1032</v>
      </c>
      <c r="AI189" t="s">
        <v>1032</v>
      </c>
      <c r="AJ189">
        <v>16</v>
      </c>
    </row>
    <row r="190" spans="30:36" x14ac:dyDescent="0.25">
      <c r="AD190" t="s">
        <v>1163</v>
      </c>
      <c r="AI190" t="s">
        <v>1163</v>
      </c>
      <c r="AJ190">
        <v>14</v>
      </c>
    </row>
    <row r="191" spans="30:36" x14ac:dyDescent="0.25">
      <c r="AD191" t="s">
        <v>1169</v>
      </c>
      <c r="AI191" t="s">
        <v>1169</v>
      </c>
      <c r="AJ191">
        <v>14</v>
      </c>
    </row>
    <row r="192" spans="30:36" x14ac:dyDescent="0.25">
      <c r="AD192" t="s">
        <v>1116</v>
      </c>
      <c r="AI192" t="s">
        <v>1116</v>
      </c>
      <c r="AJ192">
        <v>14</v>
      </c>
    </row>
    <row r="193" spans="30:36" x14ac:dyDescent="0.25">
      <c r="AD193" t="s">
        <v>1046</v>
      </c>
      <c r="AI193" t="s">
        <v>1046</v>
      </c>
      <c r="AJ193">
        <v>13</v>
      </c>
    </row>
    <row r="194" spans="30:36" x14ac:dyDescent="0.25">
      <c r="AD194" t="s">
        <v>867</v>
      </c>
      <c r="AI194" t="s">
        <v>867</v>
      </c>
      <c r="AJ194">
        <v>13</v>
      </c>
    </row>
    <row r="195" spans="30:36" x14ac:dyDescent="0.25">
      <c r="AD195" t="s">
        <v>1047</v>
      </c>
      <c r="AI195" t="s">
        <v>1047</v>
      </c>
      <c r="AJ195">
        <v>13</v>
      </c>
    </row>
    <row r="196" spans="30:36" x14ac:dyDescent="0.25">
      <c r="AD196" t="s">
        <v>1033</v>
      </c>
      <c r="AI196" t="s">
        <v>1033</v>
      </c>
      <c r="AJ196">
        <v>12</v>
      </c>
    </row>
    <row r="197" spans="30:36" x14ac:dyDescent="0.25">
      <c r="AD197" t="s">
        <v>1403</v>
      </c>
      <c r="AI197" t="s">
        <v>1403</v>
      </c>
      <c r="AJ197">
        <v>50</v>
      </c>
    </row>
    <row r="198" spans="30:36" x14ac:dyDescent="0.25">
      <c r="AD198" t="s">
        <v>1106</v>
      </c>
      <c r="AI198" t="s">
        <v>1106</v>
      </c>
      <c r="AJ198">
        <v>36</v>
      </c>
    </row>
    <row r="199" spans="30:36" x14ac:dyDescent="0.25">
      <c r="AD199" t="s">
        <v>1034</v>
      </c>
      <c r="AI199" t="s">
        <v>1034</v>
      </c>
      <c r="AJ199">
        <v>30</v>
      </c>
    </row>
    <row r="200" spans="30:36" x14ac:dyDescent="0.25">
      <c r="AD200" t="s">
        <v>1141</v>
      </c>
      <c r="AI200" t="s">
        <v>1141</v>
      </c>
      <c r="AJ200">
        <v>24</v>
      </c>
    </row>
    <row r="201" spans="30:36" x14ac:dyDescent="0.25">
      <c r="AD201" t="s">
        <v>1116</v>
      </c>
      <c r="AI201" t="s">
        <v>1116</v>
      </c>
      <c r="AJ201">
        <v>22</v>
      </c>
    </row>
    <row r="202" spans="30:36" x14ac:dyDescent="0.25">
      <c r="AD202" t="s">
        <v>1037</v>
      </c>
      <c r="AI202" t="s">
        <v>1037</v>
      </c>
      <c r="AJ202">
        <v>20</v>
      </c>
    </row>
    <row r="203" spans="30:36" x14ac:dyDescent="0.25">
      <c r="AD203" t="s">
        <v>1042</v>
      </c>
      <c r="AI203" t="s">
        <v>1042</v>
      </c>
      <c r="AJ203">
        <v>19</v>
      </c>
    </row>
    <row r="204" spans="30:36" x14ac:dyDescent="0.25">
      <c r="AD204" t="s">
        <v>1117</v>
      </c>
      <c r="AI204" t="s">
        <v>1117</v>
      </c>
      <c r="AJ204">
        <v>18</v>
      </c>
    </row>
    <row r="205" spans="30:36" x14ac:dyDescent="0.25">
      <c r="AD205" t="s">
        <v>1163</v>
      </c>
      <c r="AI205" t="s">
        <v>1163</v>
      </c>
      <c r="AJ205">
        <v>17</v>
      </c>
    </row>
    <row r="206" spans="30:36" x14ac:dyDescent="0.25">
      <c r="AD206" t="s">
        <v>1032</v>
      </c>
      <c r="AI206" t="s">
        <v>1032</v>
      </c>
      <c r="AJ206">
        <v>17</v>
      </c>
    </row>
    <row r="207" spans="30:36" x14ac:dyDescent="0.25">
      <c r="AD207" t="s">
        <v>1149</v>
      </c>
      <c r="AI207" t="s">
        <v>1149</v>
      </c>
      <c r="AJ207">
        <v>17</v>
      </c>
    </row>
    <row r="208" spans="30:36" x14ac:dyDescent="0.25">
      <c r="AD208" t="s">
        <v>867</v>
      </c>
      <c r="AI208" t="s">
        <v>867</v>
      </c>
      <c r="AJ208">
        <v>17</v>
      </c>
    </row>
    <row r="209" spans="30:36" x14ac:dyDescent="0.25">
      <c r="AD209" t="s">
        <v>1131</v>
      </c>
      <c r="AI209" t="s">
        <v>1131</v>
      </c>
      <c r="AJ209">
        <v>16</v>
      </c>
    </row>
    <row r="210" spans="30:36" x14ac:dyDescent="0.25">
      <c r="AD210" t="s">
        <v>1127</v>
      </c>
      <c r="AI210" t="s">
        <v>1127</v>
      </c>
      <c r="AJ210">
        <v>16</v>
      </c>
    </row>
    <row r="211" spans="30:36" x14ac:dyDescent="0.25">
      <c r="AD211" t="s">
        <v>1035</v>
      </c>
      <c r="AI211" t="s">
        <v>1035</v>
      </c>
      <c r="AJ211">
        <v>15</v>
      </c>
    </row>
    <row r="212" spans="30:36" x14ac:dyDescent="0.25">
      <c r="AD212" t="s">
        <v>1041</v>
      </c>
      <c r="AI212" t="s">
        <v>1041</v>
      </c>
      <c r="AJ212">
        <v>14</v>
      </c>
    </row>
    <row r="213" spans="30:36" x14ac:dyDescent="0.25">
      <c r="AD213" t="s">
        <v>1033</v>
      </c>
      <c r="AI213" t="s">
        <v>1033</v>
      </c>
      <c r="AJ213">
        <v>14</v>
      </c>
    </row>
    <row r="214" spans="30:36" x14ac:dyDescent="0.25">
      <c r="AD214" t="s">
        <v>1107</v>
      </c>
      <c r="AI214" t="s">
        <v>1107</v>
      </c>
      <c r="AJ214">
        <v>14</v>
      </c>
    </row>
    <row r="215" spans="30:36" x14ac:dyDescent="0.25">
      <c r="AD215" t="s">
        <v>1043</v>
      </c>
      <c r="AI215" t="s">
        <v>1043</v>
      </c>
      <c r="AJ215">
        <v>13</v>
      </c>
    </row>
    <row r="216" spans="30:36" x14ac:dyDescent="0.25">
      <c r="AD216" t="s">
        <v>1048</v>
      </c>
      <c r="AI216" t="s">
        <v>1048</v>
      </c>
      <c r="AJ216">
        <v>12</v>
      </c>
    </row>
    <row r="217" spans="30:36" x14ac:dyDescent="0.25">
      <c r="AD217" t="s">
        <v>1403</v>
      </c>
      <c r="AI217" t="s">
        <v>1403</v>
      </c>
      <c r="AJ217">
        <v>50</v>
      </c>
    </row>
    <row r="218" spans="30:36" x14ac:dyDescent="0.25">
      <c r="AD218" t="s">
        <v>1106</v>
      </c>
      <c r="AI218" t="s">
        <v>1106</v>
      </c>
      <c r="AJ218">
        <v>36</v>
      </c>
    </row>
    <row r="219" spans="30:36" x14ac:dyDescent="0.25">
      <c r="AD219" t="s">
        <v>1034</v>
      </c>
      <c r="AI219" t="s">
        <v>1034</v>
      </c>
      <c r="AJ219">
        <v>30</v>
      </c>
    </row>
    <row r="220" spans="30:36" x14ac:dyDescent="0.25">
      <c r="AD220" t="s">
        <v>1141</v>
      </c>
      <c r="AI220" t="s">
        <v>1141</v>
      </c>
      <c r="AJ220">
        <v>24</v>
      </c>
    </row>
    <row r="221" spans="30:36" x14ac:dyDescent="0.25">
      <c r="AD221" t="s">
        <v>1116</v>
      </c>
      <c r="AI221" t="s">
        <v>1116</v>
      </c>
      <c r="AJ221">
        <v>22</v>
      </c>
    </row>
    <row r="222" spans="30:36" x14ac:dyDescent="0.25">
      <c r="AD222" t="s">
        <v>1037</v>
      </c>
      <c r="AI222" t="s">
        <v>1037</v>
      </c>
      <c r="AJ222">
        <v>20</v>
      </c>
    </row>
    <row r="223" spans="30:36" x14ac:dyDescent="0.25">
      <c r="AD223" t="s">
        <v>1042</v>
      </c>
      <c r="AI223" t="s">
        <v>1042</v>
      </c>
      <c r="AJ223">
        <v>19</v>
      </c>
    </row>
    <row r="224" spans="30:36" x14ac:dyDescent="0.25">
      <c r="AD224" t="s">
        <v>1117</v>
      </c>
      <c r="AI224" t="s">
        <v>1117</v>
      </c>
      <c r="AJ224">
        <v>18</v>
      </c>
    </row>
    <row r="225" spans="30:36" x14ac:dyDescent="0.25">
      <c r="AD225" t="s">
        <v>1163</v>
      </c>
      <c r="AI225" t="s">
        <v>1163</v>
      </c>
      <c r="AJ225">
        <v>17</v>
      </c>
    </row>
    <row r="226" spans="30:36" x14ac:dyDescent="0.25">
      <c r="AD226" t="s">
        <v>1032</v>
      </c>
      <c r="AI226" t="s">
        <v>1032</v>
      </c>
      <c r="AJ226">
        <v>17</v>
      </c>
    </row>
    <row r="227" spans="30:36" x14ac:dyDescent="0.25">
      <c r="AD227" t="s">
        <v>1149</v>
      </c>
      <c r="AI227" t="s">
        <v>1149</v>
      </c>
      <c r="AJ227">
        <v>17</v>
      </c>
    </row>
    <row r="228" spans="30:36" x14ac:dyDescent="0.25">
      <c r="AD228" t="s">
        <v>867</v>
      </c>
      <c r="AI228" t="s">
        <v>867</v>
      </c>
      <c r="AJ228">
        <v>17</v>
      </c>
    </row>
    <row r="229" spans="30:36" x14ac:dyDescent="0.25">
      <c r="AD229" t="s">
        <v>1131</v>
      </c>
      <c r="AI229" t="s">
        <v>1131</v>
      </c>
      <c r="AJ229">
        <v>16</v>
      </c>
    </row>
    <row r="230" spans="30:36" x14ac:dyDescent="0.25">
      <c r="AD230" t="s">
        <v>1127</v>
      </c>
      <c r="AI230" t="s">
        <v>1127</v>
      </c>
      <c r="AJ230">
        <v>16</v>
      </c>
    </row>
    <row r="231" spans="30:36" x14ac:dyDescent="0.25">
      <c r="AD231" t="s">
        <v>1035</v>
      </c>
      <c r="AI231" t="s">
        <v>1035</v>
      </c>
      <c r="AJ231">
        <v>15</v>
      </c>
    </row>
    <row r="232" spans="30:36" x14ac:dyDescent="0.25">
      <c r="AD232" t="s">
        <v>1041</v>
      </c>
      <c r="AI232" t="s">
        <v>1041</v>
      </c>
      <c r="AJ232">
        <v>14</v>
      </c>
    </row>
    <row r="233" spans="30:36" x14ac:dyDescent="0.25">
      <c r="AD233" t="s">
        <v>1033</v>
      </c>
      <c r="AI233" t="s">
        <v>1033</v>
      </c>
      <c r="AJ233">
        <v>14</v>
      </c>
    </row>
    <row r="234" spans="30:36" x14ac:dyDescent="0.25">
      <c r="AD234" t="s">
        <v>1107</v>
      </c>
      <c r="AI234" t="s">
        <v>1107</v>
      </c>
      <c r="AJ234">
        <v>14</v>
      </c>
    </row>
    <row r="235" spans="30:36" x14ac:dyDescent="0.25">
      <c r="AD235" t="s">
        <v>1043</v>
      </c>
      <c r="AI235" t="s">
        <v>1043</v>
      </c>
      <c r="AJ235">
        <v>13</v>
      </c>
    </row>
    <row r="236" spans="30:36" x14ac:dyDescent="0.25">
      <c r="AD236" t="s">
        <v>1048</v>
      </c>
      <c r="AI236" t="s">
        <v>1048</v>
      </c>
      <c r="AJ236">
        <v>12</v>
      </c>
    </row>
    <row r="237" spans="30:36" x14ac:dyDescent="0.25">
      <c r="AD237" t="s">
        <v>1035</v>
      </c>
      <c r="AI237" t="s">
        <v>1035</v>
      </c>
      <c r="AJ237">
        <v>26</v>
      </c>
    </row>
    <row r="238" spans="30:36" x14ac:dyDescent="0.25">
      <c r="AD238" t="s">
        <v>1034</v>
      </c>
      <c r="AI238" t="s">
        <v>1034</v>
      </c>
      <c r="AJ238">
        <v>25</v>
      </c>
    </row>
    <row r="239" spans="30:36" x14ac:dyDescent="0.25">
      <c r="AD239" t="s">
        <v>1149</v>
      </c>
      <c r="AI239" t="s">
        <v>1149</v>
      </c>
      <c r="AJ239">
        <v>23</v>
      </c>
    </row>
    <row r="240" spans="30:36" x14ac:dyDescent="0.25">
      <c r="AD240" t="s">
        <v>1032</v>
      </c>
      <c r="AI240" t="s">
        <v>1032</v>
      </c>
      <c r="AJ240">
        <v>21</v>
      </c>
    </row>
    <row r="241" spans="30:36" x14ac:dyDescent="0.25">
      <c r="AD241" t="s">
        <v>1106</v>
      </c>
      <c r="AI241" t="s">
        <v>1106</v>
      </c>
      <c r="AJ241">
        <v>18</v>
      </c>
    </row>
    <row r="242" spans="30:36" x14ac:dyDescent="0.25">
      <c r="AD242" t="s">
        <v>1048</v>
      </c>
      <c r="AI242" t="s">
        <v>1048</v>
      </c>
      <c r="AJ242">
        <v>18</v>
      </c>
    </row>
    <row r="243" spans="30:36" x14ac:dyDescent="0.25">
      <c r="AD243" t="s">
        <v>867</v>
      </c>
      <c r="AI243" t="s">
        <v>867</v>
      </c>
      <c r="AJ243">
        <v>18</v>
      </c>
    </row>
    <row r="244" spans="30:36" x14ac:dyDescent="0.25">
      <c r="AD244" t="s">
        <v>1116</v>
      </c>
      <c r="AI244" t="s">
        <v>1116</v>
      </c>
      <c r="AJ244">
        <v>17</v>
      </c>
    </row>
    <row r="245" spans="30:36" x14ac:dyDescent="0.25">
      <c r="AD245" t="s">
        <v>1037</v>
      </c>
      <c r="AI245" t="s">
        <v>1037</v>
      </c>
      <c r="AJ245">
        <v>17</v>
      </c>
    </row>
    <row r="246" spans="30:36" x14ac:dyDescent="0.25">
      <c r="AD246" t="s">
        <v>1107</v>
      </c>
      <c r="AI246" t="s">
        <v>1107</v>
      </c>
      <c r="AJ246">
        <v>16</v>
      </c>
    </row>
    <row r="247" spans="30:36" x14ac:dyDescent="0.25">
      <c r="AD247" t="s">
        <v>1036</v>
      </c>
      <c r="AI247" t="s">
        <v>1036</v>
      </c>
      <c r="AJ247">
        <v>15</v>
      </c>
    </row>
    <row r="248" spans="30:36" x14ac:dyDescent="0.25">
      <c r="AD248" t="s">
        <v>1041</v>
      </c>
      <c r="AI248" t="s">
        <v>1041</v>
      </c>
      <c r="AJ248">
        <v>15</v>
      </c>
    </row>
    <row r="249" spans="30:36" x14ac:dyDescent="0.25">
      <c r="AD249" t="s">
        <v>1163</v>
      </c>
      <c r="AI249" t="s">
        <v>1163</v>
      </c>
      <c r="AJ249">
        <v>14</v>
      </c>
    </row>
    <row r="250" spans="30:36" x14ac:dyDescent="0.25">
      <c r="AD250" t="s">
        <v>1141</v>
      </c>
      <c r="AI250" t="s">
        <v>1141</v>
      </c>
      <c r="AJ250">
        <v>13</v>
      </c>
    </row>
    <row r="251" spans="30:36" x14ac:dyDescent="0.25">
      <c r="AD251" t="s">
        <v>1098</v>
      </c>
      <c r="AI251" t="s">
        <v>1098</v>
      </c>
      <c r="AJ251">
        <v>12</v>
      </c>
    </row>
    <row r="252" spans="30:36" x14ac:dyDescent="0.25">
      <c r="AD252" t="s">
        <v>1114</v>
      </c>
      <c r="AI252" t="s">
        <v>1114</v>
      </c>
      <c r="AJ252">
        <v>12</v>
      </c>
    </row>
    <row r="253" spans="30:36" x14ac:dyDescent="0.25">
      <c r="AD253" t="s">
        <v>1117</v>
      </c>
      <c r="AI253" t="s">
        <v>1117</v>
      </c>
      <c r="AJ253">
        <v>11</v>
      </c>
    </row>
    <row r="254" spans="30:36" x14ac:dyDescent="0.25">
      <c r="AD254" t="s">
        <v>1127</v>
      </c>
      <c r="AI254" t="s">
        <v>1127</v>
      </c>
      <c r="AJ254">
        <v>11</v>
      </c>
    </row>
    <row r="255" spans="30:36" x14ac:dyDescent="0.25">
      <c r="AD255" t="s">
        <v>1042</v>
      </c>
      <c r="AI255" t="s">
        <v>1042</v>
      </c>
      <c r="AJ255">
        <v>10</v>
      </c>
    </row>
    <row r="256" spans="30:36" x14ac:dyDescent="0.25">
      <c r="AD256" t="s">
        <v>1043</v>
      </c>
      <c r="AI256" t="s">
        <v>1043</v>
      </c>
      <c r="AJ256">
        <v>9</v>
      </c>
    </row>
    <row r="257" spans="30:36" x14ac:dyDescent="0.25">
      <c r="AD257" t="s">
        <v>1117</v>
      </c>
      <c r="AI257" t="s">
        <v>1117</v>
      </c>
      <c r="AJ257">
        <v>17</v>
      </c>
    </row>
    <row r="258" spans="30:36" x14ac:dyDescent="0.25">
      <c r="AD258" t="s">
        <v>1035</v>
      </c>
      <c r="AI258" t="s">
        <v>1035</v>
      </c>
      <c r="AJ258">
        <v>17</v>
      </c>
    </row>
    <row r="259" spans="30:36" x14ac:dyDescent="0.25">
      <c r="AD259" t="s">
        <v>1107</v>
      </c>
      <c r="AI259" t="s">
        <v>1107</v>
      </c>
      <c r="AJ259">
        <v>14</v>
      </c>
    </row>
    <row r="260" spans="30:36" x14ac:dyDescent="0.25">
      <c r="AD260" t="s">
        <v>867</v>
      </c>
      <c r="AI260" t="s">
        <v>867</v>
      </c>
      <c r="AJ260">
        <v>13</v>
      </c>
    </row>
    <row r="261" spans="30:36" x14ac:dyDescent="0.25">
      <c r="AD261" t="s">
        <v>1141</v>
      </c>
      <c r="AI261" t="s">
        <v>1141</v>
      </c>
      <c r="AJ261">
        <v>12</v>
      </c>
    </row>
    <row r="262" spans="30:36" x14ac:dyDescent="0.25">
      <c r="AD262" t="s">
        <v>1114</v>
      </c>
      <c r="AI262" t="s">
        <v>1114</v>
      </c>
      <c r="AJ262">
        <v>11</v>
      </c>
    </row>
    <row r="263" spans="30:36" x14ac:dyDescent="0.25">
      <c r="AD263" t="s">
        <v>1124</v>
      </c>
      <c r="AI263" t="s">
        <v>1124</v>
      </c>
      <c r="AJ263">
        <v>10</v>
      </c>
    </row>
    <row r="264" spans="30:36" x14ac:dyDescent="0.25">
      <c r="AD264" t="s">
        <v>1032</v>
      </c>
      <c r="AI264" t="s">
        <v>1032</v>
      </c>
      <c r="AJ264">
        <v>10</v>
      </c>
    </row>
    <row r="265" spans="30:36" x14ac:dyDescent="0.25">
      <c r="AD265" t="s">
        <v>1149</v>
      </c>
      <c r="AI265" t="s">
        <v>1149</v>
      </c>
      <c r="AJ265">
        <v>10</v>
      </c>
    </row>
    <row r="266" spans="30:36" x14ac:dyDescent="0.25">
      <c r="AD266" t="s">
        <v>1038</v>
      </c>
      <c r="AI266" t="s">
        <v>1038</v>
      </c>
      <c r="AJ266">
        <v>10</v>
      </c>
    </row>
    <row r="267" spans="30:36" x14ac:dyDescent="0.25">
      <c r="AD267" t="s">
        <v>1106</v>
      </c>
      <c r="AI267" t="s">
        <v>1106</v>
      </c>
      <c r="AJ267">
        <v>9</v>
      </c>
    </row>
    <row r="268" spans="30:36" x14ac:dyDescent="0.25">
      <c r="AD268" t="s">
        <v>1087</v>
      </c>
      <c r="AI268" t="s">
        <v>1087</v>
      </c>
      <c r="AJ268">
        <v>9</v>
      </c>
    </row>
    <row r="269" spans="30:36" x14ac:dyDescent="0.25">
      <c r="AD269" t="s">
        <v>1051</v>
      </c>
      <c r="AI269" t="s">
        <v>1051</v>
      </c>
      <c r="AJ269">
        <v>8</v>
      </c>
    </row>
    <row r="270" spans="30:36" x14ac:dyDescent="0.25">
      <c r="AD270" t="s">
        <v>1170</v>
      </c>
      <c r="AI270" t="s">
        <v>1170</v>
      </c>
      <c r="AJ270">
        <v>8</v>
      </c>
    </row>
    <row r="271" spans="30:36" x14ac:dyDescent="0.25">
      <c r="AD271" t="s">
        <v>1048</v>
      </c>
      <c r="AI271" t="s">
        <v>1048</v>
      </c>
      <c r="AJ271">
        <v>8</v>
      </c>
    </row>
    <row r="272" spans="30:36" x14ac:dyDescent="0.25">
      <c r="AD272" t="s">
        <v>1049</v>
      </c>
      <c r="AI272" t="s">
        <v>1049</v>
      </c>
      <c r="AJ272">
        <v>7</v>
      </c>
    </row>
    <row r="273" spans="30:36" x14ac:dyDescent="0.25">
      <c r="AD273" t="s">
        <v>1116</v>
      </c>
      <c r="AI273" t="s">
        <v>1116</v>
      </c>
      <c r="AJ273">
        <v>7</v>
      </c>
    </row>
    <row r="274" spans="30:36" x14ac:dyDescent="0.25">
      <c r="AD274" t="s">
        <v>1056</v>
      </c>
      <c r="AI274" t="s">
        <v>1056</v>
      </c>
      <c r="AJ274">
        <v>6</v>
      </c>
    </row>
    <row r="275" spans="30:36" x14ac:dyDescent="0.25">
      <c r="AD275" t="s">
        <v>1042</v>
      </c>
      <c r="AI275" t="s">
        <v>1042</v>
      </c>
      <c r="AJ275">
        <v>6</v>
      </c>
    </row>
    <row r="276" spans="30:36" x14ac:dyDescent="0.25">
      <c r="AD276" t="s">
        <v>1062</v>
      </c>
      <c r="AI276" t="s">
        <v>1062</v>
      </c>
      <c r="AJ276">
        <v>6</v>
      </c>
    </row>
    <row r="277" spans="30:36" x14ac:dyDescent="0.25">
      <c r="AD277" t="s">
        <v>1106</v>
      </c>
      <c r="AI277" t="s">
        <v>1106</v>
      </c>
      <c r="AJ277">
        <v>37</v>
      </c>
    </row>
    <row r="278" spans="30:36" x14ac:dyDescent="0.25">
      <c r="AD278" t="s">
        <v>1062</v>
      </c>
      <c r="AI278" t="s">
        <v>1062</v>
      </c>
      <c r="AJ278">
        <v>26</v>
      </c>
    </row>
    <row r="279" spans="30:36" x14ac:dyDescent="0.25">
      <c r="AD279" t="s">
        <v>1035</v>
      </c>
      <c r="AI279" t="s">
        <v>1035</v>
      </c>
      <c r="AJ279">
        <v>21</v>
      </c>
    </row>
    <row r="280" spans="30:36" x14ac:dyDescent="0.25">
      <c r="AD280" t="s">
        <v>1033</v>
      </c>
      <c r="AI280" t="s">
        <v>1033</v>
      </c>
      <c r="AJ280">
        <v>20</v>
      </c>
    </row>
    <row r="281" spans="30:36" x14ac:dyDescent="0.25">
      <c r="AD281" t="s">
        <v>1141</v>
      </c>
      <c r="AI281" t="s">
        <v>1141</v>
      </c>
      <c r="AJ281">
        <v>18</v>
      </c>
    </row>
    <row r="282" spans="30:36" x14ac:dyDescent="0.25">
      <c r="AD282" t="s">
        <v>1037</v>
      </c>
      <c r="AI282" t="s">
        <v>1037</v>
      </c>
      <c r="AJ282">
        <v>17</v>
      </c>
    </row>
    <row r="283" spans="30:36" x14ac:dyDescent="0.25">
      <c r="AD283" t="s">
        <v>1032</v>
      </c>
      <c r="AI283" t="s">
        <v>1032</v>
      </c>
      <c r="AJ283">
        <v>17</v>
      </c>
    </row>
    <row r="284" spans="30:36" x14ac:dyDescent="0.25">
      <c r="AD284" t="s">
        <v>1155</v>
      </c>
      <c r="AI284" t="s">
        <v>1155</v>
      </c>
      <c r="AJ284">
        <v>16</v>
      </c>
    </row>
    <row r="285" spans="30:36" x14ac:dyDescent="0.25">
      <c r="AD285" t="s">
        <v>1107</v>
      </c>
      <c r="AI285" t="s">
        <v>1107</v>
      </c>
      <c r="AJ285">
        <v>16</v>
      </c>
    </row>
    <row r="286" spans="30:36" x14ac:dyDescent="0.25">
      <c r="AD286" t="s">
        <v>1100</v>
      </c>
      <c r="AI286" t="s">
        <v>1100</v>
      </c>
      <c r="AJ286">
        <v>15</v>
      </c>
    </row>
    <row r="287" spans="30:36" x14ac:dyDescent="0.25">
      <c r="AD287" t="s">
        <v>1056</v>
      </c>
      <c r="AI287" t="s">
        <v>1056</v>
      </c>
      <c r="AJ287">
        <v>14</v>
      </c>
    </row>
    <row r="288" spans="30:36" x14ac:dyDescent="0.25">
      <c r="AD288" t="s">
        <v>1034</v>
      </c>
      <c r="AI288" t="s">
        <v>1034</v>
      </c>
      <c r="AJ288">
        <v>14</v>
      </c>
    </row>
    <row r="289" spans="30:36" x14ac:dyDescent="0.25">
      <c r="AD289" t="s">
        <v>1131</v>
      </c>
      <c r="AI289" t="s">
        <v>1131</v>
      </c>
      <c r="AJ289">
        <v>13</v>
      </c>
    </row>
    <row r="290" spans="30:36" x14ac:dyDescent="0.25">
      <c r="AD290" t="s">
        <v>1036</v>
      </c>
      <c r="AI290" t="s">
        <v>1036</v>
      </c>
      <c r="AJ290">
        <v>13</v>
      </c>
    </row>
    <row r="291" spans="30:36" x14ac:dyDescent="0.25">
      <c r="AD291" t="s">
        <v>1163</v>
      </c>
      <c r="AI291" t="s">
        <v>1163</v>
      </c>
      <c r="AJ291">
        <v>12</v>
      </c>
    </row>
    <row r="292" spans="30:36" x14ac:dyDescent="0.25">
      <c r="AD292" t="s">
        <v>1127</v>
      </c>
      <c r="AI292" t="s">
        <v>1127</v>
      </c>
      <c r="AJ292">
        <v>12</v>
      </c>
    </row>
    <row r="293" spans="30:36" x14ac:dyDescent="0.25">
      <c r="AD293" t="s">
        <v>1048</v>
      </c>
      <c r="AI293" t="s">
        <v>1048</v>
      </c>
      <c r="AJ293">
        <v>12</v>
      </c>
    </row>
    <row r="294" spans="30:36" x14ac:dyDescent="0.25">
      <c r="AD294" t="s">
        <v>1116</v>
      </c>
      <c r="AI294" t="s">
        <v>1116</v>
      </c>
      <c r="AJ294">
        <v>12</v>
      </c>
    </row>
    <row r="295" spans="30:36" x14ac:dyDescent="0.25">
      <c r="AD295" t="s">
        <v>1043</v>
      </c>
      <c r="AI295" t="s">
        <v>1043</v>
      </c>
      <c r="AJ295">
        <v>11</v>
      </c>
    </row>
    <row r="296" spans="30:36" x14ac:dyDescent="0.25">
      <c r="AD296" t="s">
        <v>1041</v>
      </c>
      <c r="AI296" t="s">
        <v>1041</v>
      </c>
      <c r="AJ296">
        <v>11</v>
      </c>
    </row>
    <row r="297" spans="30:36" x14ac:dyDescent="0.25">
      <c r="AD297" t="s">
        <v>1411</v>
      </c>
      <c r="AI297" t="s">
        <v>1411</v>
      </c>
      <c r="AJ297">
        <v>38</v>
      </c>
    </row>
    <row r="298" spans="30:36" x14ac:dyDescent="0.25">
      <c r="AD298" t="s">
        <v>792</v>
      </c>
      <c r="AI298" t="s">
        <v>792</v>
      </c>
      <c r="AJ298">
        <v>32</v>
      </c>
    </row>
    <row r="299" spans="30:36" x14ac:dyDescent="0.25">
      <c r="AD299" t="s">
        <v>795</v>
      </c>
      <c r="AI299" t="s">
        <v>795</v>
      </c>
      <c r="AJ299">
        <v>31</v>
      </c>
    </row>
    <row r="300" spans="30:36" x14ac:dyDescent="0.25">
      <c r="AD300" t="s">
        <v>799</v>
      </c>
      <c r="AI300" t="s">
        <v>799</v>
      </c>
      <c r="AJ300">
        <v>27</v>
      </c>
    </row>
    <row r="301" spans="30:36" x14ac:dyDescent="0.25">
      <c r="AD301" t="s">
        <v>1412</v>
      </c>
      <c r="AI301" t="s">
        <v>1412</v>
      </c>
      <c r="AJ301">
        <v>27</v>
      </c>
    </row>
    <row r="302" spans="30:36" x14ac:dyDescent="0.25">
      <c r="AD302" t="s">
        <v>825</v>
      </c>
      <c r="AI302" t="s">
        <v>825</v>
      </c>
      <c r="AJ302">
        <v>25</v>
      </c>
    </row>
    <row r="303" spans="30:36" x14ac:dyDescent="0.25">
      <c r="AD303" t="s">
        <v>789</v>
      </c>
      <c r="AI303" t="s">
        <v>789</v>
      </c>
      <c r="AJ303">
        <v>23</v>
      </c>
    </row>
    <row r="304" spans="30:36" x14ac:dyDescent="0.25">
      <c r="AD304" t="s">
        <v>1413</v>
      </c>
      <c r="AI304" t="s">
        <v>1413</v>
      </c>
      <c r="AJ304">
        <v>23</v>
      </c>
    </row>
    <row r="305" spans="30:36" x14ac:dyDescent="0.25">
      <c r="AD305" t="s">
        <v>868</v>
      </c>
      <c r="AI305" t="s">
        <v>868</v>
      </c>
      <c r="AJ305">
        <v>22</v>
      </c>
    </row>
    <row r="306" spans="30:36" x14ac:dyDescent="0.25">
      <c r="AD306" t="s">
        <v>1257</v>
      </c>
      <c r="AI306" t="s">
        <v>1257</v>
      </c>
      <c r="AJ306">
        <v>21</v>
      </c>
    </row>
    <row r="307" spans="30:36" x14ac:dyDescent="0.25">
      <c r="AD307" t="s">
        <v>786</v>
      </c>
      <c r="AI307" t="s">
        <v>786</v>
      </c>
      <c r="AJ307">
        <v>19</v>
      </c>
    </row>
    <row r="308" spans="30:36" x14ac:dyDescent="0.25">
      <c r="AD308" t="s">
        <v>1414</v>
      </c>
      <c r="AI308" t="s">
        <v>1414</v>
      </c>
      <c r="AJ308">
        <v>19</v>
      </c>
    </row>
    <row r="309" spans="30:36" x14ac:dyDescent="0.25">
      <c r="AD309" t="s">
        <v>782</v>
      </c>
      <c r="AI309" t="s">
        <v>782</v>
      </c>
      <c r="AJ309">
        <v>18</v>
      </c>
    </row>
    <row r="310" spans="30:36" x14ac:dyDescent="0.25">
      <c r="AD310" t="s">
        <v>935</v>
      </c>
      <c r="AI310" t="s">
        <v>935</v>
      </c>
      <c r="AJ310">
        <v>17</v>
      </c>
    </row>
    <row r="311" spans="30:36" x14ac:dyDescent="0.25">
      <c r="AD311" t="s">
        <v>988</v>
      </c>
      <c r="AI311" t="s">
        <v>988</v>
      </c>
      <c r="AJ311">
        <v>17</v>
      </c>
    </row>
    <row r="312" spans="30:36" x14ac:dyDescent="0.25">
      <c r="AD312" t="s">
        <v>1415</v>
      </c>
      <c r="AI312" t="s">
        <v>1415</v>
      </c>
      <c r="AJ312">
        <v>17</v>
      </c>
    </row>
    <row r="313" spans="30:36" x14ac:dyDescent="0.25">
      <c r="AD313" t="s">
        <v>820</v>
      </c>
      <c r="AI313" t="s">
        <v>820</v>
      </c>
      <c r="AJ313">
        <v>16</v>
      </c>
    </row>
    <row r="314" spans="30:36" x14ac:dyDescent="0.25">
      <c r="AD314" t="s">
        <v>780</v>
      </c>
      <c r="AI314" t="s">
        <v>780</v>
      </c>
      <c r="AJ314">
        <v>16</v>
      </c>
    </row>
    <row r="315" spans="30:36" x14ac:dyDescent="0.25">
      <c r="AD315" t="s">
        <v>867</v>
      </c>
      <c r="AI315" t="s">
        <v>867</v>
      </c>
      <c r="AJ315">
        <v>16</v>
      </c>
    </row>
    <row r="316" spans="30:36" x14ac:dyDescent="0.25">
      <c r="AD316" t="s">
        <v>1416</v>
      </c>
      <c r="AI316" t="s">
        <v>1416</v>
      </c>
      <c r="AJ316">
        <v>14</v>
      </c>
    </row>
    <row r="317" spans="30:36" x14ac:dyDescent="0.25">
      <c r="AD317" t="s">
        <v>1400</v>
      </c>
      <c r="AI317" t="s">
        <v>1400</v>
      </c>
      <c r="AJ317">
        <v>36</v>
      </c>
    </row>
    <row r="318" spans="30:36" x14ac:dyDescent="0.25">
      <c r="AD318" t="s">
        <v>1106</v>
      </c>
      <c r="AI318" t="s">
        <v>1106</v>
      </c>
      <c r="AJ318">
        <v>33</v>
      </c>
    </row>
    <row r="319" spans="30:36" x14ac:dyDescent="0.25">
      <c r="AD319" t="s">
        <v>1107</v>
      </c>
      <c r="AI319" t="s">
        <v>1107</v>
      </c>
      <c r="AJ319">
        <v>31</v>
      </c>
    </row>
    <row r="320" spans="30:36" x14ac:dyDescent="0.25">
      <c r="AD320" t="s">
        <v>1100</v>
      </c>
      <c r="AI320" t="s">
        <v>1100</v>
      </c>
      <c r="AJ320">
        <v>30</v>
      </c>
    </row>
    <row r="321" spans="30:36" x14ac:dyDescent="0.25">
      <c r="AD321" t="s">
        <v>1141</v>
      </c>
      <c r="AI321" t="s">
        <v>1141</v>
      </c>
      <c r="AJ321">
        <v>27</v>
      </c>
    </row>
    <row r="322" spans="30:36" x14ac:dyDescent="0.25">
      <c r="AD322" t="s">
        <v>1035</v>
      </c>
      <c r="AI322" t="s">
        <v>1035</v>
      </c>
      <c r="AJ322">
        <v>25</v>
      </c>
    </row>
    <row r="323" spans="30:36" x14ac:dyDescent="0.25">
      <c r="AD323" t="s">
        <v>867</v>
      </c>
      <c r="AI323" t="s">
        <v>867</v>
      </c>
      <c r="AJ323">
        <v>25</v>
      </c>
    </row>
    <row r="324" spans="30:36" x14ac:dyDescent="0.25">
      <c r="AD324" t="s">
        <v>1042</v>
      </c>
      <c r="AI324" t="s">
        <v>1042</v>
      </c>
      <c r="AJ324">
        <v>22</v>
      </c>
    </row>
    <row r="325" spans="30:36" x14ac:dyDescent="0.25">
      <c r="AD325" t="s">
        <v>1037</v>
      </c>
      <c r="AI325" t="s">
        <v>1037</v>
      </c>
      <c r="AJ325">
        <v>20</v>
      </c>
    </row>
    <row r="326" spans="30:36" x14ac:dyDescent="0.25">
      <c r="AD326" t="s">
        <v>1054</v>
      </c>
      <c r="AI326" t="s">
        <v>1054</v>
      </c>
      <c r="AJ326">
        <v>18</v>
      </c>
    </row>
    <row r="327" spans="30:36" x14ac:dyDescent="0.25">
      <c r="AD327" t="s">
        <v>1116</v>
      </c>
      <c r="AI327" t="s">
        <v>1116</v>
      </c>
      <c r="AJ327">
        <v>18</v>
      </c>
    </row>
    <row r="328" spans="30:36" x14ac:dyDescent="0.25">
      <c r="AD328" t="s">
        <v>1101</v>
      </c>
      <c r="AI328" t="s">
        <v>1101</v>
      </c>
      <c r="AJ328">
        <v>15</v>
      </c>
    </row>
    <row r="329" spans="30:36" x14ac:dyDescent="0.25">
      <c r="AD329" t="s">
        <v>1149</v>
      </c>
      <c r="AI329" t="s">
        <v>1149</v>
      </c>
      <c r="AJ329">
        <v>15</v>
      </c>
    </row>
    <row r="330" spans="30:36" x14ac:dyDescent="0.25">
      <c r="AD330" t="s">
        <v>1041</v>
      </c>
      <c r="AI330" t="s">
        <v>1041</v>
      </c>
      <c r="AJ330">
        <v>15</v>
      </c>
    </row>
    <row r="331" spans="30:36" x14ac:dyDescent="0.25">
      <c r="AD331" t="s">
        <v>1131</v>
      </c>
      <c r="AI331" t="s">
        <v>1131</v>
      </c>
      <c r="AJ331">
        <v>15</v>
      </c>
    </row>
    <row r="332" spans="30:36" x14ac:dyDescent="0.25">
      <c r="AD332" t="s">
        <v>1038</v>
      </c>
      <c r="AI332" t="s">
        <v>1038</v>
      </c>
      <c r="AJ332">
        <v>14</v>
      </c>
    </row>
    <row r="333" spans="30:36" x14ac:dyDescent="0.25">
      <c r="AD333" t="s">
        <v>1124</v>
      </c>
      <c r="AI333" t="s">
        <v>1124</v>
      </c>
      <c r="AJ333">
        <v>14</v>
      </c>
    </row>
    <row r="334" spans="30:36" x14ac:dyDescent="0.25">
      <c r="AD334" t="s">
        <v>1155</v>
      </c>
      <c r="AI334" t="s">
        <v>1155</v>
      </c>
      <c r="AJ334">
        <v>13</v>
      </c>
    </row>
    <row r="335" spans="30:36" x14ac:dyDescent="0.25">
      <c r="AD335" t="s">
        <v>1117</v>
      </c>
      <c r="AI335" t="s">
        <v>1117</v>
      </c>
      <c r="AJ335">
        <v>13</v>
      </c>
    </row>
    <row r="336" spans="30:36" x14ac:dyDescent="0.25">
      <c r="AD336" t="s">
        <v>1034</v>
      </c>
      <c r="AI336" t="s">
        <v>1034</v>
      </c>
      <c r="AJ336">
        <v>13</v>
      </c>
    </row>
    <row r="337" spans="30:36" x14ac:dyDescent="0.25">
      <c r="AD337" t="s">
        <v>1106</v>
      </c>
      <c r="AI337" t="s">
        <v>1106</v>
      </c>
      <c r="AJ337">
        <v>45</v>
      </c>
    </row>
    <row r="338" spans="30:36" x14ac:dyDescent="0.25">
      <c r="AD338" t="s">
        <v>1035</v>
      </c>
      <c r="AI338" t="s">
        <v>1035</v>
      </c>
      <c r="AJ338">
        <v>41</v>
      </c>
    </row>
    <row r="339" spans="30:36" x14ac:dyDescent="0.25">
      <c r="AD339" t="s">
        <v>1107</v>
      </c>
      <c r="AI339" t="s">
        <v>1107</v>
      </c>
      <c r="AJ339">
        <v>30</v>
      </c>
    </row>
    <row r="340" spans="30:36" x14ac:dyDescent="0.25">
      <c r="AD340" t="s">
        <v>1062</v>
      </c>
      <c r="AI340" t="s">
        <v>1062</v>
      </c>
      <c r="AJ340">
        <v>27</v>
      </c>
    </row>
    <row r="341" spans="30:36" x14ac:dyDescent="0.25">
      <c r="AD341" t="s">
        <v>1149</v>
      </c>
      <c r="AI341" t="s">
        <v>1149</v>
      </c>
      <c r="AJ341">
        <v>26</v>
      </c>
    </row>
    <row r="342" spans="30:36" x14ac:dyDescent="0.25">
      <c r="AD342" t="s">
        <v>867</v>
      </c>
      <c r="AI342" t="s">
        <v>867</v>
      </c>
      <c r="AJ342">
        <v>24</v>
      </c>
    </row>
    <row r="343" spans="30:36" x14ac:dyDescent="0.25">
      <c r="AD343" t="s">
        <v>1034</v>
      </c>
      <c r="AI343" t="s">
        <v>1034</v>
      </c>
      <c r="AJ343">
        <v>24</v>
      </c>
    </row>
    <row r="344" spans="30:36" x14ac:dyDescent="0.25">
      <c r="AD344" t="s">
        <v>1141</v>
      </c>
      <c r="AI344" t="s">
        <v>1141</v>
      </c>
      <c r="AJ344">
        <v>24</v>
      </c>
    </row>
    <row r="345" spans="30:36" x14ac:dyDescent="0.25">
      <c r="AD345" t="s">
        <v>1116</v>
      </c>
      <c r="AI345" t="s">
        <v>1116</v>
      </c>
      <c r="AJ345">
        <v>23</v>
      </c>
    </row>
    <row r="346" spans="30:36" x14ac:dyDescent="0.25">
      <c r="AD346" t="s">
        <v>1048</v>
      </c>
      <c r="AI346" t="s">
        <v>1048</v>
      </c>
      <c r="AJ346">
        <v>22</v>
      </c>
    </row>
    <row r="347" spans="30:36" x14ac:dyDescent="0.25">
      <c r="AD347" t="s">
        <v>1114</v>
      </c>
      <c r="AI347" t="s">
        <v>1114</v>
      </c>
      <c r="AJ347">
        <v>20</v>
      </c>
    </row>
    <row r="348" spans="30:36" x14ac:dyDescent="0.25">
      <c r="AD348" t="s">
        <v>1042</v>
      </c>
      <c r="AI348" t="s">
        <v>1042</v>
      </c>
      <c r="AJ348">
        <v>16</v>
      </c>
    </row>
    <row r="349" spans="30:36" x14ac:dyDescent="0.25">
      <c r="AD349" t="s">
        <v>1163</v>
      </c>
      <c r="AI349" t="s">
        <v>1163</v>
      </c>
      <c r="AJ349">
        <v>15</v>
      </c>
    </row>
    <row r="350" spans="30:36" x14ac:dyDescent="0.25">
      <c r="AD350" t="s">
        <v>1043</v>
      </c>
      <c r="AI350" t="s">
        <v>1043</v>
      </c>
      <c r="AJ350">
        <v>14</v>
      </c>
    </row>
    <row r="351" spans="30:36" x14ac:dyDescent="0.25">
      <c r="AD351" t="s">
        <v>1033</v>
      </c>
      <c r="AI351" t="s">
        <v>1033</v>
      </c>
      <c r="AJ351">
        <v>14</v>
      </c>
    </row>
    <row r="352" spans="30:36" x14ac:dyDescent="0.25">
      <c r="AD352" t="s">
        <v>1110</v>
      </c>
      <c r="AI352" t="s">
        <v>1110</v>
      </c>
      <c r="AJ352">
        <v>14</v>
      </c>
    </row>
    <row r="353" spans="30:36" x14ac:dyDescent="0.25">
      <c r="AD353" t="s">
        <v>1036</v>
      </c>
      <c r="AI353" t="s">
        <v>1036</v>
      </c>
      <c r="AJ353">
        <v>13</v>
      </c>
    </row>
    <row r="354" spans="30:36" x14ac:dyDescent="0.25">
      <c r="AD354" t="s">
        <v>1041</v>
      </c>
      <c r="AI354" t="s">
        <v>1041</v>
      </c>
      <c r="AJ354">
        <v>12</v>
      </c>
    </row>
    <row r="355" spans="30:36" x14ac:dyDescent="0.25">
      <c r="AD355" t="s">
        <v>1300</v>
      </c>
      <c r="AI355" t="s">
        <v>1300</v>
      </c>
      <c r="AJ355">
        <v>12</v>
      </c>
    </row>
    <row r="356" spans="30:36" x14ac:dyDescent="0.25">
      <c r="AD356" t="s">
        <v>1117</v>
      </c>
      <c r="AI356" t="s">
        <v>1117</v>
      </c>
      <c r="AJ356">
        <v>11</v>
      </c>
    </row>
    <row r="357" spans="30:36" x14ac:dyDescent="0.25">
      <c r="AD357" t="s">
        <v>1037</v>
      </c>
      <c r="AI357" t="s">
        <v>1037</v>
      </c>
      <c r="AJ357">
        <v>24</v>
      </c>
    </row>
    <row r="358" spans="30:36" x14ac:dyDescent="0.25">
      <c r="AD358" t="s">
        <v>1106</v>
      </c>
      <c r="AI358" t="s">
        <v>1106</v>
      </c>
      <c r="AJ358">
        <v>24</v>
      </c>
    </row>
    <row r="359" spans="30:36" x14ac:dyDescent="0.25">
      <c r="AD359" t="s">
        <v>1100</v>
      </c>
      <c r="AI359" t="s">
        <v>1100</v>
      </c>
      <c r="AJ359">
        <v>22</v>
      </c>
    </row>
    <row r="360" spans="30:36" x14ac:dyDescent="0.25">
      <c r="AD360" t="s">
        <v>1141</v>
      </c>
      <c r="AI360" t="s">
        <v>1141</v>
      </c>
      <c r="AJ360">
        <v>21</v>
      </c>
    </row>
    <row r="361" spans="30:36" x14ac:dyDescent="0.25">
      <c r="AD361" t="s">
        <v>1163</v>
      </c>
      <c r="AI361" t="s">
        <v>1163</v>
      </c>
      <c r="AJ361">
        <v>20</v>
      </c>
    </row>
    <row r="362" spans="30:36" x14ac:dyDescent="0.25">
      <c r="AD362" t="s">
        <v>1169</v>
      </c>
      <c r="AI362" t="s">
        <v>1169</v>
      </c>
      <c r="AJ362">
        <v>19</v>
      </c>
    </row>
    <row r="363" spans="30:36" x14ac:dyDescent="0.25">
      <c r="AD363" t="s">
        <v>1035</v>
      </c>
      <c r="AI363" t="s">
        <v>1035</v>
      </c>
      <c r="AJ363">
        <v>19</v>
      </c>
    </row>
    <row r="364" spans="30:36" x14ac:dyDescent="0.25">
      <c r="AD364" t="s">
        <v>1062</v>
      </c>
      <c r="AI364" t="s">
        <v>1062</v>
      </c>
      <c r="AJ364">
        <v>18</v>
      </c>
    </row>
    <row r="365" spans="30:36" x14ac:dyDescent="0.25">
      <c r="AD365" t="s">
        <v>1127</v>
      </c>
      <c r="AI365" t="s">
        <v>1127</v>
      </c>
      <c r="AJ365">
        <v>17</v>
      </c>
    </row>
    <row r="366" spans="30:36" x14ac:dyDescent="0.25">
      <c r="AD366" t="s">
        <v>1116</v>
      </c>
      <c r="AI366" t="s">
        <v>1116</v>
      </c>
      <c r="AJ366">
        <v>17</v>
      </c>
    </row>
    <row r="367" spans="30:36" x14ac:dyDescent="0.25">
      <c r="AD367" t="s">
        <v>1043</v>
      </c>
      <c r="AI367" t="s">
        <v>1043</v>
      </c>
      <c r="AJ367">
        <v>16</v>
      </c>
    </row>
    <row r="368" spans="30:36" x14ac:dyDescent="0.25">
      <c r="AD368" t="s">
        <v>1034</v>
      </c>
      <c r="AI368" t="s">
        <v>1034</v>
      </c>
      <c r="AJ368">
        <v>16</v>
      </c>
    </row>
    <row r="369" spans="30:36" x14ac:dyDescent="0.25">
      <c r="AD369" t="s">
        <v>867</v>
      </c>
      <c r="AI369" t="s">
        <v>867</v>
      </c>
      <c r="AJ369">
        <v>15</v>
      </c>
    </row>
    <row r="370" spans="30:36" x14ac:dyDescent="0.25">
      <c r="AD370" t="s">
        <v>1149</v>
      </c>
      <c r="AI370" t="s">
        <v>1149</v>
      </c>
      <c r="AJ370">
        <v>14</v>
      </c>
    </row>
    <row r="371" spans="30:36" x14ac:dyDescent="0.25">
      <c r="AD371" t="s">
        <v>1114</v>
      </c>
      <c r="AI371" t="s">
        <v>1114</v>
      </c>
      <c r="AJ371">
        <v>14</v>
      </c>
    </row>
    <row r="372" spans="30:36" x14ac:dyDescent="0.25">
      <c r="AD372" t="s">
        <v>1107</v>
      </c>
      <c r="AI372" t="s">
        <v>1107</v>
      </c>
      <c r="AJ372">
        <v>14</v>
      </c>
    </row>
    <row r="373" spans="30:36" x14ac:dyDescent="0.25">
      <c r="AD373" t="s">
        <v>1033</v>
      </c>
      <c r="AI373" t="s">
        <v>1033</v>
      </c>
      <c r="AJ373">
        <v>13</v>
      </c>
    </row>
    <row r="374" spans="30:36" x14ac:dyDescent="0.25">
      <c r="AD374" t="s">
        <v>1117</v>
      </c>
      <c r="AI374" t="s">
        <v>1117</v>
      </c>
      <c r="AJ374">
        <v>13</v>
      </c>
    </row>
    <row r="375" spans="30:36" x14ac:dyDescent="0.25">
      <c r="AD375" t="s">
        <v>1042</v>
      </c>
      <c r="AI375" t="s">
        <v>1042</v>
      </c>
      <c r="AJ375">
        <v>13</v>
      </c>
    </row>
    <row r="376" spans="30:36" x14ac:dyDescent="0.25">
      <c r="AD376" t="s">
        <v>1113</v>
      </c>
      <c r="AI376" t="s">
        <v>1113</v>
      </c>
      <c r="AJ376">
        <v>13</v>
      </c>
    </row>
    <row r="377" spans="30:36" x14ac:dyDescent="0.25">
      <c r="AD377" t="s">
        <v>1154</v>
      </c>
      <c r="AI377" t="s">
        <v>1154</v>
      </c>
      <c r="AJ377">
        <v>23</v>
      </c>
    </row>
    <row r="378" spans="30:36" x14ac:dyDescent="0.25">
      <c r="AD378" t="s">
        <v>1034</v>
      </c>
      <c r="AI378" t="s">
        <v>1034</v>
      </c>
      <c r="AJ378">
        <v>21</v>
      </c>
    </row>
    <row r="379" spans="30:36" x14ac:dyDescent="0.25">
      <c r="AD379" t="s">
        <v>1106</v>
      </c>
      <c r="AI379" t="s">
        <v>1106</v>
      </c>
      <c r="AJ379">
        <v>21</v>
      </c>
    </row>
    <row r="380" spans="30:36" x14ac:dyDescent="0.25">
      <c r="AD380" t="s">
        <v>1035</v>
      </c>
      <c r="AI380" t="s">
        <v>1035</v>
      </c>
      <c r="AJ380">
        <v>17</v>
      </c>
    </row>
    <row r="381" spans="30:36" x14ac:dyDescent="0.25">
      <c r="AD381" t="s">
        <v>1141</v>
      </c>
      <c r="AI381" t="s">
        <v>1141</v>
      </c>
      <c r="AJ381">
        <v>15</v>
      </c>
    </row>
    <row r="382" spans="30:36" x14ac:dyDescent="0.25">
      <c r="AD382" t="s">
        <v>1300</v>
      </c>
      <c r="AI382" t="s">
        <v>1300</v>
      </c>
      <c r="AJ382">
        <v>13</v>
      </c>
    </row>
    <row r="383" spans="30:36" x14ac:dyDescent="0.25">
      <c r="AD383" t="s">
        <v>1110</v>
      </c>
      <c r="AI383" t="s">
        <v>1110</v>
      </c>
      <c r="AJ383">
        <v>13</v>
      </c>
    </row>
    <row r="384" spans="30:36" x14ac:dyDescent="0.25">
      <c r="AD384" t="s">
        <v>1086</v>
      </c>
      <c r="AI384" t="s">
        <v>1086</v>
      </c>
      <c r="AJ384">
        <v>13</v>
      </c>
    </row>
    <row r="385" spans="30:36" x14ac:dyDescent="0.25">
      <c r="AD385" t="s">
        <v>867</v>
      </c>
      <c r="AI385" t="s">
        <v>867</v>
      </c>
      <c r="AJ385">
        <v>13</v>
      </c>
    </row>
    <row r="386" spans="30:36" x14ac:dyDescent="0.25">
      <c r="AD386" t="s">
        <v>1042</v>
      </c>
      <c r="AI386" t="s">
        <v>1042</v>
      </c>
      <c r="AJ386">
        <v>12</v>
      </c>
    </row>
    <row r="387" spans="30:36" x14ac:dyDescent="0.25">
      <c r="AD387" t="s">
        <v>1036</v>
      </c>
      <c r="AI387" t="s">
        <v>1036</v>
      </c>
      <c r="AJ387">
        <v>11</v>
      </c>
    </row>
    <row r="388" spans="30:36" x14ac:dyDescent="0.25">
      <c r="AD388" t="s">
        <v>1041</v>
      </c>
      <c r="AI388" t="s">
        <v>1041</v>
      </c>
      <c r="AJ388">
        <v>11</v>
      </c>
    </row>
    <row r="389" spans="30:36" x14ac:dyDescent="0.25">
      <c r="AD389" t="s">
        <v>1107</v>
      </c>
      <c r="AI389" t="s">
        <v>1107</v>
      </c>
      <c r="AJ389">
        <v>11</v>
      </c>
    </row>
    <row r="390" spans="30:36" x14ac:dyDescent="0.25">
      <c r="AD390" t="s">
        <v>1117</v>
      </c>
      <c r="AI390" t="s">
        <v>1117</v>
      </c>
      <c r="AJ390">
        <v>10</v>
      </c>
    </row>
    <row r="391" spans="30:36" x14ac:dyDescent="0.25">
      <c r="AD391" t="s">
        <v>1033</v>
      </c>
      <c r="AI391" t="s">
        <v>1033</v>
      </c>
      <c r="AJ391">
        <v>8</v>
      </c>
    </row>
    <row r="392" spans="30:36" x14ac:dyDescent="0.25">
      <c r="AD392" t="s">
        <v>1094</v>
      </c>
      <c r="AI392" t="s">
        <v>1094</v>
      </c>
      <c r="AJ392">
        <v>8</v>
      </c>
    </row>
    <row r="393" spans="30:36" x14ac:dyDescent="0.25">
      <c r="AD393" t="s">
        <v>1155</v>
      </c>
      <c r="AI393" t="s">
        <v>1155</v>
      </c>
      <c r="AJ393">
        <v>8</v>
      </c>
    </row>
    <row r="394" spans="30:36" x14ac:dyDescent="0.25">
      <c r="AD394" t="s">
        <v>1149</v>
      </c>
      <c r="AI394" t="s">
        <v>1149</v>
      </c>
      <c r="AJ394">
        <v>8</v>
      </c>
    </row>
    <row r="395" spans="30:36" x14ac:dyDescent="0.25">
      <c r="AD395" t="s">
        <v>1100</v>
      </c>
      <c r="AI395" t="s">
        <v>1100</v>
      </c>
      <c r="AJ395">
        <v>7</v>
      </c>
    </row>
    <row r="396" spans="30:36" x14ac:dyDescent="0.25">
      <c r="AD396" t="s">
        <v>1062</v>
      </c>
      <c r="AI396" t="s">
        <v>1062</v>
      </c>
      <c r="AJ396">
        <v>7</v>
      </c>
    </row>
    <row r="397" spans="30:36" x14ac:dyDescent="0.25">
      <c r="AD397" t="s">
        <v>1107</v>
      </c>
      <c r="AI397" t="s">
        <v>1107</v>
      </c>
      <c r="AJ397">
        <v>26</v>
      </c>
    </row>
    <row r="398" spans="30:36" x14ac:dyDescent="0.25">
      <c r="AD398" t="s">
        <v>1034</v>
      </c>
      <c r="AI398" t="s">
        <v>1034</v>
      </c>
      <c r="AJ398">
        <v>20</v>
      </c>
    </row>
    <row r="399" spans="30:36" x14ac:dyDescent="0.25">
      <c r="AD399" t="s">
        <v>1300</v>
      </c>
      <c r="AI399" t="s">
        <v>1300</v>
      </c>
      <c r="AJ399">
        <v>19</v>
      </c>
    </row>
    <row r="400" spans="30:36" x14ac:dyDescent="0.25">
      <c r="AD400" t="s">
        <v>1106</v>
      </c>
      <c r="AI400" t="s">
        <v>1106</v>
      </c>
      <c r="AJ400">
        <v>12</v>
      </c>
    </row>
    <row r="401" spans="30:36" x14ac:dyDescent="0.25">
      <c r="AD401" t="s">
        <v>1046</v>
      </c>
      <c r="AI401" t="s">
        <v>1046</v>
      </c>
      <c r="AJ401">
        <v>11</v>
      </c>
    </row>
    <row r="402" spans="30:36" x14ac:dyDescent="0.25">
      <c r="AD402" t="s">
        <v>1141</v>
      </c>
      <c r="AI402" t="s">
        <v>1141</v>
      </c>
      <c r="AJ402">
        <v>11</v>
      </c>
    </row>
    <row r="403" spans="30:36" x14ac:dyDescent="0.25">
      <c r="AD403" t="s">
        <v>1048</v>
      </c>
      <c r="AI403" t="s">
        <v>1048</v>
      </c>
      <c r="AJ403">
        <v>10</v>
      </c>
    </row>
    <row r="404" spans="30:36" x14ac:dyDescent="0.25">
      <c r="AD404" t="s">
        <v>1149</v>
      </c>
      <c r="AI404" t="s">
        <v>1149</v>
      </c>
      <c r="AJ404">
        <v>10</v>
      </c>
    </row>
    <row r="405" spans="30:36" x14ac:dyDescent="0.25">
      <c r="AD405" t="s">
        <v>1035</v>
      </c>
      <c r="AI405" t="s">
        <v>1035</v>
      </c>
      <c r="AJ405">
        <v>10</v>
      </c>
    </row>
    <row r="406" spans="30:36" x14ac:dyDescent="0.25">
      <c r="AD406" t="s">
        <v>1062</v>
      </c>
      <c r="AI406" t="s">
        <v>1062</v>
      </c>
      <c r="AJ406">
        <v>10</v>
      </c>
    </row>
    <row r="407" spans="30:36" x14ac:dyDescent="0.25">
      <c r="AD407" t="s">
        <v>1113</v>
      </c>
      <c r="AI407" t="s">
        <v>1113</v>
      </c>
      <c r="AJ407">
        <v>10</v>
      </c>
    </row>
    <row r="408" spans="30:36" x14ac:dyDescent="0.25">
      <c r="AD408" t="s">
        <v>1169</v>
      </c>
      <c r="AI408" t="s">
        <v>1169</v>
      </c>
      <c r="AJ408">
        <v>9</v>
      </c>
    </row>
    <row r="409" spans="30:36" x14ac:dyDescent="0.25">
      <c r="AD409" t="s">
        <v>1163</v>
      </c>
      <c r="AI409" t="s">
        <v>1163</v>
      </c>
      <c r="AJ409">
        <v>9</v>
      </c>
    </row>
    <row r="410" spans="30:36" x14ac:dyDescent="0.25">
      <c r="AD410" t="s">
        <v>1045</v>
      </c>
      <c r="AI410" t="s">
        <v>1045</v>
      </c>
      <c r="AJ410">
        <v>9</v>
      </c>
    </row>
    <row r="411" spans="30:36" x14ac:dyDescent="0.25">
      <c r="AD411" t="s">
        <v>1131</v>
      </c>
      <c r="AI411" t="s">
        <v>1131</v>
      </c>
      <c r="AJ411">
        <v>9</v>
      </c>
    </row>
    <row r="412" spans="30:36" x14ac:dyDescent="0.25">
      <c r="AD412" t="s">
        <v>1032</v>
      </c>
      <c r="AI412" t="s">
        <v>1032</v>
      </c>
      <c r="AJ412">
        <v>9</v>
      </c>
    </row>
    <row r="413" spans="30:36" x14ac:dyDescent="0.25">
      <c r="AD413" t="s">
        <v>1041</v>
      </c>
      <c r="AI413" t="s">
        <v>1041</v>
      </c>
      <c r="AJ413">
        <v>8</v>
      </c>
    </row>
    <row r="414" spans="30:36" x14ac:dyDescent="0.25">
      <c r="AD414" t="s">
        <v>1117</v>
      </c>
      <c r="AI414" t="s">
        <v>1117</v>
      </c>
      <c r="AJ414">
        <v>8</v>
      </c>
    </row>
    <row r="415" spans="30:36" x14ac:dyDescent="0.25">
      <c r="AD415" t="s">
        <v>1133</v>
      </c>
      <c r="AI415" t="s">
        <v>1133</v>
      </c>
      <c r="AJ415">
        <v>8</v>
      </c>
    </row>
    <row r="416" spans="30:36" x14ac:dyDescent="0.25">
      <c r="AD416" t="s">
        <v>1042</v>
      </c>
      <c r="AI416" t="s">
        <v>1042</v>
      </c>
      <c r="AJ416">
        <v>7</v>
      </c>
    </row>
    <row r="417" spans="30:36" x14ac:dyDescent="0.25">
      <c r="AD417" t="s">
        <v>1106</v>
      </c>
      <c r="AI417" t="s">
        <v>1106</v>
      </c>
      <c r="AJ417">
        <v>43</v>
      </c>
    </row>
    <row r="418" spans="30:36" x14ac:dyDescent="0.25">
      <c r="AD418" t="s">
        <v>1141</v>
      </c>
      <c r="AI418" t="s">
        <v>1141</v>
      </c>
      <c r="AJ418">
        <v>37</v>
      </c>
    </row>
    <row r="419" spans="30:36" x14ac:dyDescent="0.25">
      <c r="AD419" t="s">
        <v>1034</v>
      </c>
      <c r="AI419" t="s">
        <v>1034</v>
      </c>
      <c r="AJ419">
        <v>36</v>
      </c>
    </row>
    <row r="420" spans="30:36" x14ac:dyDescent="0.25">
      <c r="AD420" t="s">
        <v>1042</v>
      </c>
      <c r="AI420" t="s">
        <v>1042</v>
      </c>
      <c r="AJ420">
        <v>30</v>
      </c>
    </row>
    <row r="421" spans="30:36" x14ac:dyDescent="0.25">
      <c r="AD421" t="s">
        <v>1107</v>
      </c>
      <c r="AI421" t="s">
        <v>1107</v>
      </c>
      <c r="AJ421">
        <v>28</v>
      </c>
    </row>
    <row r="422" spans="30:36" x14ac:dyDescent="0.25">
      <c r="AD422" t="s">
        <v>1100</v>
      </c>
      <c r="AI422" t="s">
        <v>1100</v>
      </c>
      <c r="AJ422">
        <v>28</v>
      </c>
    </row>
    <row r="423" spans="30:36" x14ac:dyDescent="0.25">
      <c r="AD423" t="s">
        <v>1417</v>
      </c>
      <c r="AI423" t="s">
        <v>1417</v>
      </c>
      <c r="AJ423">
        <v>27</v>
      </c>
    </row>
    <row r="424" spans="30:36" x14ac:dyDescent="0.25">
      <c r="AD424" t="s">
        <v>1418</v>
      </c>
      <c r="AI424" t="s">
        <v>1418</v>
      </c>
      <c r="AJ424">
        <v>26</v>
      </c>
    </row>
    <row r="425" spans="30:36" x14ac:dyDescent="0.25">
      <c r="AD425" t="s">
        <v>1062</v>
      </c>
      <c r="AI425" t="s">
        <v>1062</v>
      </c>
      <c r="AJ425">
        <v>25</v>
      </c>
    </row>
    <row r="426" spans="30:36" x14ac:dyDescent="0.25">
      <c r="AD426" t="s">
        <v>867</v>
      </c>
      <c r="AI426" t="s">
        <v>867</v>
      </c>
      <c r="AJ426">
        <v>24</v>
      </c>
    </row>
    <row r="427" spans="30:36" x14ac:dyDescent="0.25">
      <c r="AD427" t="s">
        <v>1035</v>
      </c>
      <c r="AI427" t="s">
        <v>1035</v>
      </c>
      <c r="AJ427">
        <v>22</v>
      </c>
    </row>
    <row r="428" spans="30:36" x14ac:dyDescent="0.25">
      <c r="AD428" t="s">
        <v>1043</v>
      </c>
      <c r="AI428" t="s">
        <v>1043</v>
      </c>
      <c r="AJ428">
        <v>18</v>
      </c>
    </row>
    <row r="429" spans="30:36" x14ac:dyDescent="0.25">
      <c r="AD429" t="s">
        <v>1114</v>
      </c>
      <c r="AI429" t="s">
        <v>1114</v>
      </c>
      <c r="AJ429">
        <v>18</v>
      </c>
    </row>
    <row r="430" spans="30:36" x14ac:dyDescent="0.25">
      <c r="AD430" t="s">
        <v>1033</v>
      </c>
      <c r="AI430" t="s">
        <v>1033</v>
      </c>
      <c r="AJ430">
        <v>17</v>
      </c>
    </row>
    <row r="431" spans="30:36" x14ac:dyDescent="0.25">
      <c r="AD431" t="s">
        <v>1032</v>
      </c>
      <c r="AI431" t="s">
        <v>1032</v>
      </c>
      <c r="AJ431">
        <v>17</v>
      </c>
    </row>
    <row r="432" spans="30:36" x14ac:dyDescent="0.25">
      <c r="AD432" t="s">
        <v>1117</v>
      </c>
      <c r="AI432" t="s">
        <v>1117</v>
      </c>
      <c r="AJ432">
        <v>17</v>
      </c>
    </row>
    <row r="433" spans="30:36" x14ac:dyDescent="0.25">
      <c r="AD433" t="s">
        <v>1041</v>
      </c>
      <c r="AI433" t="s">
        <v>1041</v>
      </c>
      <c r="AJ433">
        <v>17</v>
      </c>
    </row>
    <row r="434" spans="30:36" x14ac:dyDescent="0.25">
      <c r="AD434" t="s">
        <v>1037</v>
      </c>
      <c r="AI434" t="s">
        <v>1037</v>
      </c>
      <c r="AJ434">
        <v>16</v>
      </c>
    </row>
    <row r="435" spans="30:36" x14ac:dyDescent="0.25">
      <c r="AD435" t="s">
        <v>1052</v>
      </c>
      <c r="AI435" t="s">
        <v>1052</v>
      </c>
      <c r="AJ435">
        <v>15</v>
      </c>
    </row>
    <row r="436" spans="30:36" x14ac:dyDescent="0.25">
      <c r="AD436" t="s">
        <v>1163</v>
      </c>
      <c r="AI436" t="s">
        <v>1163</v>
      </c>
      <c r="AJ436">
        <v>15</v>
      </c>
    </row>
    <row r="437" spans="30:36" x14ac:dyDescent="0.25">
      <c r="AD437" t="s">
        <v>1034</v>
      </c>
      <c r="AI437" t="s">
        <v>1034</v>
      </c>
      <c r="AJ437">
        <v>48</v>
      </c>
    </row>
    <row r="438" spans="30:36" x14ac:dyDescent="0.25">
      <c r="AD438" t="s">
        <v>1141</v>
      </c>
      <c r="AI438" t="s">
        <v>1141</v>
      </c>
      <c r="AJ438">
        <v>35</v>
      </c>
    </row>
    <row r="439" spans="30:36" x14ac:dyDescent="0.25">
      <c r="AD439" t="s">
        <v>1110</v>
      </c>
      <c r="AI439" t="s">
        <v>1110</v>
      </c>
      <c r="AJ439">
        <v>30</v>
      </c>
    </row>
    <row r="440" spans="30:36" x14ac:dyDescent="0.25">
      <c r="AD440" t="s">
        <v>1035</v>
      </c>
      <c r="AI440" t="s">
        <v>1035</v>
      </c>
      <c r="AJ440">
        <v>29</v>
      </c>
    </row>
    <row r="441" spans="30:36" x14ac:dyDescent="0.25">
      <c r="AD441" t="s">
        <v>1037</v>
      </c>
      <c r="AI441" t="s">
        <v>1037</v>
      </c>
      <c r="AJ441">
        <v>27</v>
      </c>
    </row>
    <row r="442" spans="30:36" x14ac:dyDescent="0.25">
      <c r="AD442" t="s">
        <v>1106</v>
      </c>
      <c r="AI442" t="s">
        <v>1106</v>
      </c>
      <c r="AJ442">
        <v>26</v>
      </c>
    </row>
    <row r="443" spans="30:36" x14ac:dyDescent="0.25">
      <c r="AD443" t="s">
        <v>1117</v>
      </c>
      <c r="AI443" t="s">
        <v>1117</v>
      </c>
      <c r="AJ443">
        <v>25</v>
      </c>
    </row>
    <row r="444" spans="30:36" x14ac:dyDescent="0.25">
      <c r="AD444" t="s">
        <v>1033</v>
      </c>
      <c r="AI444" t="s">
        <v>1033</v>
      </c>
      <c r="AJ444">
        <v>23</v>
      </c>
    </row>
    <row r="445" spans="30:36" x14ac:dyDescent="0.25">
      <c r="AD445" t="s">
        <v>1131</v>
      </c>
      <c r="AI445" t="s">
        <v>1131</v>
      </c>
      <c r="AJ445">
        <v>22</v>
      </c>
    </row>
    <row r="446" spans="30:36" x14ac:dyDescent="0.25">
      <c r="AD446" t="s">
        <v>1300</v>
      </c>
      <c r="AI446" t="s">
        <v>1300</v>
      </c>
      <c r="AJ446">
        <v>22</v>
      </c>
    </row>
    <row r="447" spans="30:36" x14ac:dyDescent="0.25">
      <c r="AD447" t="s">
        <v>1042</v>
      </c>
      <c r="AI447" t="s">
        <v>1042</v>
      </c>
      <c r="AJ447">
        <v>22</v>
      </c>
    </row>
    <row r="448" spans="30:36" x14ac:dyDescent="0.25">
      <c r="AD448" t="s">
        <v>1155</v>
      </c>
      <c r="AI448" t="s">
        <v>1155</v>
      </c>
      <c r="AJ448">
        <v>20</v>
      </c>
    </row>
    <row r="449" spans="30:36" x14ac:dyDescent="0.25">
      <c r="AD449" t="s">
        <v>1036</v>
      </c>
      <c r="AI449" t="s">
        <v>1036</v>
      </c>
      <c r="AJ449">
        <v>20</v>
      </c>
    </row>
    <row r="450" spans="30:36" x14ac:dyDescent="0.25">
      <c r="AD450" t="s">
        <v>1043</v>
      </c>
      <c r="AI450" t="s">
        <v>1043</v>
      </c>
      <c r="AJ450">
        <v>18</v>
      </c>
    </row>
    <row r="451" spans="30:36" x14ac:dyDescent="0.25">
      <c r="AD451" t="s">
        <v>1041</v>
      </c>
      <c r="AI451" t="s">
        <v>1041</v>
      </c>
      <c r="AJ451">
        <v>16</v>
      </c>
    </row>
    <row r="452" spans="30:36" x14ac:dyDescent="0.25">
      <c r="AD452" t="s">
        <v>867</v>
      </c>
      <c r="AI452" t="s">
        <v>867</v>
      </c>
      <c r="AJ452">
        <v>16</v>
      </c>
    </row>
    <row r="453" spans="30:36" x14ac:dyDescent="0.25">
      <c r="AD453" t="s">
        <v>1048</v>
      </c>
      <c r="AI453" t="s">
        <v>1048</v>
      </c>
      <c r="AJ453">
        <v>15</v>
      </c>
    </row>
    <row r="454" spans="30:36" x14ac:dyDescent="0.25">
      <c r="AD454" t="s">
        <v>1054</v>
      </c>
      <c r="AI454" t="s">
        <v>1054</v>
      </c>
      <c r="AJ454">
        <v>15</v>
      </c>
    </row>
    <row r="455" spans="30:36" x14ac:dyDescent="0.25">
      <c r="AD455" t="s">
        <v>1149</v>
      </c>
      <c r="AI455" t="s">
        <v>1149</v>
      </c>
      <c r="AJ455">
        <v>15</v>
      </c>
    </row>
    <row r="456" spans="30:36" x14ac:dyDescent="0.25">
      <c r="AD456" t="s">
        <v>1107</v>
      </c>
      <c r="AI456" t="s">
        <v>1107</v>
      </c>
      <c r="AJ456">
        <v>15</v>
      </c>
    </row>
    <row r="457" spans="30:36" x14ac:dyDescent="0.25">
      <c r="AD457" t="s">
        <v>1107</v>
      </c>
      <c r="AI457" t="s">
        <v>1107</v>
      </c>
      <c r="AJ457">
        <v>43</v>
      </c>
    </row>
    <row r="458" spans="30:36" x14ac:dyDescent="0.25">
      <c r="AD458" t="s">
        <v>1106</v>
      </c>
      <c r="AI458" t="s">
        <v>1106</v>
      </c>
      <c r="AJ458">
        <v>37</v>
      </c>
    </row>
    <row r="459" spans="30:36" x14ac:dyDescent="0.25">
      <c r="AD459" t="s">
        <v>1149</v>
      </c>
      <c r="AI459" t="s">
        <v>1149</v>
      </c>
      <c r="AJ459">
        <v>34</v>
      </c>
    </row>
    <row r="460" spans="30:36" x14ac:dyDescent="0.25">
      <c r="AD460" t="s">
        <v>1035</v>
      </c>
      <c r="AI460" t="s">
        <v>1035</v>
      </c>
      <c r="AJ460">
        <v>34</v>
      </c>
    </row>
    <row r="461" spans="30:36" x14ac:dyDescent="0.25">
      <c r="AD461" t="s">
        <v>1034</v>
      </c>
      <c r="AI461" t="s">
        <v>1034</v>
      </c>
      <c r="AJ461">
        <v>26</v>
      </c>
    </row>
    <row r="462" spans="30:36" x14ac:dyDescent="0.25">
      <c r="AD462" t="s">
        <v>1037</v>
      </c>
      <c r="AI462" t="s">
        <v>1037</v>
      </c>
      <c r="AJ462">
        <v>26</v>
      </c>
    </row>
    <row r="463" spans="30:36" x14ac:dyDescent="0.25">
      <c r="AD463" t="s">
        <v>1141</v>
      </c>
      <c r="AI463" t="s">
        <v>1141</v>
      </c>
      <c r="AJ463">
        <v>22</v>
      </c>
    </row>
    <row r="464" spans="30:36" x14ac:dyDescent="0.25">
      <c r="AD464" t="s">
        <v>1163</v>
      </c>
      <c r="AI464" t="s">
        <v>1163</v>
      </c>
      <c r="AJ464">
        <v>22</v>
      </c>
    </row>
    <row r="465" spans="30:36" x14ac:dyDescent="0.25">
      <c r="AD465" t="s">
        <v>1131</v>
      </c>
      <c r="AI465" t="s">
        <v>1131</v>
      </c>
      <c r="AJ465">
        <v>21</v>
      </c>
    </row>
    <row r="466" spans="30:36" x14ac:dyDescent="0.25">
      <c r="AD466" t="s">
        <v>1087</v>
      </c>
      <c r="AI466" t="s">
        <v>1087</v>
      </c>
      <c r="AJ466">
        <v>20</v>
      </c>
    </row>
    <row r="467" spans="30:36" x14ac:dyDescent="0.25">
      <c r="AD467" t="s">
        <v>1418</v>
      </c>
      <c r="AI467" t="s">
        <v>1418</v>
      </c>
      <c r="AJ467">
        <v>20</v>
      </c>
    </row>
    <row r="468" spans="30:36" x14ac:dyDescent="0.25">
      <c r="AD468" t="s">
        <v>1042</v>
      </c>
      <c r="AI468" t="s">
        <v>1042</v>
      </c>
      <c r="AJ468">
        <v>19</v>
      </c>
    </row>
    <row r="469" spans="30:36" x14ac:dyDescent="0.25">
      <c r="AD469" t="s">
        <v>1114</v>
      </c>
      <c r="AI469" t="s">
        <v>1114</v>
      </c>
      <c r="AJ469">
        <v>18</v>
      </c>
    </row>
    <row r="470" spans="30:36" x14ac:dyDescent="0.25">
      <c r="AD470" t="s">
        <v>1062</v>
      </c>
      <c r="AI470" t="s">
        <v>1062</v>
      </c>
      <c r="AJ470">
        <v>18</v>
      </c>
    </row>
    <row r="471" spans="30:36" x14ac:dyDescent="0.25">
      <c r="AD471" t="s">
        <v>1056</v>
      </c>
      <c r="AI471" t="s">
        <v>1056</v>
      </c>
      <c r="AJ471">
        <v>18</v>
      </c>
    </row>
    <row r="472" spans="30:36" x14ac:dyDescent="0.25">
      <c r="AD472" t="s">
        <v>1100</v>
      </c>
      <c r="AI472" t="s">
        <v>1100</v>
      </c>
      <c r="AJ472">
        <v>18</v>
      </c>
    </row>
    <row r="473" spans="30:36" x14ac:dyDescent="0.25">
      <c r="AD473" t="s">
        <v>1036</v>
      </c>
      <c r="AI473" t="s">
        <v>1036</v>
      </c>
      <c r="AJ473">
        <v>18</v>
      </c>
    </row>
    <row r="474" spans="30:36" x14ac:dyDescent="0.25">
      <c r="AD474" t="s">
        <v>867</v>
      </c>
      <c r="AI474" t="s">
        <v>867</v>
      </c>
      <c r="AJ474">
        <v>16</v>
      </c>
    </row>
    <row r="475" spans="30:36" x14ac:dyDescent="0.25">
      <c r="AD475" t="s">
        <v>1113</v>
      </c>
      <c r="AI475" t="s">
        <v>1113</v>
      </c>
      <c r="AJ475">
        <v>15</v>
      </c>
    </row>
    <row r="476" spans="30:36" x14ac:dyDescent="0.25">
      <c r="AD476" t="s">
        <v>1046</v>
      </c>
      <c r="AI476" t="s">
        <v>1046</v>
      </c>
      <c r="AJ476">
        <v>14</v>
      </c>
    </row>
    <row r="477" spans="30:36" x14ac:dyDescent="0.25">
      <c r="AD477" t="s">
        <v>786</v>
      </c>
      <c r="AI477" t="s">
        <v>786</v>
      </c>
      <c r="AJ477">
        <v>32</v>
      </c>
    </row>
    <row r="478" spans="30:36" x14ac:dyDescent="0.25">
      <c r="AD478" t="s">
        <v>1106</v>
      </c>
      <c r="AI478" t="s">
        <v>1106</v>
      </c>
      <c r="AJ478">
        <v>32</v>
      </c>
    </row>
    <row r="479" spans="30:36" x14ac:dyDescent="0.25">
      <c r="AD479" t="s">
        <v>1117</v>
      </c>
      <c r="AI479" t="s">
        <v>1117</v>
      </c>
      <c r="AJ479">
        <v>27</v>
      </c>
    </row>
    <row r="480" spans="30:36" x14ac:dyDescent="0.25">
      <c r="AD480" t="s">
        <v>1131</v>
      </c>
      <c r="AI480" t="s">
        <v>1131</v>
      </c>
      <c r="AJ480">
        <v>26</v>
      </c>
    </row>
    <row r="481" spans="30:36" x14ac:dyDescent="0.25">
      <c r="AD481" t="s">
        <v>1133</v>
      </c>
      <c r="AI481" t="s">
        <v>1133</v>
      </c>
      <c r="AJ481">
        <v>26</v>
      </c>
    </row>
    <row r="482" spans="30:36" x14ac:dyDescent="0.25">
      <c r="AD482" t="s">
        <v>1041</v>
      </c>
      <c r="AI482" t="s">
        <v>1041</v>
      </c>
      <c r="AJ482">
        <v>23</v>
      </c>
    </row>
    <row r="483" spans="30:36" x14ac:dyDescent="0.25">
      <c r="AD483" t="s">
        <v>1149</v>
      </c>
      <c r="AI483" t="s">
        <v>1149</v>
      </c>
      <c r="AJ483">
        <v>23</v>
      </c>
    </row>
    <row r="484" spans="30:36" x14ac:dyDescent="0.25">
      <c r="AD484" t="s">
        <v>1048</v>
      </c>
      <c r="AI484" t="s">
        <v>1048</v>
      </c>
      <c r="AJ484">
        <v>22</v>
      </c>
    </row>
    <row r="485" spans="30:36" x14ac:dyDescent="0.25">
      <c r="AD485" t="s">
        <v>1094</v>
      </c>
      <c r="AI485" t="s">
        <v>1094</v>
      </c>
      <c r="AJ485">
        <v>22</v>
      </c>
    </row>
    <row r="486" spans="30:36" x14ac:dyDescent="0.25">
      <c r="AD486" t="s">
        <v>1034</v>
      </c>
      <c r="AI486" t="s">
        <v>1034</v>
      </c>
      <c r="AJ486">
        <v>20</v>
      </c>
    </row>
    <row r="487" spans="30:36" x14ac:dyDescent="0.25">
      <c r="AD487" t="s">
        <v>1163</v>
      </c>
      <c r="AI487" t="s">
        <v>1163</v>
      </c>
      <c r="AJ487">
        <v>19</v>
      </c>
    </row>
    <row r="488" spans="30:36" x14ac:dyDescent="0.25">
      <c r="AD488" t="s">
        <v>1110</v>
      </c>
      <c r="AI488" t="s">
        <v>1110</v>
      </c>
      <c r="AJ488">
        <v>19</v>
      </c>
    </row>
    <row r="489" spans="30:36" x14ac:dyDescent="0.25">
      <c r="AD489" t="s">
        <v>867</v>
      </c>
      <c r="AI489" t="s">
        <v>867</v>
      </c>
      <c r="AJ489">
        <v>17</v>
      </c>
    </row>
    <row r="490" spans="30:36" x14ac:dyDescent="0.25">
      <c r="AD490" t="s">
        <v>1032</v>
      </c>
      <c r="AI490" t="s">
        <v>1032</v>
      </c>
      <c r="AJ490">
        <v>17</v>
      </c>
    </row>
    <row r="491" spans="30:36" x14ac:dyDescent="0.25">
      <c r="AD491" t="s">
        <v>820</v>
      </c>
      <c r="AI491" t="s">
        <v>820</v>
      </c>
      <c r="AJ491">
        <v>17</v>
      </c>
    </row>
    <row r="492" spans="30:36" x14ac:dyDescent="0.25">
      <c r="AD492" t="s">
        <v>1035</v>
      </c>
      <c r="AI492" t="s">
        <v>1035</v>
      </c>
      <c r="AJ492">
        <v>17</v>
      </c>
    </row>
    <row r="493" spans="30:36" x14ac:dyDescent="0.25">
      <c r="AD493" t="s">
        <v>1100</v>
      </c>
      <c r="AI493" t="s">
        <v>1100</v>
      </c>
      <c r="AJ493">
        <v>17</v>
      </c>
    </row>
    <row r="494" spans="30:36" x14ac:dyDescent="0.25">
      <c r="AD494" t="s">
        <v>1052</v>
      </c>
      <c r="AI494" t="s">
        <v>1052</v>
      </c>
      <c r="AJ494">
        <v>16</v>
      </c>
    </row>
    <row r="495" spans="30:36" x14ac:dyDescent="0.25">
      <c r="AD495" t="s">
        <v>808</v>
      </c>
      <c r="AI495" t="s">
        <v>808</v>
      </c>
      <c r="AJ495">
        <v>16</v>
      </c>
    </row>
    <row r="496" spans="30:36" x14ac:dyDescent="0.25">
      <c r="AD496" t="s">
        <v>1033</v>
      </c>
      <c r="AI496" t="s">
        <v>1033</v>
      </c>
      <c r="AJ496">
        <v>15</v>
      </c>
    </row>
    <row r="497" spans="30:36" x14ac:dyDescent="0.25">
      <c r="AD497" t="s">
        <v>1106</v>
      </c>
      <c r="AI497" t="s">
        <v>1106</v>
      </c>
      <c r="AJ497">
        <v>32</v>
      </c>
    </row>
    <row r="498" spans="30:36" x14ac:dyDescent="0.25">
      <c r="AD498" t="s">
        <v>1035</v>
      </c>
      <c r="AI498" t="s">
        <v>1035</v>
      </c>
      <c r="AJ498">
        <v>27</v>
      </c>
    </row>
    <row r="499" spans="30:36" x14ac:dyDescent="0.25">
      <c r="AD499" t="s">
        <v>1117</v>
      </c>
      <c r="AI499" t="s">
        <v>1117</v>
      </c>
      <c r="AJ499">
        <v>26</v>
      </c>
    </row>
    <row r="500" spans="30:36" x14ac:dyDescent="0.25">
      <c r="AD500" t="s">
        <v>1039</v>
      </c>
      <c r="AI500" t="s">
        <v>1039</v>
      </c>
      <c r="AJ500">
        <v>24</v>
      </c>
    </row>
    <row r="501" spans="30:36" x14ac:dyDescent="0.25">
      <c r="AD501" t="s">
        <v>1163</v>
      </c>
      <c r="AI501" t="s">
        <v>1163</v>
      </c>
      <c r="AJ501">
        <v>21</v>
      </c>
    </row>
    <row r="502" spans="30:36" x14ac:dyDescent="0.25">
      <c r="AD502" t="s">
        <v>1100</v>
      </c>
      <c r="AI502" t="s">
        <v>1100</v>
      </c>
      <c r="AJ502">
        <v>20</v>
      </c>
    </row>
    <row r="503" spans="30:36" x14ac:dyDescent="0.25">
      <c r="AD503" t="s">
        <v>1086</v>
      </c>
      <c r="AI503" t="s">
        <v>1086</v>
      </c>
      <c r="AJ503">
        <v>18</v>
      </c>
    </row>
    <row r="504" spans="30:36" x14ac:dyDescent="0.25">
      <c r="AD504" t="s">
        <v>1054</v>
      </c>
      <c r="AI504" t="s">
        <v>1054</v>
      </c>
      <c r="AJ504">
        <v>17</v>
      </c>
    </row>
    <row r="505" spans="30:36" x14ac:dyDescent="0.25">
      <c r="AD505" t="s">
        <v>1141</v>
      </c>
      <c r="AI505" t="s">
        <v>1141</v>
      </c>
      <c r="AJ505">
        <v>17</v>
      </c>
    </row>
    <row r="506" spans="30:36" x14ac:dyDescent="0.25">
      <c r="AD506" t="s">
        <v>867</v>
      </c>
      <c r="AI506" t="s">
        <v>867</v>
      </c>
      <c r="AJ506">
        <v>16</v>
      </c>
    </row>
    <row r="507" spans="30:36" x14ac:dyDescent="0.25">
      <c r="AD507" t="s">
        <v>1042</v>
      </c>
      <c r="AI507" t="s">
        <v>1042</v>
      </c>
      <c r="AJ507">
        <v>16</v>
      </c>
    </row>
    <row r="508" spans="30:36" x14ac:dyDescent="0.25">
      <c r="AD508" t="s">
        <v>1155</v>
      </c>
      <c r="AI508" t="s">
        <v>1155</v>
      </c>
      <c r="AJ508">
        <v>16</v>
      </c>
    </row>
    <row r="509" spans="30:36" x14ac:dyDescent="0.25">
      <c r="AD509" t="s">
        <v>1036</v>
      </c>
      <c r="AI509" t="s">
        <v>1036</v>
      </c>
      <c r="AJ509">
        <v>16</v>
      </c>
    </row>
    <row r="510" spans="30:36" x14ac:dyDescent="0.25">
      <c r="AD510" t="s">
        <v>1056</v>
      </c>
      <c r="AI510" t="s">
        <v>1056</v>
      </c>
      <c r="AJ510">
        <v>14</v>
      </c>
    </row>
    <row r="511" spans="30:36" x14ac:dyDescent="0.25">
      <c r="AD511" t="s">
        <v>1094</v>
      </c>
      <c r="AI511" t="s">
        <v>1094</v>
      </c>
      <c r="AJ511">
        <v>14</v>
      </c>
    </row>
    <row r="512" spans="30:36" x14ac:dyDescent="0.25">
      <c r="AD512" t="s">
        <v>1034</v>
      </c>
      <c r="AI512" t="s">
        <v>1034</v>
      </c>
      <c r="AJ512">
        <v>14</v>
      </c>
    </row>
    <row r="513" spans="30:36" x14ac:dyDescent="0.25">
      <c r="AD513" t="s">
        <v>1197</v>
      </c>
      <c r="AI513" t="s">
        <v>1197</v>
      </c>
      <c r="AJ513">
        <v>14</v>
      </c>
    </row>
    <row r="514" spans="30:36" x14ac:dyDescent="0.25">
      <c r="AD514" t="s">
        <v>1037</v>
      </c>
      <c r="AI514" t="s">
        <v>1037</v>
      </c>
      <c r="AJ514">
        <v>14</v>
      </c>
    </row>
    <row r="515" spans="30:36" x14ac:dyDescent="0.25">
      <c r="AD515" t="s">
        <v>1047</v>
      </c>
      <c r="AI515" t="s">
        <v>1047</v>
      </c>
      <c r="AJ515">
        <v>14</v>
      </c>
    </row>
    <row r="516" spans="30:36" x14ac:dyDescent="0.25">
      <c r="AD516" t="s">
        <v>1052</v>
      </c>
      <c r="AI516" t="s">
        <v>1052</v>
      </c>
      <c r="AJ516">
        <v>13</v>
      </c>
    </row>
    <row r="517" spans="30:36" x14ac:dyDescent="0.25">
      <c r="AD517" t="s">
        <v>1034</v>
      </c>
      <c r="AI517" t="s">
        <v>1034</v>
      </c>
      <c r="AJ517">
        <v>25</v>
      </c>
    </row>
    <row r="518" spans="30:36" x14ac:dyDescent="0.25">
      <c r="AD518" t="s">
        <v>1040</v>
      </c>
      <c r="AI518" t="s">
        <v>1040</v>
      </c>
      <c r="AJ518">
        <v>23</v>
      </c>
    </row>
    <row r="519" spans="30:36" x14ac:dyDescent="0.25">
      <c r="AD519" t="s">
        <v>1149</v>
      </c>
      <c r="AI519" t="s">
        <v>1149</v>
      </c>
      <c r="AJ519">
        <v>20</v>
      </c>
    </row>
    <row r="520" spans="30:36" x14ac:dyDescent="0.25">
      <c r="AD520" t="s">
        <v>1032</v>
      </c>
      <c r="AI520" t="s">
        <v>1032</v>
      </c>
      <c r="AJ520">
        <v>19</v>
      </c>
    </row>
    <row r="521" spans="30:36" x14ac:dyDescent="0.25">
      <c r="AD521" t="s">
        <v>1106</v>
      </c>
      <c r="AI521" t="s">
        <v>1106</v>
      </c>
      <c r="AJ521">
        <v>19</v>
      </c>
    </row>
    <row r="522" spans="30:36" x14ac:dyDescent="0.25">
      <c r="AD522" t="s">
        <v>1155</v>
      </c>
      <c r="AI522" t="s">
        <v>1155</v>
      </c>
      <c r="AJ522">
        <v>18</v>
      </c>
    </row>
    <row r="523" spans="30:36" x14ac:dyDescent="0.25">
      <c r="AD523" t="s">
        <v>1035</v>
      </c>
      <c r="AI523" t="s">
        <v>1035</v>
      </c>
      <c r="AJ523">
        <v>16</v>
      </c>
    </row>
    <row r="524" spans="30:36" x14ac:dyDescent="0.25">
      <c r="AD524" t="s">
        <v>1100</v>
      </c>
      <c r="AI524" t="s">
        <v>1100</v>
      </c>
      <c r="AJ524">
        <v>14</v>
      </c>
    </row>
    <row r="525" spans="30:36" x14ac:dyDescent="0.25">
      <c r="AD525" t="s">
        <v>1045</v>
      </c>
      <c r="AI525" t="s">
        <v>1045</v>
      </c>
      <c r="AJ525">
        <v>13</v>
      </c>
    </row>
    <row r="526" spans="30:36" x14ac:dyDescent="0.25">
      <c r="AD526" t="s">
        <v>1122</v>
      </c>
      <c r="AI526" t="s">
        <v>1122</v>
      </c>
      <c r="AJ526">
        <v>13</v>
      </c>
    </row>
    <row r="527" spans="30:36" x14ac:dyDescent="0.25">
      <c r="AD527" t="s">
        <v>1418</v>
      </c>
      <c r="AI527" t="s">
        <v>1418</v>
      </c>
      <c r="AJ527">
        <v>13</v>
      </c>
    </row>
    <row r="528" spans="30:36" x14ac:dyDescent="0.25">
      <c r="AD528" t="s">
        <v>1107</v>
      </c>
      <c r="AI528" t="s">
        <v>1107</v>
      </c>
      <c r="AJ528">
        <v>12</v>
      </c>
    </row>
    <row r="529" spans="30:36" x14ac:dyDescent="0.25">
      <c r="AD529" t="s">
        <v>1114</v>
      </c>
      <c r="AI529" t="s">
        <v>1114</v>
      </c>
      <c r="AJ529">
        <v>12</v>
      </c>
    </row>
    <row r="530" spans="30:36" x14ac:dyDescent="0.25">
      <c r="AD530" t="s">
        <v>1163</v>
      </c>
      <c r="AI530" t="s">
        <v>1163</v>
      </c>
      <c r="AJ530">
        <v>11</v>
      </c>
    </row>
    <row r="531" spans="30:36" x14ac:dyDescent="0.25">
      <c r="AD531" t="s">
        <v>1128</v>
      </c>
      <c r="AI531" t="s">
        <v>1128</v>
      </c>
      <c r="AJ531">
        <v>11</v>
      </c>
    </row>
    <row r="532" spans="30:36" x14ac:dyDescent="0.25">
      <c r="AD532" t="s">
        <v>1124</v>
      </c>
      <c r="AI532" t="s">
        <v>1124</v>
      </c>
      <c r="AJ532">
        <v>11</v>
      </c>
    </row>
    <row r="533" spans="30:36" x14ac:dyDescent="0.25">
      <c r="AD533" t="s">
        <v>1127</v>
      </c>
      <c r="AI533" t="s">
        <v>1127</v>
      </c>
      <c r="AJ533">
        <v>10</v>
      </c>
    </row>
    <row r="534" spans="30:36" x14ac:dyDescent="0.25">
      <c r="AD534" t="s">
        <v>1052</v>
      </c>
      <c r="AI534" t="s">
        <v>1052</v>
      </c>
      <c r="AJ534">
        <v>10</v>
      </c>
    </row>
    <row r="535" spans="30:36" x14ac:dyDescent="0.25">
      <c r="AD535" t="s">
        <v>1094</v>
      </c>
      <c r="AI535" t="s">
        <v>1094</v>
      </c>
      <c r="AJ535">
        <v>10</v>
      </c>
    </row>
    <row r="536" spans="30:36" x14ac:dyDescent="0.25">
      <c r="AD536" t="s">
        <v>1037</v>
      </c>
      <c r="AI536" t="s">
        <v>1037</v>
      </c>
      <c r="AJ536">
        <v>10</v>
      </c>
    </row>
    <row r="537" spans="30:36" x14ac:dyDescent="0.25">
      <c r="AD537" t="s">
        <v>1149</v>
      </c>
      <c r="AI537" t="s">
        <v>1149</v>
      </c>
      <c r="AJ537">
        <v>23</v>
      </c>
    </row>
    <row r="538" spans="30:36" x14ac:dyDescent="0.25">
      <c r="AD538" t="s">
        <v>867</v>
      </c>
      <c r="AI538" t="s">
        <v>867</v>
      </c>
      <c r="AJ538">
        <v>19</v>
      </c>
    </row>
    <row r="539" spans="30:36" x14ac:dyDescent="0.25">
      <c r="AD539" t="s">
        <v>1205</v>
      </c>
      <c r="AI539" t="s">
        <v>1205</v>
      </c>
      <c r="AJ539">
        <v>18</v>
      </c>
    </row>
    <row r="540" spans="30:36" x14ac:dyDescent="0.25">
      <c r="AD540" t="s">
        <v>1117</v>
      </c>
      <c r="AI540" t="s">
        <v>1117</v>
      </c>
      <c r="AJ540">
        <v>13</v>
      </c>
    </row>
    <row r="541" spans="30:36" x14ac:dyDescent="0.25">
      <c r="AD541" t="s">
        <v>1048</v>
      </c>
      <c r="AI541" t="s">
        <v>1048</v>
      </c>
      <c r="AJ541">
        <v>12</v>
      </c>
    </row>
    <row r="542" spans="30:36" x14ac:dyDescent="0.25">
      <c r="AD542" t="s">
        <v>1300</v>
      </c>
      <c r="AI542" t="s">
        <v>1300</v>
      </c>
      <c r="AJ542">
        <v>12</v>
      </c>
    </row>
    <row r="543" spans="30:36" x14ac:dyDescent="0.25">
      <c r="AD543" t="s">
        <v>1141</v>
      </c>
      <c r="AI543" t="s">
        <v>1141</v>
      </c>
      <c r="AJ543">
        <v>12</v>
      </c>
    </row>
    <row r="544" spans="30:36" x14ac:dyDescent="0.25">
      <c r="AD544" t="s">
        <v>1036</v>
      </c>
      <c r="AI544" t="s">
        <v>1036</v>
      </c>
      <c r="AJ544">
        <v>12</v>
      </c>
    </row>
    <row r="545" spans="30:36" x14ac:dyDescent="0.25">
      <c r="AD545" t="s">
        <v>1110</v>
      </c>
      <c r="AI545" t="s">
        <v>1110</v>
      </c>
      <c r="AJ545">
        <v>11</v>
      </c>
    </row>
    <row r="546" spans="30:36" x14ac:dyDescent="0.25">
      <c r="AD546" t="s">
        <v>1056</v>
      </c>
      <c r="AI546" t="s">
        <v>1056</v>
      </c>
      <c r="AJ546">
        <v>11</v>
      </c>
    </row>
    <row r="547" spans="30:36" x14ac:dyDescent="0.25">
      <c r="AD547" t="s">
        <v>1049</v>
      </c>
      <c r="AI547" t="s">
        <v>1049</v>
      </c>
      <c r="AJ547">
        <v>10</v>
      </c>
    </row>
    <row r="548" spans="30:36" x14ac:dyDescent="0.25">
      <c r="AD548" t="s">
        <v>1106</v>
      </c>
      <c r="AI548" t="s">
        <v>1106</v>
      </c>
      <c r="AJ548">
        <v>10</v>
      </c>
    </row>
    <row r="549" spans="30:36" x14ac:dyDescent="0.25">
      <c r="AD549" t="s">
        <v>1035</v>
      </c>
      <c r="AI549" t="s">
        <v>1035</v>
      </c>
      <c r="AJ549">
        <v>9</v>
      </c>
    </row>
    <row r="550" spans="30:36" x14ac:dyDescent="0.25">
      <c r="AD550" t="s">
        <v>1418</v>
      </c>
      <c r="AI550" t="s">
        <v>1418</v>
      </c>
      <c r="AJ550">
        <v>9</v>
      </c>
    </row>
    <row r="551" spans="30:36" x14ac:dyDescent="0.25">
      <c r="AD551" t="s">
        <v>1138</v>
      </c>
      <c r="AI551" t="s">
        <v>1138</v>
      </c>
      <c r="AJ551">
        <v>9</v>
      </c>
    </row>
    <row r="552" spans="30:36" x14ac:dyDescent="0.25">
      <c r="AD552" t="s">
        <v>1041</v>
      </c>
      <c r="AI552" t="s">
        <v>1041</v>
      </c>
      <c r="AJ552">
        <v>9</v>
      </c>
    </row>
    <row r="553" spans="30:36" x14ac:dyDescent="0.25">
      <c r="AD553" t="s">
        <v>1214</v>
      </c>
      <c r="AI553" t="s">
        <v>1214</v>
      </c>
      <c r="AJ553">
        <v>9</v>
      </c>
    </row>
    <row r="554" spans="30:36" x14ac:dyDescent="0.25">
      <c r="AD554" t="s">
        <v>1102</v>
      </c>
      <c r="AI554" t="s">
        <v>1102</v>
      </c>
      <c r="AJ554">
        <v>9</v>
      </c>
    </row>
    <row r="555" spans="30:36" x14ac:dyDescent="0.25">
      <c r="AD555" t="s">
        <v>1042</v>
      </c>
      <c r="AI555" t="s">
        <v>1042</v>
      </c>
      <c r="AJ555">
        <v>9</v>
      </c>
    </row>
    <row r="556" spans="30:36" x14ac:dyDescent="0.25">
      <c r="AD556" t="s">
        <v>1131</v>
      </c>
      <c r="AI556" t="s">
        <v>1131</v>
      </c>
      <c r="AJ556">
        <v>9</v>
      </c>
    </row>
    <row r="557" spans="30:36" x14ac:dyDescent="0.25">
      <c r="AD557" t="s">
        <v>1110</v>
      </c>
      <c r="AI557" t="s">
        <v>1110</v>
      </c>
      <c r="AJ557">
        <v>39</v>
      </c>
    </row>
    <row r="558" spans="30:36" x14ac:dyDescent="0.25">
      <c r="AD558" t="s">
        <v>1106</v>
      </c>
      <c r="AI558" t="s">
        <v>1106</v>
      </c>
      <c r="AJ558">
        <v>34</v>
      </c>
    </row>
    <row r="559" spans="30:36" x14ac:dyDescent="0.25">
      <c r="AD559" t="s">
        <v>1037</v>
      </c>
      <c r="AI559" t="s">
        <v>1037</v>
      </c>
      <c r="AJ559">
        <v>29</v>
      </c>
    </row>
    <row r="560" spans="30:36" x14ac:dyDescent="0.25">
      <c r="AD560" t="s">
        <v>1100</v>
      </c>
      <c r="AI560" t="s">
        <v>1100</v>
      </c>
      <c r="AJ560">
        <v>27</v>
      </c>
    </row>
    <row r="561" spans="30:36" x14ac:dyDescent="0.25">
      <c r="AD561" t="s">
        <v>1141</v>
      </c>
      <c r="AI561" t="s">
        <v>1141</v>
      </c>
      <c r="AJ561">
        <v>27</v>
      </c>
    </row>
    <row r="562" spans="30:36" x14ac:dyDescent="0.25">
      <c r="AD562" t="s">
        <v>1054</v>
      </c>
      <c r="AI562" t="s">
        <v>1054</v>
      </c>
      <c r="AJ562">
        <v>26</v>
      </c>
    </row>
    <row r="563" spans="30:36" x14ac:dyDescent="0.25">
      <c r="AD563" t="s">
        <v>1107</v>
      </c>
      <c r="AI563" t="s">
        <v>1107</v>
      </c>
      <c r="AJ563">
        <v>25</v>
      </c>
    </row>
    <row r="564" spans="30:36" x14ac:dyDescent="0.25">
      <c r="AD564" t="s">
        <v>1036</v>
      </c>
      <c r="AI564" t="s">
        <v>1036</v>
      </c>
      <c r="AJ564">
        <v>23</v>
      </c>
    </row>
    <row r="565" spans="30:36" x14ac:dyDescent="0.25">
      <c r="AD565" t="s">
        <v>1052</v>
      </c>
      <c r="AI565" t="s">
        <v>1052</v>
      </c>
      <c r="AJ565">
        <v>21</v>
      </c>
    </row>
    <row r="566" spans="30:36" x14ac:dyDescent="0.25">
      <c r="AD566" t="s">
        <v>1155</v>
      </c>
      <c r="AI566" t="s">
        <v>1155</v>
      </c>
      <c r="AJ566">
        <v>21</v>
      </c>
    </row>
    <row r="567" spans="30:36" x14ac:dyDescent="0.25">
      <c r="AD567" t="s">
        <v>1033</v>
      </c>
      <c r="AI567" t="s">
        <v>1033</v>
      </c>
      <c r="AJ567">
        <v>20</v>
      </c>
    </row>
    <row r="568" spans="30:36" x14ac:dyDescent="0.25">
      <c r="AD568" t="s">
        <v>1048</v>
      </c>
      <c r="AI568" t="s">
        <v>1048</v>
      </c>
      <c r="AJ568">
        <v>20</v>
      </c>
    </row>
    <row r="569" spans="30:36" x14ac:dyDescent="0.25">
      <c r="AD569" t="s">
        <v>1101</v>
      </c>
      <c r="AI569" t="s">
        <v>1101</v>
      </c>
      <c r="AJ569">
        <v>18</v>
      </c>
    </row>
    <row r="570" spans="30:36" x14ac:dyDescent="0.25">
      <c r="AD570" t="s">
        <v>1419</v>
      </c>
      <c r="AI570" t="s">
        <v>1419</v>
      </c>
      <c r="AJ570">
        <v>18</v>
      </c>
    </row>
    <row r="571" spans="30:36" x14ac:dyDescent="0.25">
      <c r="AD571" t="s">
        <v>1094</v>
      </c>
      <c r="AI571" t="s">
        <v>1094</v>
      </c>
      <c r="AJ571">
        <v>18</v>
      </c>
    </row>
    <row r="572" spans="30:36" x14ac:dyDescent="0.25">
      <c r="AD572" t="s">
        <v>1149</v>
      </c>
      <c r="AI572" t="s">
        <v>1149</v>
      </c>
      <c r="AJ572">
        <v>17</v>
      </c>
    </row>
    <row r="573" spans="30:36" x14ac:dyDescent="0.25">
      <c r="AD573" t="s">
        <v>1035</v>
      </c>
      <c r="AI573" t="s">
        <v>1035</v>
      </c>
      <c r="AJ573">
        <v>17</v>
      </c>
    </row>
    <row r="574" spans="30:36" x14ac:dyDescent="0.25">
      <c r="AD574" t="s">
        <v>1163</v>
      </c>
      <c r="AI574" t="s">
        <v>1163</v>
      </c>
      <c r="AJ574">
        <v>17</v>
      </c>
    </row>
    <row r="575" spans="30:36" x14ac:dyDescent="0.25">
      <c r="AD575" t="s">
        <v>1117</v>
      </c>
      <c r="AI575" t="s">
        <v>1117</v>
      </c>
      <c r="AJ575">
        <v>17</v>
      </c>
    </row>
    <row r="576" spans="30:36" x14ac:dyDescent="0.25">
      <c r="AD576" t="s">
        <v>1039</v>
      </c>
      <c r="AI576" t="s">
        <v>1039</v>
      </c>
      <c r="AJ576">
        <v>17</v>
      </c>
    </row>
    <row r="577" spans="30:36" x14ac:dyDescent="0.25">
      <c r="AD577" t="s">
        <v>1048</v>
      </c>
      <c r="AI577" t="s">
        <v>1048</v>
      </c>
      <c r="AJ577">
        <v>48</v>
      </c>
    </row>
    <row r="578" spans="30:36" x14ac:dyDescent="0.25">
      <c r="AD578" t="s">
        <v>1110</v>
      </c>
      <c r="AI578" t="s">
        <v>1110</v>
      </c>
      <c r="AJ578">
        <v>33</v>
      </c>
    </row>
    <row r="579" spans="30:36" x14ac:dyDescent="0.25">
      <c r="AD579" t="s">
        <v>1107</v>
      </c>
      <c r="AI579" t="s">
        <v>1107</v>
      </c>
      <c r="AJ579">
        <v>29</v>
      </c>
    </row>
    <row r="580" spans="30:36" x14ac:dyDescent="0.25">
      <c r="AD580" t="s">
        <v>1100</v>
      </c>
      <c r="AI580" t="s">
        <v>1100</v>
      </c>
      <c r="AJ580">
        <v>28</v>
      </c>
    </row>
    <row r="581" spans="30:36" x14ac:dyDescent="0.25">
      <c r="AD581" t="s">
        <v>1141</v>
      </c>
      <c r="AI581" t="s">
        <v>1141</v>
      </c>
      <c r="AJ581">
        <v>28</v>
      </c>
    </row>
    <row r="582" spans="30:36" x14ac:dyDescent="0.25">
      <c r="AD582" t="s">
        <v>1032</v>
      </c>
      <c r="AI582" t="s">
        <v>1032</v>
      </c>
      <c r="AJ582">
        <v>27</v>
      </c>
    </row>
    <row r="583" spans="30:36" x14ac:dyDescent="0.25">
      <c r="AD583" t="s">
        <v>1035</v>
      </c>
      <c r="AI583" t="s">
        <v>1035</v>
      </c>
      <c r="AJ583">
        <v>24</v>
      </c>
    </row>
    <row r="584" spans="30:36" x14ac:dyDescent="0.25">
      <c r="AD584" t="s">
        <v>867</v>
      </c>
      <c r="AI584" t="s">
        <v>867</v>
      </c>
      <c r="AJ584">
        <v>24</v>
      </c>
    </row>
    <row r="585" spans="30:36" x14ac:dyDescent="0.25">
      <c r="AD585" t="s">
        <v>1131</v>
      </c>
      <c r="AI585" t="s">
        <v>1131</v>
      </c>
      <c r="AJ585">
        <v>23</v>
      </c>
    </row>
    <row r="586" spans="30:36" x14ac:dyDescent="0.25">
      <c r="AD586" t="s">
        <v>1155</v>
      </c>
      <c r="AI586" t="s">
        <v>1155</v>
      </c>
      <c r="AJ586">
        <v>22</v>
      </c>
    </row>
    <row r="587" spans="30:36" x14ac:dyDescent="0.25">
      <c r="AD587" t="s">
        <v>1039</v>
      </c>
      <c r="AI587" t="s">
        <v>1039</v>
      </c>
      <c r="AJ587">
        <v>20</v>
      </c>
    </row>
    <row r="588" spans="30:36" x14ac:dyDescent="0.25">
      <c r="AD588" t="s">
        <v>1054</v>
      </c>
      <c r="AI588" t="s">
        <v>1054</v>
      </c>
      <c r="AJ588">
        <v>19</v>
      </c>
    </row>
    <row r="589" spans="30:36" x14ac:dyDescent="0.25">
      <c r="AD589" t="s">
        <v>1163</v>
      </c>
      <c r="AI589" t="s">
        <v>1163</v>
      </c>
      <c r="AJ589">
        <v>19</v>
      </c>
    </row>
    <row r="590" spans="30:36" x14ac:dyDescent="0.25">
      <c r="AD590" t="s">
        <v>1300</v>
      </c>
      <c r="AI590" t="s">
        <v>1300</v>
      </c>
      <c r="AJ590">
        <v>19</v>
      </c>
    </row>
    <row r="591" spans="30:36" x14ac:dyDescent="0.25">
      <c r="AD591" t="s">
        <v>1106</v>
      </c>
      <c r="AI591" t="s">
        <v>1106</v>
      </c>
      <c r="AJ591">
        <v>18</v>
      </c>
    </row>
    <row r="592" spans="30:36" x14ac:dyDescent="0.25">
      <c r="AD592" t="s">
        <v>1062</v>
      </c>
      <c r="AI592" t="s">
        <v>1062</v>
      </c>
      <c r="AJ592">
        <v>17</v>
      </c>
    </row>
    <row r="593" spans="30:36" x14ac:dyDescent="0.25">
      <c r="AD593" t="s">
        <v>1034</v>
      </c>
      <c r="AI593" t="s">
        <v>1034</v>
      </c>
      <c r="AJ593">
        <v>17</v>
      </c>
    </row>
    <row r="594" spans="30:36" x14ac:dyDescent="0.25">
      <c r="AD594" t="s">
        <v>1041</v>
      </c>
      <c r="AI594" t="s">
        <v>1041</v>
      </c>
      <c r="AJ594">
        <v>17</v>
      </c>
    </row>
    <row r="595" spans="30:36" x14ac:dyDescent="0.25">
      <c r="AD595" t="s">
        <v>1042</v>
      </c>
      <c r="AI595" t="s">
        <v>1042</v>
      </c>
      <c r="AJ595">
        <v>17</v>
      </c>
    </row>
    <row r="596" spans="30:36" x14ac:dyDescent="0.25">
      <c r="AD596" t="s">
        <v>1127</v>
      </c>
      <c r="AI596" t="s">
        <v>1127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82" workbookViewId="0">
      <selection activeCell="D477" sqref="D477"/>
    </sheetView>
  </sheetViews>
  <sheetFormatPr baseColWidth="10" defaultColWidth="9.140625" defaultRowHeight="15" x14ac:dyDescent="0.2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 x14ac:dyDescent="0.25">
      <c r="A1" t="s">
        <v>770</v>
      </c>
      <c r="B1" t="s">
        <v>79</v>
      </c>
      <c r="C1" t="s">
        <v>1558</v>
      </c>
      <c r="D1" t="s">
        <v>1559</v>
      </c>
    </row>
    <row r="2" spans="1:4" x14ac:dyDescent="0.25">
      <c r="A2" t="s">
        <v>778</v>
      </c>
      <c r="B2" t="s">
        <v>763</v>
      </c>
      <c r="C2" t="s">
        <v>763</v>
      </c>
      <c r="D2">
        <v>80821</v>
      </c>
    </row>
    <row r="3" spans="1:4" x14ac:dyDescent="0.25">
      <c r="A3" t="s">
        <v>1560</v>
      </c>
      <c r="B3" t="s">
        <v>759</v>
      </c>
      <c r="C3" t="s">
        <v>1561</v>
      </c>
      <c r="D3">
        <v>30202</v>
      </c>
    </row>
    <row r="4" spans="1:4" x14ac:dyDescent="0.25">
      <c r="A4" t="s">
        <v>1562</v>
      </c>
      <c r="B4" t="s">
        <v>766</v>
      </c>
      <c r="C4" t="s">
        <v>766</v>
      </c>
      <c r="D4">
        <v>70313</v>
      </c>
    </row>
    <row r="5" spans="1:4" x14ac:dyDescent="0.25">
      <c r="A5" t="s">
        <v>1563</v>
      </c>
      <c r="B5" t="s">
        <v>758</v>
      </c>
      <c r="C5" t="s">
        <v>1564</v>
      </c>
      <c r="D5">
        <v>120502</v>
      </c>
    </row>
    <row r="6" spans="1:4" x14ac:dyDescent="0.25">
      <c r="A6" t="s">
        <v>1565</v>
      </c>
      <c r="B6" t="s">
        <v>762</v>
      </c>
      <c r="C6" t="s">
        <v>1566</v>
      </c>
      <c r="D6">
        <v>50313</v>
      </c>
    </row>
    <row r="7" spans="1:4" x14ac:dyDescent="0.25">
      <c r="A7" t="s">
        <v>841</v>
      </c>
      <c r="B7" t="s">
        <v>764</v>
      </c>
      <c r="C7" t="s">
        <v>1567</v>
      </c>
      <c r="D7">
        <v>20101</v>
      </c>
    </row>
    <row r="8" spans="1:4" x14ac:dyDescent="0.25">
      <c r="A8" t="s">
        <v>872</v>
      </c>
      <c r="B8" t="s">
        <v>761</v>
      </c>
      <c r="C8" t="s">
        <v>761</v>
      </c>
      <c r="D8">
        <v>100102</v>
      </c>
    </row>
    <row r="9" spans="1:4" x14ac:dyDescent="0.25">
      <c r="A9" t="s">
        <v>839</v>
      </c>
      <c r="B9" t="s">
        <v>768</v>
      </c>
      <c r="C9" t="s">
        <v>1568</v>
      </c>
      <c r="D9">
        <v>40101</v>
      </c>
    </row>
    <row r="10" spans="1:4" x14ac:dyDescent="0.25">
      <c r="A10" t="s">
        <v>783</v>
      </c>
      <c r="B10" t="s">
        <v>763</v>
      </c>
      <c r="C10" t="s">
        <v>763</v>
      </c>
      <c r="D10">
        <v>80822</v>
      </c>
    </row>
    <row r="11" spans="1:4" x14ac:dyDescent="0.25">
      <c r="A11" t="s">
        <v>845</v>
      </c>
      <c r="B11" t="s">
        <v>757</v>
      </c>
      <c r="C11" t="s">
        <v>1569</v>
      </c>
      <c r="D11">
        <v>10401</v>
      </c>
    </row>
    <row r="12" spans="1:4" x14ac:dyDescent="0.25">
      <c r="A12" t="s">
        <v>1570</v>
      </c>
      <c r="B12" t="s">
        <v>758</v>
      </c>
      <c r="C12" t="s">
        <v>1571</v>
      </c>
      <c r="D12">
        <v>120902</v>
      </c>
    </row>
    <row r="13" spans="1:4" x14ac:dyDescent="0.25">
      <c r="A13" t="s">
        <v>893</v>
      </c>
      <c r="B13" t="s">
        <v>768</v>
      </c>
      <c r="C13" t="s">
        <v>1572</v>
      </c>
      <c r="D13">
        <v>40404</v>
      </c>
    </row>
    <row r="14" spans="1:4" x14ac:dyDescent="0.25">
      <c r="A14" t="s">
        <v>879</v>
      </c>
      <c r="B14" t="s">
        <v>758</v>
      </c>
      <c r="C14" t="s">
        <v>1573</v>
      </c>
      <c r="D14">
        <v>120302</v>
      </c>
    </row>
    <row r="15" spans="1:4" x14ac:dyDescent="0.25">
      <c r="A15" t="s">
        <v>967</v>
      </c>
      <c r="B15" t="s">
        <v>758</v>
      </c>
      <c r="C15" t="s">
        <v>1564</v>
      </c>
      <c r="D15">
        <v>120503</v>
      </c>
    </row>
    <row r="16" spans="1:4" x14ac:dyDescent="0.25">
      <c r="A16" t="s">
        <v>1574</v>
      </c>
      <c r="B16" t="s">
        <v>766</v>
      </c>
      <c r="C16" t="s">
        <v>1575</v>
      </c>
      <c r="D16">
        <v>70702</v>
      </c>
    </row>
    <row r="17" spans="1:4" x14ac:dyDescent="0.25">
      <c r="A17" t="s">
        <v>939</v>
      </c>
      <c r="B17" t="s">
        <v>760</v>
      </c>
      <c r="C17" t="s">
        <v>1576</v>
      </c>
      <c r="D17">
        <v>130703</v>
      </c>
    </row>
    <row r="18" spans="1:4" x14ac:dyDescent="0.25">
      <c r="A18" t="s">
        <v>785</v>
      </c>
      <c r="B18" t="s">
        <v>763</v>
      </c>
      <c r="C18" t="s">
        <v>1577</v>
      </c>
      <c r="D18">
        <v>81001</v>
      </c>
    </row>
    <row r="19" spans="1:4" x14ac:dyDescent="0.25">
      <c r="A19" t="s">
        <v>825</v>
      </c>
      <c r="B19" t="s">
        <v>763</v>
      </c>
      <c r="C19" t="s">
        <v>763</v>
      </c>
      <c r="D19">
        <v>80814</v>
      </c>
    </row>
    <row r="20" spans="1:4" x14ac:dyDescent="0.25">
      <c r="A20" t="s">
        <v>914</v>
      </c>
      <c r="B20" t="s">
        <v>764</v>
      </c>
      <c r="C20" t="s">
        <v>1578</v>
      </c>
      <c r="D20">
        <v>20201</v>
      </c>
    </row>
    <row r="21" spans="1:4" x14ac:dyDescent="0.25">
      <c r="A21" t="s">
        <v>1579</v>
      </c>
      <c r="B21" t="s">
        <v>767</v>
      </c>
      <c r="C21" t="s">
        <v>1580</v>
      </c>
      <c r="D21">
        <v>91202</v>
      </c>
    </row>
    <row r="22" spans="1:4" x14ac:dyDescent="0.25">
      <c r="A22" t="s">
        <v>788</v>
      </c>
      <c r="B22" t="s">
        <v>763</v>
      </c>
      <c r="C22" t="s">
        <v>1577</v>
      </c>
      <c r="D22">
        <v>81006</v>
      </c>
    </row>
    <row r="23" spans="1:4" x14ac:dyDescent="0.25">
      <c r="A23" t="s">
        <v>1581</v>
      </c>
      <c r="B23" t="s">
        <v>760</v>
      </c>
      <c r="C23" t="s">
        <v>1576</v>
      </c>
      <c r="D23">
        <v>130704</v>
      </c>
    </row>
    <row r="24" spans="1:4" x14ac:dyDescent="0.25">
      <c r="A24" t="s">
        <v>773</v>
      </c>
      <c r="B24" t="s">
        <v>760</v>
      </c>
      <c r="C24" t="s">
        <v>1582</v>
      </c>
      <c r="D24">
        <v>130101</v>
      </c>
    </row>
    <row r="25" spans="1:4" x14ac:dyDescent="0.25">
      <c r="A25" t="s">
        <v>911</v>
      </c>
      <c r="B25" t="s">
        <v>768</v>
      </c>
      <c r="C25" t="s">
        <v>843</v>
      </c>
      <c r="D25">
        <v>40502</v>
      </c>
    </row>
    <row r="26" spans="1:4" x14ac:dyDescent="0.25">
      <c r="A26" t="s">
        <v>942</v>
      </c>
      <c r="B26" t="s">
        <v>767</v>
      </c>
      <c r="C26" t="s">
        <v>1583</v>
      </c>
      <c r="D26">
        <v>90101</v>
      </c>
    </row>
    <row r="27" spans="1:4" x14ac:dyDescent="0.25">
      <c r="A27" t="s">
        <v>917</v>
      </c>
      <c r="B27" t="s">
        <v>768</v>
      </c>
      <c r="C27" t="s">
        <v>1584</v>
      </c>
      <c r="D27">
        <v>40204</v>
      </c>
    </row>
    <row r="28" spans="1:4" x14ac:dyDescent="0.25">
      <c r="A28" t="s">
        <v>1516</v>
      </c>
      <c r="B28" t="s">
        <v>768</v>
      </c>
      <c r="C28" t="s">
        <v>1585</v>
      </c>
      <c r="D28">
        <v>40302</v>
      </c>
    </row>
    <row r="29" spans="1:4" x14ac:dyDescent="0.25">
      <c r="A29" t="s">
        <v>1288</v>
      </c>
      <c r="B29" t="s">
        <v>758</v>
      </c>
      <c r="C29" t="s">
        <v>850</v>
      </c>
      <c r="D29">
        <v>120702</v>
      </c>
    </row>
    <row r="30" spans="1:4" x14ac:dyDescent="0.25">
      <c r="A30" t="s">
        <v>874</v>
      </c>
      <c r="B30" t="s">
        <v>767</v>
      </c>
      <c r="C30" t="s">
        <v>1586</v>
      </c>
      <c r="D30">
        <v>91102</v>
      </c>
    </row>
    <row r="31" spans="1:4" x14ac:dyDescent="0.25">
      <c r="A31" t="s">
        <v>874</v>
      </c>
      <c r="B31" t="s">
        <v>766</v>
      </c>
      <c r="C31" t="s">
        <v>1587</v>
      </c>
      <c r="D31">
        <v>70402</v>
      </c>
    </row>
    <row r="32" spans="1:4" x14ac:dyDescent="0.25">
      <c r="A32" t="s">
        <v>1588</v>
      </c>
      <c r="B32" t="s">
        <v>757</v>
      </c>
      <c r="C32" t="s">
        <v>1589</v>
      </c>
      <c r="D32">
        <v>10306</v>
      </c>
    </row>
    <row r="33" spans="1:4" x14ac:dyDescent="0.25">
      <c r="A33" t="s">
        <v>1590</v>
      </c>
      <c r="B33" t="s">
        <v>766</v>
      </c>
      <c r="C33" t="s">
        <v>870</v>
      </c>
      <c r="D33">
        <v>70202</v>
      </c>
    </row>
    <row r="34" spans="1:4" x14ac:dyDescent="0.25">
      <c r="A34" t="s">
        <v>1591</v>
      </c>
      <c r="B34" t="s">
        <v>766</v>
      </c>
      <c r="C34" t="s">
        <v>1587</v>
      </c>
      <c r="D34">
        <v>70403</v>
      </c>
    </row>
    <row r="35" spans="1:4" x14ac:dyDescent="0.25">
      <c r="A35" t="s">
        <v>889</v>
      </c>
      <c r="B35" t="s">
        <v>758</v>
      </c>
      <c r="C35" t="s">
        <v>1573</v>
      </c>
      <c r="D35">
        <v>120303</v>
      </c>
    </row>
    <row r="36" spans="1:4" x14ac:dyDescent="0.25">
      <c r="A36" t="s">
        <v>1592</v>
      </c>
      <c r="B36" t="s">
        <v>767</v>
      </c>
      <c r="C36" t="s">
        <v>1593</v>
      </c>
      <c r="D36">
        <v>90202</v>
      </c>
    </row>
    <row r="37" spans="1:4" x14ac:dyDescent="0.25">
      <c r="A37" t="s">
        <v>1594</v>
      </c>
      <c r="B37" t="s">
        <v>757</v>
      </c>
      <c r="C37" t="s">
        <v>1595</v>
      </c>
      <c r="D37">
        <v>10213</v>
      </c>
    </row>
    <row r="38" spans="1:4" x14ac:dyDescent="0.25">
      <c r="A38" t="s">
        <v>869</v>
      </c>
      <c r="B38" t="s">
        <v>757</v>
      </c>
      <c r="C38" t="s">
        <v>1569</v>
      </c>
      <c r="D38">
        <v>10403</v>
      </c>
    </row>
    <row r="39" spans="1:4" x14ac:dyDescent="0.25">
      <c r="A39" t="s">
        <v>821</v>
      </c>
      <c r="B39" t="s">
        <v>760</v>
      </c>
      <c r="C39" t="s">
        <v>1576</v>
      </c>
      <c r="D39">
        <v>130701</v>
      </c>
    </row>
    <row r="40" spans="1:4" x14ac:dyDescent="0.25">
      <c r="A40" t="s">
        <v>790</v>
      </c>
      <c r="B40" t="s">
        <v>760</v>
      </c>
      <c r="C40" t="s">
        <v>1576</v>
      </c>
      <c r="D40">
        <v>130702</v>
      </c>
    </row>
    <row r="41" spans="1:4" x14ac:dyDescent="0.25">
      <c r="A41" t="s">
        <v>1596</v>
      </c>
      <c r="B41" t="s">
        <v>757</v>
      </c>
      <c r="C41" t="s">
        <v>1569</v>
      </c>
      <c r="D41">
        <v>10402</v>
      </c>
    </row>
    <row r="42" spans="1:4" x14ac:dyDescent="0.25">
      <c r="A42" t="s">
        <v>855</v>
      </c>
      <c r="B42" t="s">
        <v>759</v>
      </c>
      <c r="C42" t="s">
        <v>759</v>
      </c>
      <c r="D42">
        <v>30101</v>
      </c>
    </row>
    <row r="43" spans="1:4" x14ac:dyDescent="0.25">
      <c r="A43" t="s">
        <v>1285</v>
      </c>
      <c r="B43" t="s">
        <v>759</v>
      </c>
      <c r="C43" t="s">
        <v>759</v>
      </c>
      <c r="D43">
        <v>30102</v>
      </c>
    </row>
    <row r="44" spans="1:4" x14ac:dyDescent="0.25">
      <c r="A44" t="s">
        <v>993</v>
      </c>
      <c r="B44" t="s">
        <v>764</v>
      </c>
      <c r="C44" t="s">
        <v>1567</v>
      </c>
      <c r="D44">
        <v>20105</v>
      </c>
    </row>
    <row r="45" spans="1:4" x14ac:dyDescent="0.25">
      <c r="A45" t="s">
        <v>1597</v>
      </c>
      <c r="B45" t="s">
        <v>757</v>
      </c>
      <c r="C45" t="s">
        <v>757</v>
      </c>
      <c r="D45">
        <v>10102</v>
      </c>
    </row>
    <row r="46" spans="1:4" x14ac:dyDescent="0.25">
      <c r="A46" t="s">
        <v>1598</v>
      </c>
      <c r="B46" t="s">
        <v>766</v>
      </c>
      <c r="C46" t="s">
        <v>870</v>
      </c>
      <c r="D46">
        <v>70203</v>
      </c>
    </row>
    <row r="47" spans="1:4" x14ac:dyDescent="0.25">
      <c r="A47" t="s">
        <v>985</v>
      </c>
      <c r="B47" t="s">
        <v>760</v>
      </c>
      <c r="C47" t="s">
        <v>1599</v>
      </c>
      <c r="D47">
        <v>130402</v>
      </c>
    </row>
    <row r="48" spans="1:4" x14ac:dyDescent="0.25">
      <c r="A48" t="s">
        <v>779</v>
      </c>
      <c r="B48" t="s">
        <v>763</v>
      </c>
      <c r="C48" t="s">
        <v>1577</v>
      </c>
      <c r="D48">
        <v>81007</v>
      </c>
    </row>
    <row r="49" spans="1:4" x14ac:dyDescent="0.25">
      <c r="A49" t="s">
        <v>774</v>
      </c>
      <c r="B49" t="s">
        <v>763</v>
      </c>
      <c r="C49" t="s">
        <v>1577</v>
      </c>
      <c r="D49">
        <v>81002</v>
      </c>
    </row>
    <row r="50" spans="1:4" x14ac:dyDescent="0.25">
      <c r="A50" t="s">
        <v>824</v>
      </c>
      <c r="B50" t="s">
        <v>763</v>
      </c>
      <c r="C50" t="s">
        <v>763</v>
      </c>
      <c r="D50">
        <v>80807</v>
      </c>
    </row>
    <row r="51" spans="1:4" x14ac:dyDescent="0.25">
      <c r="A51" t="s">
        <v>824</v>
      </c>
      <c r="B51" t="s">
        <v>768</v>
      </c>
      <c r="C51" t="s">
        <v>1600</v>
      </c>
      <c r="D51">
        <v>41302</v>
      </c>
    </row>
    <row r="52" spans="1:4" x14ac:dyDescent="0.25">
      <c r="A52" t="s">
        <v>792</v>
      </c>
      <c r="B52" t="s">
        <v>763</v>
      </c>
      <c r="C52" t="s">
        <v>763</v>
      </c>
      <c r="D52">
        <v>80806</v>
      </c>
    </row>
    <row r="53" spans="1:4" x14ac:dyDescent="0.25">
      <c r="A53" t="s">
        <v>1601</v>
      </c>
      <c r="B53" t="s">
        <v>768</v>
      </c>
      <c r="C53" t="s">
        <v>1602</v>
      </c>
      <c r="D53">
        <v>40602</v>
      </c>
    </row>
    <row r="54" spans="1:4" x14ac:dyDescent="0.25">
      <c r="A54" t="s">
        <v>846</v>
      </c>
      <c r="B54" t="s">
        <v>758</v>
      </c>
      <c r="C54" t="s">
        <v>800</v>
      </c>
      <c r="D54">
        <v>120601</v>
      </c>
    </row>
    <row r="55" spans="1:4" x14ac:dyDescent="0.25">
      <c r="A55" t="s">
        <v>908</v>
      </c>
      <c r="B55" t="s">
        <v>767</v>
      </c>
      <c r="C55" t="s">
        <v>955</v>
      </c>
      <c r="D55">
        <v>90402</v>
      </c>
    </row>
    <row r="56" spans="1:4" x14ac:dyDescent="0.25">
      <c r="A56" t="s">
        <v>1603</v>
      </c>
      <c r="B56" t="s">
        <v>768</v>
      </c>
      <c r="C56" t="s">
        <v>1604</v>
      </c>
      <c r="D56">
        <v>41202</v>
      </c>
    </row>
    <row r="57" spans="1:4" x14ac:dyDescent="0.25">
      <c r="A57" t="s">
        <v>938</v>
      </c>
      <c r="B57" t="s">
        <v>758</v>
      </c>
      <c r="C57" t="s">
        <v>1605</v>
      </c>
      <c r="D57">
        <v>120102</v>
      </c>
    </row>
    <row r="58" spans="1:4" x14ac:dyDescent="0.25">
      <c r="A58" t="s">
        <v>842</v>
      </c>
      <c r="B58" t="s">
        <v>762</v>
      </c>
      <c r="C58" t="s">
        <v>830</v>
      </c>
      <c r="D58">
        <v>50202</v>
      </c>
    </row>
    <row r="59" spans="1:4" x14ac:dyDescent="0.25">
      <c r="A59" t="s">
        <v>1606</v>
      </c>
      <c r="B59" t="s">
        <v>768</v>
      </c>
      <c r="C59" t="s">
        <v>1604</v>
      </c>
      <c r="D59">
        <v>41203</v>
      </c>
    </row>
    <row r="60" spans="1:4" x14ac:dyDescent="0.25">
      <c r="A60" t="s">
        <v>871</v>
      </c>
      <c r="B60" t="s">
        <v>757</v>
      </c>
      <c r="C60" t="s">
        <v>757</v>
      </c>
      <c r="D60">
        <v>10101</v>
      </c>
    </row>
    <row r="61" spans="1:4" x14ac:dyDescent="0.25">
      <c r="A61" t="s">
        <v>894</v>
      </c>
      <c r="B61" t="s">
        <v>768</v>
      </c>
      <c r="C61" t="s">
        <v>1585</v>
      </c>
      <c r="D61">
        <v>40301</v>
      </c>
    </row>
    <row r="62" spans="1:4" x14ac:dyDescent="0.25">
      <c r="A62" t="s">
        <v>948</v>
      </c>
      <c r="B62" t="s">
        <v>768</v>
      </c>
      <c r="C62" t="s">
        <v>1572</v>
      </c>
      <c r="D62">
        <v>40401</v>
      </c>
    </row>
    <row r="63" spans="1:4" x14ac:dyDescent="0.25">
      <c r="A63" t="s">
        <v>1326</v>
      </c>
      <c r="B63" t="s">
        <v>767</v>
      </c>
      <c r="C63" t="s">
        <v>955</v>
      </c>
      <c r="D63">
        <v>90403</v>
      </c>
    </row>
    <row r="64" spans="1:4" x14ac:dyDescent="0.25">
      <c r="A64" t="s">
        <v>1607</v>
      </c>
      <c r="B64" t="s">
        <v>768</v>
      </c>
      <c r="C64" t="s">
        <v>1608</v>
      </c>
      <c r="D64">
        <v>41002</v>
      </c>
    </row>
    <row r="65" spans="1:4" x14ac:dyDescent="0.25">
      <c r="A65" t="s">
        <v>1609</v>
      </c>
      <c r="B65" t="s">
        <v>763</v>
      </c>
      <c r="C65" t="s">
        <v>1610</v>
      </c>
      <c r="D65">
        <v>80602</v>
      </c>
    </row>
    <row r="66" spans="1:4" x14ac:dyDescent="0.25">
      <c r="A66" t="s">
        <v>856</v>
      </c>
      <c r="B66" t="s">
        <v>759</v>
      </c>
      <c r="C66" t="s">
        <v>759</v>
      </c>
      <c r="D66">
        <v>30103</v>
      </c>
    </row>
    <row r="67" spans="1:4" x14ac:dyDescent="0.25">
      <c r="A67" t="s">
        <v>1611</v>
      </c>
      <c r="B67" t="s">
        <v>760</v>
      </c>
      <c r="C67" t="s">
        <v>1599</v>
      </c>
      <c r="D67">
        <v>130403</v>
      </c>
    </row>
    <row r="68" spans="1:4" x14ac:dyDescent="0.25">
      <c r="A68" t="s">
        <v>1612</v>
      </c>
      <c r="B68" t="s">
        <v>758</v>
      </c>
      <c r="C68" t="s">
        <v>1564</v>
      </c>
      <c r="D68">
        <v>120501</v>
      </c>
    </row>
    <row r="69" spans="1:4" x14ac:dyDescent="0.25">
      <c r="A69" t="s">
        <v>843</v>
      </c>
      <c r="B69" t="s">
        <v>768</v>
      </c>
      <c r="C69" t="s">
        <v>843</v>
      </c>
      <c r="D69">
        <v>40503</v>
      </c>
    </row>
    <row r="70" spans="1:4" x14ac:dyDescent="0.25">
      <c r="A70" t="s">
        <v>1613</v>
      </c>
      <c r="B70" t="s">
        <v>758</v>
      </c>
      <c r="C70" t="s">
        <v>1614</v>
      </c>
      <c r="D70">
        <v>120802</v>
      </c>
    </row>
    <row r="71" spans="1:4" x14ac:dyDescent="0.25">
      <c r="A71" t="s">
        <v>787</v>
      </c>
      <c r="B71" t="s">
        <v>760</v>
      </c>
      <c r="C71" t="s">
        <v>1582</v>
      </c>
      <c r="D71">
        <v>130107</v>
      </c>
    </row>
    <row r="72" spans="1:4" x14ac:dyDescent="0.25">
      <c r="A72" t="s">
        <v>1615</v>
      </c>
      <c r="B72" t="s">
        <v>764</v>
      </c>
      <c r="C72" t="s">
        <v>1578</v>
      </c>
      <c r="D72">
        <v>20210</v>
      </c>
    </row>
    <row r="73" spans="1:4" x14ac:dyDescent="0.25">
      <c r="A73" t="s">
        <v>1616</v>
      </c>
      <c r="B73" t="s">
        <v>765</v>
      </c>
      <c r="C73" t="s">
        <v>1617</v>
      </c>
      <c r="D73">
        <v>60502</v>
      </c>
    </row>
    <row r="74" spans="1:4" x14ac:dyDescent="0.25">
      <c r="A74" t="s">
        <v>1616</v>
      </c>
      <c r="B74" t="s">
        <v>760</v>
      </c>
      <c r="C74" t="s">
        <v>1599</v>
      </c>
      <c r="D74">
        <v>130404</v>
      </c>
    </row>
    <row r="75" spans="1:4" x14ac:dyDescent="0.25">
      <c r="A75" t="s">
        <v>1616</v>
      </c>
      <c r="B75" t="s">
        <v>764</v>
      </c>
      <c r="C75" t="s">
        <v>1578</v>
      </c>
      <c r="D75">
        <v>20202</v>
      </c>
    </row>
    <row r="76" spans="1:4" x14ac:dyDescent="0.25">
      <c r="A76" t="s">
        <v>1618</v>
      </c>
      <c r="B76" t="s">
        <v>759</v>
      </c>
      <c r="C76" t="s">
        <v>1619</v>
      </c>
      <c r="D76">
        <v>30402</v>
      </c>
    </row>
    <row r="77" spans="1:4" x14ac:dyDescent="0.25">
      <c r="A77" t="s">
        <v>804</v>
      </c>
      <c r="B77" t="s">
        <v>763</v>
      </c>
      <c r="C77" t="s">
        <v>763</v>
      </c>
      <c r="D77">
        <v>80815</v>
      </c>
    </row>
    <row r="78" spans="1:4" x14ac:dyDescent="0.25">
      <c r="A78" t="s">
        <v>989</v>
      </c>
      <c r="B78" t="s">
        <v>760</v>
      </c>
      <c r="C78" t="s">
        <v>1620</v>
      </c>
      <c r="D78">
        <v>130302</v>
      </c>
    </row>
    <row r="79" spans="1:4" x14ac:dyDescent="0.25">
      <c r="A79" t="s">
        <v>1621</v>
      </c>
      <c r="B79" t="s">
        <v>758</v>
      </c>
      <c r="C79" t="s">
        <v>800</v>
      </c>
      <c r="D79">
        <v>120610</v>
      </c>
    </row>
    <row r="80" spans="1:4" x14ac:dyDescent="0.25">
      <c r="A80" t="s">
        <v>1281</v>
      </c>
      <c r="B80" t="s">
        <v>768</v>
      </c>
      <c r="C80" t="s">
        <v>1572</v>
      </c>
      <c r="D80">
        <v>40402</v>
      </c>
    </row>
    <row r="81" spans="1:4" x14ac:dyDescent="0.25">
      <c r="A81" t="s">
        <v>969</v>
      </c>
      <c r="B81" t="s">
        <v>767</v>
      </c>
      <c r="C81" t="s">
        <v>1586</v>
      </c>
      <c r="D81">
        <v>91103</v>
      </c>
    </row>
    <row r="82" spans="1:4" x14ac:dyDescent="0.25">
      <c r="A82" t="s">
        <v>1622</v>
      </c>
      <c r="B82" t="s">
        <v>767</v>
      </c>
      <c r="C82" t="s">
        <v>1593</v>
      </c>
      <c r="D82">
        <v>90201</v>
      </c>
    </row>
    <row r="83" spans="1:4" x14ac:dyDescent="0.25">
      <c r="A83" t="s">
        <v>1623</v>
      </c>
      <c r="B83" t="s">
        <v>767</v>
      </c>
      <c r="C83" t="s">
        <v>1566</v>
      </c>
      <c r="D83">
        <v>90902</v>
      </c>
    </row>
    <row r="84" spans="1:4" x14ac:dyDescent="0.25">
      <c r="A84" t="s">
        <v>1624</v>
      </c>
      <c r="B84" t="s">
        <v>758</v>
      </c>
      <c r="C84" t="s">
        <v>1605</v>
      </c>
      <c r="D84">
        <v>120103</v>
      </c>
    </row>
    <row r="85" spans="1:4" x14ac:dyDescent="0.25">
      <c r="A85" t="s">
        <v>1625</v>
      </c>
      <c r="B85" t="s">
        <v>766</v>
      </c>
      <c r="C85" t="s">
        <v>1575</v>
      </c>
      <c r="D85">
        <v>70710</v>
      </c>
    </row>
    <row r="86" spans="1:4" x14ac:dyDescent="0.25">
      <c r="A86" t="s">
        <v>1626</v>
      </c>
      <c r="B86" t="s">
        <v>762</v>
      </c>
      <c r="C86" t="s">
        <v>1627</v>
      </c>
      <c r="D86">
        <v>50102</v>
      </c>
    </row>
    <row r="87" spans="1:4" x14ac:dyDescent="0.25">
      <c r="A87" t="s">
        <v>1628</v>
      </c>
      <c r="B87" t="s">
        <v>760</v>
      </c>
      <c r="C87" t="s">
        <v>1620</v>
      </c>
      <c r="D87">
        <v>130303</v>
      </c>
    </row>
    <row r="88" spans="1:4" x14ac:dyDescent="0.25">
      <c r="A88" t="s">
        <v>1629</v>
      </c>
      <c r="B88" t="s">
        <v>768</v>
      </c>
      <c r="C88" t="s">
        <v>1568</v>
      </c>
      <c r="D88">
        <v>40108</v>
      </c>
    </row>
    <row r="89" spans="1:4" x14ac:dyDescent="0.25">
      <c r="A89" t="s">
        <v>957</v>
      </c>
      <c r="B89" t="s">
        <v>767</v>
      </c>
      <c r="C89" t="s">
        <v>1630</v>
      </c>
      <c r="D89">
        <v>91007</v>
      </c>
    </row>
    <row r="90" spans="1:4" x14ac:dyDescent="0.25">
      <c r="A90" t="s">
        <v>1529</v>
      </c>
      <c r="B90" t="s">
        <v>766</v>
      </c>
      <c r="C90" t="s">
        <v>1575</v>
      </c>
      <c r="D90">
        <v>70703</v>
      </c>
    </row>
    <row r="91" spans="1:4" x14ac:dyDescent="0.25">
      <c r="A91" t="s">
        <v>991</v>
      </c>
      <c r="B91" t="s">
        <v>768</v>
      </c>
      <c r="C91" t="s">
        <v>1608</v>
      </c>
      <c r="D91">
        <v>41003</v>
      </c>
    </row>
    <row r="92" spans="1:4" x14ac:dyDescent="0.25">
      <c r="A92" t="s">
        <v>981</v>
      </c>
      <c r="B92" t="s">
        <v>764</v>
      </c>
      <c r="C92" t="s">
        <v>1631</v>
      </c>
      <c r="D92">
        <v>20602</v>
      </c>
    </row>
    <row r="93" spans="1:4" x14ac:dyDescent="0.25">
      <c r="A93" t="s">
        <v>981</v>
      </c>
      <c r="B93" t="s">
        <v>758</v>
      </c>
      <c r="C93" t="s">
        <v>850</v>
      </c>
      <c r="D93">
        <v>120708</v>
      </c>
    </row>
    <row r="94" spans="1:4" x14ac:dyDescent="0.25">
      <c r="A94" t="s">
        <v>875</v>
      </c>
      <c r="B94" t="s">
        <v>767</v>
      </c>
      <c r="C94" t="s">
        <v>1632</v>
      </c>
      <c r="D94">
        <v>90301</v>
      </c>
    </row>
    <row r="95" spans="1:4" x14ac:dyDescent="0.25">
      <c r="A95" t="s">
        <v>861</v>
      </c>
      <c r="B95" t="s">
        <v>763</v>
      </c>
      <c r="C95" t="s">
        <v>974</v>
      </c>
      <c r="D95">
        <v>80502</v>
      </c>
    </row>
    <row r="96" spans="1:4" x14ac:dyDescent="0.25">
      <c r="A96" t="s">
        <v>1633</v>
      </c>
      <c r="B96" t="s">
        <v>764</v>
      </c>
      <c r="C96" t="s">
        <v>1634</v>
      </c>
      <c r="D96">
        <v>20402</v>
      </c>
    </row>
    <row r="97" spans="1:4" x14ac:dyDescent="0.25">
      <c r="A97" t="s">
        <v>838</v>
      </c>
      <c r="B97" t="s">
        <v>760</v>
      </c>
      <c r="C97" t="s">
        <v>1620</v>
      </c>
      <c r="D97">
        <v>130301</v>
      </c>
    </row>
    <row r="98" spans="1:4" x14ac:dyDescent="0.25">
      <c r="A98" t="s">
        <v>1635</v>
      </c>
      <c r="B98" t="s">
        <v>767</v>
      </c>
      <c r="C98" t="s">
        <v>1630</v>
      </c>
      <c r="D98">
        <v>91009</v>
      </c>
    </row>
    <row r="99" spans="1:4" x14ac:dyDescent="0.25">
      <c r="A99" t="s">
        <v>1636</v>
      </c>
      <c r="B99" t="s">
        <v>758</v>
      </c>
      <c r="C99" t="s">
        <v>1637</v>
      </c>
      <c r="D99">
        <v>120202</v>
      </c>
    </row>
    <row r="100" spans="1:4" x14ac:dyDescent="0.25">
      <c r="A100" t="s">
        <v>820</v>
      </c>
      <c r="B100" t="s">
        <v>759</v>
      </c>
      <c r="C100" t="s">
        <v>759</v>
      </c>
      <c r="D100">
        <v>30104</v>
      </c>
    </row>
    <row r="101" spans="1:4" x14ac:dyDescent="0.25">
      <c r="A101" t="s">
        <v>1638</v>
      </c>
      <c r="B101" t="s">
        <v>767</v>
      </c>
      <c r="C101" t="s">
        <v>1586</v>
      </c>
      <c r="D101">
        <v>91104</v>
      </c>
    </row>
    <row r="102" spans="1:4" x14ac:dyDescent="0.25">
      <c r="A102" t="s">
        <v>1005</v>
      </c>
      <c r="B102" t="s">
        <v>767</v>
      </c>
      <c r="C102" t="s">
        <v>1639</v>
      </c>
      <c r="D102">
        <v>90705</v>
      </c>
    </row>
    <row r="103" spans="1:4" x14ac:dyDescent="0.25">
      <c r="A103" t="s">
        <v>1640</v>
      </c>
      <c r="B103" t="s">
        <v>757</v>
      </c>
      <c r="C103" t="s">
        <v>757</v>
      </c>
      <c r="D103">
        <v>10103</v>
      </c>
    </row>
    <row r="104" spans="1:4" x14ac:dyDescent="0.25">
      <c r="A104" t="s">
        <v>1641</v>
      </c>
      <c r="B104" t="s">
        <v>767</v>
      </c>
      <c r="C104" t="s">
        <v>1642</v>
      </c>
      <c r="D104">
        <v>90606</v>
      </c>
    </row>
    <row r="105" spans="1:4" x14ac:dyDescent="0.25">
      <c r="A105" t="s">
        <v>1449</v>
      </c>
      <c r="B105" t="s">
        <v>760</v>
      </c>
      <c r="C105" t="s">
        <v>1620</v>
      </c>
      <c r="D105">
        <v>130304</v>
      </c>
    </row>
    <row r="106" spans="1:4" x14ac:dyDescent="0.25">
      <c r="A106" t="s">
        <v>1643</v>
      </c>
      <c r="B106" t="s">
        <v>758</v>
      </c>
      <c r="C106" t="s">
        <v>1605</v>
      </c>
      <c r="D106">
        <v>120104</v>
      </c>
    </row>
    <row r="107" spans="1:4" x14ac:dyDescent="0.25">
      <c r="A107" t="s">
        <v>1644</v>
      </c>
      <c r="B107" t="s">
        <v>758</v>
      </c>
      <c r="C107" t="s">
        <v>1573</v>
      </c>
      <c r="D107">
        <v>120304</v>
      </c>
    </row>
    <row r="108" spans="1:4" x14ac:dyDescent="0.25">
      <c r="A108" t="s">
        <v>1645</v>
      </c>
      <c r="B108" t="s">
        <v>767</v>
      </c>
      <c r="C108" t="s">
        <v>907</v>
      </c>
      <c r="D108">
        <v>90502</v>
      </c>
    </row>
    <row r="109" spans="1:4" x14ac:dyDescent="0.25">
      <c r="A109" t="s">
        <v>1646</v>
      </c>
      <c r="B109" t="s">
        <v>758</v>
      </c>
      <c r="C109" t="s">
        <v>1605</v>
      </c>
      <c r="D109">
        <v>120105</v>
      </c>
    </row>
    <row r="110" spans="1:4" x14ac:dyDescent="0.25">
      <c r="A110" t="s">
        <v>1647</v>
      </c>
      <c r="B110" t="s">
        <v>758</v>
      </c>
      <c r="C110" t="s">
        <v>1648</v>
      </c>
      <c r="D110">
        <v>120401</v>
      </c>
    </row>
    <row r="111" spans="1:4" x14ac:dyDescent="0.25">
      <c r="A111" t="s">
        <v>1649</v>
      </c>
      <c r="B111" t="s">
        <v>765</v>
      </c>
      <c r="C111" t="s">
        <v>1650</v>
      </c>
      <c r="D111">
        <v>60402</v>
      </c>
    </row>
    <row r="112" spans="1:4" x14ac:dyDescent="0.25">
      <c r="A112" t="s">
        <v>847</v>
      </c>
      <c r="B112" t="s">
        <v>758</v>
      </c>
      <c r="C112" t="s">
        <v>1564</v>
      </c>
      <c r="D112">
        <v>120504</v>
      </c>
    </row>
    <row r="113" spans="1:4" x14ac:dyDescent="0.25">
      <c r="A113" t="s">
        <v>977</v>
      </c>
      <c r="B113" t="s">
        <v>767</v>
      </c>
      <c r="C113" t="s">
        <v>1632</v>
      </c>
      <c r="D113">
        <v>90302</v>
      </c>
    </row>
    <row r="114" spans="1:4" x14ac:dyDescent="0.25">
      <c r="A114" t="s">
        <v>1651</v>
      </c>
      <c r="B114" t="s">
        <v>758</v>
      </c>
      <c r="C114" t="s">
        <v>1573</v>
      </c>
      <c r="D114">
        <v>120305</v>
      </c>
    </row>
    <row r="115" spans="1:4" x14ac:dyDescent="0.25">
      <c r="A115" t="s">
        <v>858</v>
      </c>
      <c r="B115" t="s">
        <v>768</v>
      </c>
      <c r="C115" t="s">
        <v>1652</v>
      </c>
      <c r="D115">
        <v>41402</v>
      </c>
    </row>
    <row r="116" spans="1:4" x14ac:dyDescent="0.25">
      <c r="A116" t="s">
        <v>793</v>
      </c>
      <c r="B116" t="s">
        <v>760</v>
      </c>
      <c r="C116" t="s">
        <v>1582</v>
      </c>
      <c r="D116">
        <v>130108</v>
      </c>
    </row>
    <row r="117" spans="1:4" x14ac:dyDescent="0.25">
      <c r="A117" t="s">
        <v>1653</v>
      </c>
      <c r="B117" t="s">
        <v>768</v>
      </c>
      <c r="C117" t="s">
        <v>1600</v>
      </c>
      <c r="D117">
        <v>41303</v>
      </c>
    </row>
    <row r="118" spans="1:4" x14ac:dyDescent="0.25">
      <c r="A118" t="s">
        <v>986</v>
      </c>
      <c r="B118" t="s">
        <v>760</v>
      </c>
      <c r="C118" t="s">
        <v>1599</v>
      </c>
      <c r="D118">
        <v>130401</v>
      </c>
    </row>
    <row r="119" spans="1:4" x14ac:dyDescent="0.25">
      <c r="A119" t="s">
        <v>797</v>
      </c>
      <c r="B119" t="s">
        <v>757</v>
      </c>
      <c r="C119" t="s">
        <v>1595</v>
      </c>
      <c r="D119">
        <v>10201</v>
      </c>
    </row>
    <row r="120" spans="1:4" x14ac:dyDescent="0.25">
      <c r="A120" t="s">
        <v>1627</v>
      </c>
      <c r="B120" t="s">
        <v>762</v>
      </c>
      <c r="C120" t="s">
        <v>1627</v>
      </c>
      <c r="D120">
        <v>50103</v>
      </c>
    </row>
    <row r="121" spans="1:4" x14ac:dyDescent="0.25">
      <c r="A121" t="s">
        <v>974</v>
      </c>
      <c r="B121" t="s">
        <v>765</v>
      </c>
      <c r="C121" t="s">
        <v>1654</v>
      </c>
      <c r="D121">
        <v>60202</v>
      </c>
    </row>
    <row r="122" spans="1:4" x14ac:dyDescent="0.25">
      <c r="A122" t="s">
        <v>801</v>
      </c>
      <c r="B122" t="s">
        <v>763</v>
      </c>
      <c r="C122" t="s">
        <v>974</v>
      </c>
      <c r="D122">
        <v>80501</v>
      </c>
    </row>
    <row r="123" spans="1:4" x14ac:dyDescent="0.25">
      <c r="A123" t="s">
        <v>1655</v>
      </c>
      <c r="B123" t="s">
        <v>760</v>
      </c>
      <c r="C123" t="s">
        <v>1599</v>
      </c>
      <c r="D123">
        <v>130405</v>
      </c>
    </row>
    <row r="124" spans="1:4" x14ac:dyDescent="0.25">
      <c r="A124" t="s">
        <v>851</v>
      </c>
      <c r="B124" t="s">
        <v>758</v>
      </c>
      <c r="C124" t="s">
        <v>1573</v>
      </c>
      <c r="D124">
        <v>120301</v>
      </c>
    </row>
    <row r="125" spans="1:4" x14ac:dyDescent="0.25">
      <c r="A125" t="s">
        <v>1006</v>
      </c>
      <c r="B125" t="s">
        <v>764</v>
      </c>
      <c r="C125" t="s">
        <v>1631</v>
      </c>
      <c r="D125">
        <v>20604</v>
      </c>
    </row>
    <row r="126" spans="1:4" x14ac:dyDescent="0.25">
      <c r="A126" t="s">
        <v>897</v>
      </c>
      <c r="B126" t="s">
        <v>763</v>
      </c>
      <c r="C126" t="s">
        <v>1610</v>
      </c>
      <c r="D126">
        <v>80601</v>
      </c>
    </row>
    <row r="127" spans="1:4" x14ac:dyDescent="0.25">
      <c r="A127" t="s">
        <v>768</v>
      </c>
      <c r="B127" t="s">
        <v>768</v>
      </c>
      <c r="C127" t="s">
        <v>1602</v>
      </c>
      <c r="D127">
        <v>40604</v>
      </c>
    </row>
    <row r="128" spans="1:4" x14ac:dyDescent="0.25">
      <c r="A128" t="s">
        <v>1656</v>
      </c>
      <c r="B128" t="s">
        <v>757</v>
      </c>
      <c r="C128" t="s">
        <v>1589</v>
      </c>
      <c r="D128">
        <v>10301</v>
      </c>
    </row>
    <row r="129" spans="1:4" x14ac:dyDescent="0.25">
      <c r="A129" t="s">
        <v>1657</v>
      </c>
      <c r="B129" t="s">
        <v>767</v>
      </c>
      <c r="C129" t="s">
        <v>1593</v>
      </c>
      <c r="D129">
        <v>90203</v>
      </c>
    </row>
    <row r="130" spans="1:4" x14ac:dyDescent="0.25">
      <c r="A130" t="s">
        <v>933</v>
      </c>
      <c r="B130" t="s">
        <v>765</v>
      </c>
      <c r="C130" t="s">
        <v>1658</v>
      </c>
      <c r="D130">
        <v>60101</v>
      </c>
    </row>
    <row r="131" spans="1:4" x14ac:dyDescent="0.25">
      <c r="A131" t="s">
        <v>1659</v>
      </c>
      <c r="B131" t="s">
        <v>765</v>
      </c>
      <c r="C131" t="s">
        <v>1654</v>
      </c>
      <c r="D131">
        <v>60203</v>
      </c>
    </row>
    <row r="132" spans="1:4" x14ac:dyDescent="0.25">
      <c r="A132" t="s">
        <v>1524</v>
      </c>
      <c r="B132" t="s">
        <v>766</v>
      </c>
      <c r="C132" t="s">
        <v>1587</v>
      </c>
      <c r="D132">
        <v>70405</v>
      </c>
    </row>
    <row r="133" spans="1:4" x14ac:dyDescent="0.25">
      <c r="A133" t="s">
        <v>1660</v>
      </c>
      <c r="B133" t="s">
        <v>765</v>
      </c>
      <c r="C133" t="s">
        <v>1661</v>
      </c>
      <c r="D133">
        <v>60702</v>
      </c>
    </row>
    <row r="134" spans="1:4" x14ac:dyDescent="0.25">
      <c r="A134" t="s">
        <v>1662</v>
      </c>
      <c r="B134" t="s">
        <v>760</v>
      </c>
      <c r="C134" t="s">
        <v>1620</v>
      </c>
      <c r="D134">
        <v>130305</v>
      </c>
    </row>
    <row r="135" spans="1:4" x14ac:dyDescent="0.25">
      <c r="A135" t="s">
        <v>1663</v>
      </c>
      <c r="B135" t="s">
        <v>760</v>
      </c>
      <c r="C135" t="s">
        <v>1620</v>
      </c>
      <c r="D135">
        <v>130306</v>
      </c>
    </row>
    <row r="136" spans="1:4" x14ac:dyDescent="0.25">
      <c r="A136" t="s">
        <v>1476</v>
      </c>
      <c r="B136" t="s">
        <v>759</v>
      </c>
      <c r="C136" t="s">
        <v>759</v>
      </c>
      <c r="D136">
        <v>30105</v>
      </c>
    </row>
    <row r="137" spans="1:4" x14ac:dyDescent="0.25">
      <c r="A137" t="s">
        <v>840</v>
      </c>
      <c r="B137" t="s">
        <v>1664</v>
      </c>
      <c r="C137" t="s">
        <v>1665</v>
      </c>
      <c r="D137">
        <v>110101</v>
      </c>
    </row>
    <row r="138" spans="1:4" x14ac:dyDescent="0.25">
      <c r="A138" t="s">
        <v>1666</v>
      </c>
      <c r="B138" t="s">
        <v>768</v>
      </c>
      <c r="C138" t="s">
        <v>1602</v>
      </c>
      <c r="D138">
        <v>40603</v>
      </c>
    </row>
    <row r="139" spans="1:4" x14ac:dyDescent="0.25">
      <c r="A139" t="s">
        <v>1667</v>
      </c>
      <c r="B139" t="s">
        <v>757</v>
      </c>
      <c r="C139" t="s">
        <v>1595</v>
      </c>
      <c r="D139">
        <v>10208</v>
      </c>
    </row>
    <row r="140" spans="1:4" x14ac:dyDescent="0.25">
      <c r="A140" t="s">
        <v>764</v>
      </c>
      <c r="B140" t="s">
        <v>764</v>
      </c>
      <c r="C140" t="s">
        <v>1631</v>
      </c>
      <c r="D140">
        <v>20603</v>
      </c>
    </row>
    <row r="141" spans="1:4" x14ac:dyDescent="0.25">
      <c r="A141" t="s">
        <v>975</v>
      </c>
      <c r="B141" t="s">
        <v>759</v>
      </c>
      <c r="C141" t="s">
        <v>1668</v>
      </c>
      <c r="D141">
        <v>30302</v>
      </c>
    </row>
    <row r="142" spans="1:4" x14ac:dyDescent="0.25">
      <c r="A142" t="s">
        <v>1669</v>
      </c>
      <c r="B142" t="s">
        <v>763</v>
      </c>
      <c r="C142" t="s">
        <v>974</v>
      </c>
      <c r="D142">
        <v>80507</v>
      </c>
    </row>
    <row r="143" spans="1:4" x14ac:dyDescent="0.25">
      <c r="A143" t="s">
        <v>1670</v>
      </c>
      <c r="B143" t="s">
        <v>762</v>
      </c>
      <c r="C143" t="s">
        <v>830</v>
      </c>
      <c r="D143">
        <v>50209</v>
      </c>
    </row>
    <row r="144" spans="1:4" x14ac:dyDescent="0.25">
      <c r="A144" t="s">
        <v>1671</v>
      </c>
      <c r="B144" t="s">
        <v>768</v>
      </c>
      <c r="C144" t="s">
        <v>1585</v>
      </c>
      <c r="D144">
        <v>40303</v>
      </c>
    </row>
    <row r="145" spans="1:4" x14ac:dyDescent="0.25">
      <c r="A145" t="s">
        <v>1526</v>
      </c>
      <c r="B145" t="s">
        <v>767</v>
      </c>
      <c r="C145" t="s">
        <v>907</v>
      </c>
      <c r="D145">
        <v>90503</v>
      </c>
    </row>
    <row r="146" spans="1:4" x14ac:dyDescent="0.25">
      <c r="A146" t="s">
        <v>1526</v>
      </c>
      <c r="B146" t="s">
        <v>766</v>
      </c>
      <c r="C146" t="s">
        <v>1587</v>
      </c>
      <c r="D146">
        <v>70404</v>
      </c>
    </row>
    <row r="147" spans="1:4" x14ac:dyDescent="0.25">
      <c r="A147" t="s">
        <v>1672</v>
      </c>
      <c r="B147" t="s">
        <v>767</v>
      </c>
      <c r="C147" t="s">
        <v>814</v>
      </c>
      <c r="D147">
        <v>90802</v>
      </c>
    </row>
    <row r="148" spans="1:4" x14ac:dyDescent="0.25">
      <c r="A148" t="s">
        <v>1009</v>
      </c>
      <c r="B148" t="s">
        <v>767</v>
      </c>
      <c r="C148" t="s">
        <v>1642</v>
      </c>
      <c r="D148">
        <v>90607</v>
      </c>
    </row>
    <row r="149" spans="1:4" x14ac:dyDescent="0.25">
      <c r="A149" t="s">
        <v>795</v>
      </c>
      <c r="B149" t="s">
        <v>759</v>
      </c>
      <c r="C149" t="s">
        <v>759</v>
      </c>
      <c r="D149">
        <v>30107</v>
      </c>
    </row>
    <row r="150" spans="1:4" x14ac:dyDescent="0.25">
      <c r="A150" t="s">
        <v>849</v>
      </c>
      <c r="B150" t="s">
        <v>759</v>
      </c>
      <c r="C150" t="s">
        <v>759</v>
      </c>
      <c r="D150">
        <v>30115</v>
      </c>
    </row>
    <row r="151" spans="1:4" x14ac:dyDescent="0.25">
      <c r="A151" t="s">
        <v>1673</v>
      </c>
      <c r="B151" t="s">
        <v>759</v>
      </c>
      <c r="C151" t="s">
        <v>1674</v>
      </c>
      <c r="D151">
        <v>30502</v>
      </c>
    </row>
    <row r="152" spans="1:4" x14ac:dyDescent="0.25">
      <c r="A152" t="s">
        <v>1675</v>
      </c>
      <c r="B152" t="s">
        <v>762</v>
      </c>
      <c r="C152" t="s">
        <v>1566</v>
      </c>
      <c r="D152">
        <v>50314</v>
      </c>
    </row>
    <row r="153" spans="1:4" x14ac:dyDescent="0.25">
      <c r="A153" t="s">
        <v>1676</v>
      </c>
      <c r="B153" t="s">
        <v>768</v>
      </c>
      <c r="C153" t="s">
        <v>1652</v>
      </c>
      <c r="D153">
        <v>41403</v>
      </c>
    </row>
    <row r="154" spans="1:4" x14ac:dyDescent="0.25">
      <c r="A154" t="s">
        <v>816</v>
      </c>
      <c r="B154" t="s">
        <v>763</v>
      </c>
      <c r="C154" t="s">
        <v>763</v>
      </c>
      <c r="D154">
        <v>80805</v>
      </c>
    </row>
    <row r="155" spans="1:4" x14ac:dyDescent="0.25">
      <c r="A155" t="s">
        <v>791</v>
      </c>
      <c r="B155" t="s">
        <v>768</v>
      </c>
      <c r="C155" t="s">
        <v>1602</v>
      </c>
      <c r="D155">
        <v>40601</v>
      </c>
    </row>
    <row r="156" spans="1:4" x14ac:dyDescent="0.25">
      <c r="A156" t="s">
        <v>852</v>
      </c>
      <c r="B156" t="s">
        <v>768</v>
      </c>
      <c r="C156" t="s">
        <v>1602</v>
      </c>
      <c r="D156">
        <v>40611</v>
      </c>
    </row>
    <row r="157" spans="1:4" x14ac:dyDescent="0.25">
      <c r="A157" t="s">
        <v>892</v>
      </c>
      <c r="B157" t="s">
        <v>768</v>
      </c>
      <c r="C157" t="s">
        <v>1602</v>
      </c>
      <c r="D157">
        <v>40612</v>
      </c>
    </row>
    <row r="158" spans="1:4" x14ac:dyDescent="0.25">
      <c r="A158" t="s">
        <v>1677</v>
      </c>
      <c r="B158" t="s">
        <v>758</v>
      </c>
      <c r="C158" t="s">
        <v>1573</v>
      </c>
      <c r="D158">
        <v>120313</v>
      </c>
    </row>
    <row r="159" spans="1:4" x14ac:dyDescent="0.25">
      <c r="A159" t="s">
        <v>1678</v>
      </c>
      <c r="B159" t="s">
        <v>758</v>
      </c>
      <c r="C159" t="s">
        <v>1573</v>
      </c>
      <c r="D159">
        <v>120315</v>
      </c>
    </row>
    <row r="160" spans="1:4" x14ac:dyDescent="0.25">
      <c r="A160" t="s">
        <v>1679</v>
      </c>
      <c r="B160" t="s">
        <v>768</v>
      </c>
      <c r="C160" t="s">
        <v>1568</v>
      </c>
      <c r="D160">
        <v>40102</v>
      </c>
    </row>
    <row r="161" spans="1:4" x14ac:dyDescent="0.25">
      <c r="A161" t="s">
        <v>857</v>
      </c>
      <c r="B161" t="s">
        <v>768</v>
      </c>
      <c r="C161" t="s">
        <v>1680</v>
      </c>
      <c r="D161">
        <v>40701</v>
      </c>
    </row>
    <row r="162" spans="1:4" x14ac:dyDescent="0.25">
      <c r="A162" t="s">
        <v>1681</v>
      </c>
      <c r="B162" t="s">
        <v>768</v>
      </c>
      <c r="C162" t="s">
        <v>1608</v>
      </c>
      <c r="D162">
        <v>41007</v>
      </c>
    </row>
    <row r="163" spans="1:4" x14ac:dyDescent="0.25">
      <c r="A163" t="s">
        <v>809</v>
      </c>
      <c r="B163" t="s">
        <v>763</v>
      </c>
      <c r="C163" t="s">
        <v>763</v>
      </c>
      <c r="D163">
        <v>80826</v>
      </c>
    </row>
    <row r="164" spans="1:4" x14ac:dyDescent="0.25">
      <c r="A164" t="s">
        <v>1682</v>
      </c>
      <c r="B164" t="s">
        <v>768</v>
      </c>
      <c r="C164" t="s">
        <v>1680</v>
      </c>
      <c r="D164">
        <v>40702</v>
      </c>
    </row>
    <row r="165" spans="1:4" x14ac:dyDescent="0.25">
      <c r="A165" t="s">
        <v>996</v>
      </c>
      <c r="B165" t="s">
        <v>767</v>
      </c>
      <c r="C165" t="s">
        <v>1630</v>
      </c>
      <c r="D165">
        <v>91010</v>
      </c>
    </row>
    <row r="166" spans="1:4" x14ac:dyDescent="0.25">
      <c r="A166" t="s">
        <v>1683</v>
      </c>
      <c r="B166" t="s">
        <v>767</v>
      </c>
      <c r="C166" t="s">
        <v>1566</v>
      </c>
      <c r="D166">
        <v>90903</v>
      </c>
    </row>
    <row r="167" spans="1:4" x14ac:dyDescent="0.25">
      <c r="A167" t="s">
        <v>890</v>
      </c>
      <c r="B167" t="s">
        <v>760</v>
      </c>
      <c r="C167" t="s">
        <v>1576</v>
      </c>
      <c r="D167">
        <v>130705</v>
      </c>
    </row>
    <row r="168" spans="1:4" x14ac:dyDescent="0.25">
      <c r="A168" t="s">
        <v>1684</v>
      </c>
      <c r="B168" t="s">
        <v>767</v>
      </c>
      <c r="C168" t="s">
        <v>1632</v>
      </c>
      <c r="D168">
        <v>90307</v>
      </c>
    </row>
    <row r="169" spans="1:4" x14ac:dyDescent="0.25">
      <c r="A169" t="s">
        <v>1685</v>
      </c>
      <c r="B169" t="s">
        <v>758</v>
      </c>
      <c r="C169" t="s">
        <v>1564</v>
      </c>
      <c r="D169">
        <v>120505</v>
      </c>
    </row>
    <row r="170" spans="1:4" x14ac:dyDescent="0.25">
      <c r="A170" t="s">
        <v>949</v>
      </c>
      <c r="B170" t="s">
        <v>765</v>
      </c>
      <c r="C170" t="s">
        <v>1686</v>
      </c>
      <c r="D170">
        <v>60604</v>
      </c>
    </row>
    <row r="171" spans="1:4" x14ac:dyDescent="0.25">
      <c r="A171" t="s">
        <v>1687</v>
      </c>
      <c r="B171" t="s">
        <v>767</v>
      </c>
      <c r="C171" t="s">
        <v>1583</v>
      </c>
      <c r="D171">
        <v>90102</v>
      </c>
    </row>
    <row r="172" spans="1:4" x14ac:dyDescent="0.25">
      <c r="A172" t="s">
        <v>1688</v>
      </c>
      <c r="B172" t="s">
        <v>766</v>
      </c>
      <c r="C172" t="s">
        <v>1575</v>
      </c>
      <c r="D172">
        <v>70704</v>
      </c>
    </row>
    <row r="173" spans="1:4" x14ac:dyDescent="0.25">
      <c r="A173" t="s">
        <v>915</v>
      </c>
      <c r="B173" t="s">
        <v>768</v>
      </c>
      <c r="C173" t="s">
        <v>843</v>
      </c>
      <c r="D173">
        <v>40513</v>
      </c>
    </row>
    <row r="174" spans="1:4" x14ac:dyDescent="0.25">
      <c r="A174" t="s">
        <v>1689</v>
      </c>
      <c r="B174" t="s">
        <v>766</v>
      </c>
      <c r="C174" t="s">
        <v>1575</v>
      </c>
      <c r="D174">
        <v>70705</v>
      </c>
    </row>
    <row r="175" spans="1:4" x14ac:dyDescent="0.25">
      <c r="A175" t="s">
        <v>1689</v>
      </c>
      <c r="B175" t="s">
        <v>767</v>
      </c>
      <c r="C175" t="s">
        <v>1580</v>
      </c>
      <c r="D175">
        <v>91203</v>
      </c>
    </row>
    <row r="176" spans="1:4" x14ac:dyDescent="0.25">
      <c r="A176" t="s">
        <v>1689</v>
      </c>
      <c r="B176" t="s">
        <v>760</v>
      </c>
      <c r="C176" t="s">
        <v>1620</v>
      </c>
      <c r="D176">
        <v>130307</v>
      </c>
    </row>
    <row r="177" spans="1:4" x14ac:dyDescent="0.25">
      <c r="A177" t="s">
        <v>1690</v>
      </c>
      <c r="B177" t="s">
        <v>765</v>
      </c>
      <c r="C177" t="s">
        <v>1691</v>
      </c>
      <c r="D177">
        <v>60303</v>
      </c>
    </row>
    <row r="178" spans="1:4" x14ac:dyDescent="0.25">
      <c r="A178" t="s">
        <v>1692</v>
      </c>
      <c r="B178" t="s">
        <v>766</v>
      </c>
      <c r="C178" t="s">
        <v>1693</v>
      </c>
      <c r="D178">
        <v>70602</v>
      </c>
    </row>
    <row r="179" spans="1:4" x14ac:dyDescent="0.25">
      <c r="A179" t="s">
        <v>1432</v>
      </c>
      <c r="B179" t="s">
        <v>764</v>
      </c>
      <c r="C179" t="s">
        <v>1634</v>
      </c>
      <c r="D179">
        <v>20403</v>
      </c>
    </row>
    <row r="180" spans="1:4" x14ac:dyDescent="0.25">
      <c r="A180" t="s">
        <v>1694</v>
      </c>
      <c r="B180" t="s">
        <v>765</v>
      </c>
      <c r="C180" t="s">
        <v>1691</v>
      </c>
      <c r="D180">
        <v>60302</v>
      </c>
    </row>
    <row r="181" spans="1:4" x14ac:dyDescent="0.25">
      <c r="A181" t="s">
        <v>1695</v>
      </c>
      <c r="B181" t="s">
        <v>766</v>
      </c>
      <c r="C181" t="s">
        <v>870</v>
      </c>
      <c r="D181">
        <v>70204</v>
      </c>
    </row>
    <row r="182" spans="1:4" x14ac:dyDescent="0.25">
      <c r="A182" t="s">
        <v>1696</v>
      </c>
      <c r="B182" t="s">
        <v>765</v>
      </c>
      <c r="C182" t="s">
        <v>1691</v>
      </c>
      <c r="D182">
        <v>60304</v>
      </c>
    </row>
    <row r="183" spans="1:4" x14ac:dyDescent="0.25">
      <c r="A183" t="s">
        <v>1696</v>
      </c>
      <c r="B183" t="s">
        <v>766</v>
      </c>
      <c r="C183" t="s">
        <v>1587</v>
      </c>
      <c r="D183">
        <v>70406</v>
      </c>
    </row>
    <row r="184" spans="1:4" x14ac:dyDescent="0.25">
      <c r="A184" t="s">
        <v>1697</v>
      </c>
      <c r="B184" t="s">
        <v>764</v>
      </c>
      <c r="C184" t="s">
        <v>1578</v>
      </c>
      <c r="D184">
        <v>20203</v>
      </c>
    </row>
    <row r="185" spans="1:4" x14ac:dyDescent="0.25">
      <c r="A185" t="s">
        <v>776</v>
      </c>
      <c r="B185" t="s">
        <v>763</v>
      </c>
      <c r="C185" t="s">
        <v>763</v>
      </c>
      <c r="D185">
        <v>80802</v>
      </c>
    </row>
    <row r="186" spans="1:4" x14ac:dyDescent="0.25">
      <c r="A186" t="s">
        <v>1698</v>
      </c>
      <c r="B186" t="s">
        <v>765</v>
      </c>
      <c r="C186" t="s">
        <v>1686</v>
      </c>
      <c r="D186">
        <v>60606</v>
      </c>
    </row>
    <row r="187" spans="1:4" x14ac:dyDescent="0.25">
      <c r="A187" t="s">
        <v>1509</v>
      </c>
      <c r="B187" t="s">
        <v>766</v>
      </c>
      <c r="C187" t="s">
        <v>870</v>
      </c>
      <c r="D187">
        <v>70205</v>
      </c>
    </row>
    <row r="188" spans="1:4" x14ac:dyDescent="0.25">
      <c r="A188" t="s">
        <v>1699</v>
      </c>
      <c r="B188" t="s">
        <v>767</v>
      </c>
      <c r="C188" t="s">
        <v>1593</v>
      </c>
      <c r="D188">
        <v>90204</v>
      </c>
    </row>
    <row r="189" spans="1:4" x14ac:dyDescent="0.25">
      <c r="A189" t="s">
        <v>828</v>
      </c>
      <c r="B189" t="s">
        <v>760</v>
      </c>
      <c r="C189" t="s">
        <v>1576</v>
      </c>
      <c r="D189">
        <v>130706</v>
      </c>
    </row>
    <row r="190" spans="1:4" x14ac:dyDescent="0.25">
      <c r="A190" t="s">
        <v>828</v>
      </c>
      <c r="B190" t="s">
        <v>764</v>
      </c>
      <c r="C190" t="s">
        <v>1631</v>
      </c>
      <c r="D190">
        <v>20605</v>
      </c>
    </row>
    <row r="191" spans="1:4" x14ac:dyDescent="0.25">
      <c r="A191" t="s">
        <v>1700</v>
      </c>
      <c r="B191" t="s">
        <v>764</v>
      </c>
      <c r="C191" t="s">
        <v>1701</v>
      </c>
      <c r="D191">
        <v>20502</v>
      </c>
    </row>
    <row r="192" spans="1:4" x14ac:dyDescent="0.25">
      <c r="A192" t="s">
        <v>1702</v>
      </c>
      <c r="B192" t="s">
        <v>766</v>
      </c>
      <c r="C192" t="s">
        <v>1575</v>
      </c>
      <c r="D192">
        <v>70706</v>
      </c>
    </row>
    <row r="193" spans="1:4" x14ac:dyDescent="0.25">
      <c r="A193" t="s">
        <v>962</v>
      </c>
      <c r="B193" t="s">
        <v>764</v>
      </c>
      <c r="C193" t="s">
        <v>1567</v>
      </c>
      <c r="D193">
        <v>20102</v>
      </c>
    </row>
    <row r="194" spans="1:4" x14ac:dyDescent="0.25">
      <c r="A194" t="s">
        <v>962</v>
      </c>
      <c r="B194" t="s">
        <v>768</v>
      </c>
      <c r="C194" t="s">
        <v>1600</v>
      </c>
      <c r="D194">
        <v>41304</v>
      </c>
    </row>
    <row r="195" spans="1:4" x14ac:dyDescent="0.25">
      <c r="A195" t="s">
        <v>1703</v>
      </c>
      <c r="B195" t="s">
        <v>767</v>
      </c>
      <c r="C195" t="s">
        <v>1566</v>
      </c>
      <c r="D195">
        <v>90904</v>
      </c>
    </row>
    <row r="196" spans="1:4" x14ac:dyDescent="0.25">
      <c r="A196" t="s">
        <v>1704</v>
      </c>
      <c r="B196" t="s">
        <v>766</v>
      </c>
      <c r="C196" t="s">
        <v>766</v>
      </c>
      <c r="D196">
        <v>70315</v>
      </c>
    </row>
    <row r="197" spans="1:4" x14ac:dyDescent="0.25">
      <c r="A197" t="s">
        <v>854</v>
      </c>
      <c r="B197" t="s">
        <v>757</v>
      </c>
      <c r="C197" t="s">
        <v>1595</v>
      </c>
      <c r="D197">
        <v>10206</v>
      </c>
    </row>
    <row r="198" spans="1:4" x14ac:dyDescent="0.25">
      <c r="A198" t="s">
        <v>1705</v>
      </c>
      <c r="B198" t="s">
        <v>766</v>
      </c>
      <c r="C198" t="s">
        <v>1706</v>
      </c>
      <c r="D198">
        <v>70102</v>
      </c>
    </row>
    <row r="199" spans="1:4" x14ac:dyDescent="0.25">
      <c r="A199" t="s">
        <v>1707</v>
      </c>
      <c r="B199" t="s">
        <v>760</v>
      </c>
      <c r="C199" t="s">
        <v>976</v>
      </c>
      <c r="D199">
        <v>130902</v>
      </c>
    </row>
    <row r="200" spans="1:4" x14ac:dyDescent="0.25">
      <c r="A200" t="s">
        <v>901</v>
      </c>
      <c r="B200" t="s">
        <v>759</v>
      </c>
      <c r="C200" t="s">
        <v>1561</v>
      </c>
      <c r="D200">
        <v>30203</v>
      </c>
    </row>
    <row r="201" spans="1:4" x14ac:dyDescent="0.25">
      <c r="A201" t="s">
        <v>1708</v>
      </c>
      <c r="B201" t="s">
        <v>759</v>
      </c>
      <c r="C201" t="s">
        <v>1668</v>
      </c>
      <c r="D201">
        <v>30303</v>
      </c>
    </row>
    <row r="202" spans="1:4" x14ac:dyDescent="0.25">
      <c r="A202" t="s">
        <v>1708</v>
      </c>
      <c r="B202" t="s">
        <v>766</v>
      </c>
      <c r="C202" t="s">
        <v>766</v>
      </c>
      <c r="D202">
        <v>70302</v>
      </c>
    </row>
    <row r="203" spans="1:4" x14ac:dyDescent="0.25">
      <c r="A203" t="s">
        <v>972</v>
      </c>
      <c r="B203" t="s">
        <v>764</v>
      </c>
      <c r="C203" t="s">
        <v>1709</v>
      </c>
      <c r="D203">
        <v>20302</v>
      </c>
    </row>
    <row r="204" spans="1:4" x14ac:dyDescent="0.25">
      <c r="A204" t="s">
        <v>1710</v>
      </c>
      <c r="B204" t="s">
        <v>766</v>
      </c>
      <c r="C204" t="s">
        <v>1706</v>
      </c>
      <c r="D204">
        <v>70109</v>
      </c>
    </row>
    <row r="205" spans="1:4" x14ac:dyDescent="0.25">
      <c r="A205" t="s">
        <v>1711</v>
      </c>
      <c r="B205" t="s">
        <v>764</v>
      </c>
      <c r="C205" t="s">
        <v>1567</v>
      </c>
      <c r="D205">
        <v>20108</v>
      </c>
    </row>
    <row r="206" spans="1:4" x14ac:dyDescent="0.25">
      <c r="A206" t="s">
        <v>929</v>
      </c>
      <c r="B206" t="s">
        <v>767</v>
      </c>
      <c r="C206" t="s">
        <v>955</v>
      </c>
      <c r="D206">
        <v>90407</v>
      </c>
    </row>
    <row r="207" spans="1:4" x14ac:dyDescent="0.25">
      <c r="A207" t="s">
        <v>929</v>
      </c>
      <c r="B207" t="s">
        <v>760</v>
      </c>
      <c r="C207" t="s">
        <v>976</v>
      </c>
      <c r="D207">
        <v>130903</v>
      </c>
    </row>
    <row r="208" spans="1:4" x14ac:dyDescent="0.25">
      <c r="A208" t="s">
        <v>1712</v>
      </c>
      <c r="B208" t="s">
        <v>760</v>
      </c>
      <c r="C208" t="s">
        <v>1599</v>
      </c>
      <c r="D208">
        <v>130406</v>
      </c>
    </row>
    <row r="209" spans="1:4" x14ac:dyDescent="0.25">
      <c r="A209" t="s">
        <v>1713</v>
      </c>
      <c r="B209" t="s">
        <v>765</v>
      </c>
      <c r="C209" t="s">
        <v>1661</v>
      </c>
      <c r="D209">
        <v>60704</v>
      </c>
    </row>
    <row r="210" spans="1:4" x14ac:dyDescent="0.25">
      <c r="A210" t="s">
        <v>1714</v>
      </c>
      <c r="B210" t="s">
        <v>763</v>
      </c>
      <c r="C210" t="s">
        <v>974</v>
      </c>
      <c r="D210">
        <v>80504</v>
      </c>
    </row>
    <row r="211" spans="1:4" x14ac:dyDescent="0.25">
      <c r="A211" t="s">
        <v>1715</v>
      </c>
      <c r="B211" t="s">
        <v>766</v>
      </c>
      <c r="C211" t="s">
        <v>1706</v>
      </c>
      <c r="D211">
        <v>70103</v>
      </c>
    </row>
    <row r="212" spans="1:4" x14ac:dyDescent="0.25">
      <c r="A212" t="s">
        <v>1716</v>
      </c>
      <c r="B212" t="s">
        <v>766</v>
      </c>
      <c r="C212" t="s">
        <v>870</v>
      </c>
      <c r="D212">
        <v>70206</v>
      </c>
    </row>
    <row r="213" spans="1:4" x14ac:dyDescent="0.25">
      <c r="A213" t="s">
        <v>973</v>
      </c>
      <c r="B213" t="s">
        <v>767</v>
      </c>
      <c r="C213" t="s">
        <v>1586</v>
      </c>
      <c r="D213">
        <v>91105</v>
      </c>
    </row>
    <row r="214" spans="1:4" x14ac:dyDescent="0.25">
      <c r="A214" t="s">
        <v>1717</v>
      </c>
      <c r="B214" t="s">
        <v>767</v>
      </c>
      <c r="C214" t="s">
        <v>907</v>
      </c>
      <c r="D214">
        <v>90504</v>
      </c>
    </row>
    <row r="215" spans="1:4" x14ac:dyDescent="0.25">
      <c r="A215" t="s">
        <v>1718</v>
      </c>
      <c r="B215" t="s">
        <v>766</v>
      </c>
      <c r="C215" t="s">
        <v>870</v>
      </c>
      <c r="D215">
        <v>70207</v>
      </c>
    </row>
    <row r="216" spans="1:4" x14ac:dyDescent="0.25">
      <c r="A216" t="s">
        <v>1719</v>
      </c>
      <c r="B216" t="s">
        <v>768</v>
      </c>
      <c r="C216" t="s">
        <v>1720</v>
      </c>
      <c r="D216">
        <v>40902</v>
      </c>
    </row>
    <row r="217" spans="1:4" x14ac:dyDescent="0.25">
      <c r="A217" t="s">
        <v>1721</v>
      </c>
      <c r="B217" t="s">
        <v>765</v>
      </c>
      <c r="C217" t="s">
        <v>1686</v>
      </c>
      <c r="D217">
        <v>60603</v>
      </c>
    </row>
    <row r="218" spans="1:4" x14ac:dyDescent="0.25">
      <c r="A218" t="s">
        <v>1722</v>
      </c>
      <c r="B218" t="s">
        <v>764</v>
      </c>
      <c r="C218" t="s">
        <v>1701</v>
      </c>
      <c r="D218">
        <v>20503</v>
      </c>
    </row>
    <row r="219" spans="1:4" x14ac:dyDescent="0.25">
      <c r="A219" t="s">
        <v>1723</v>
      </c>
      <c r="B219" t="s">
        <v>767</v>
      </c>
      <c r="C219" t="s">
        <v>1566</v>
      </c>
      <c r="D219">
        <v>90905</v>
      </c>
    </row>
    <row r="220" spans="1:4" x14ac:dyDescent="0.25">
      <c r="A220" t="s">
        <v>1724</v>
      </c>
      <c r="B220" t="s">
        <v>758</v>
      </c>
      <c r="C220" t="s">
        <v>1564</v>
      </c>
      <c r="D220">
        <v>120506</v>
      </c>
    </row>
    <row r="221" spans="1:4" x14ac:dyDescent="0.25">
      <c r="A221" t="s">
        <v>1725</v>
      </c>
      <c r="B221" t="s">
        <v>765</v>
      </c>
      <c r="C221" t="s">
        <v>1686</v>
      </c>
      <c r="D221">
        <v>60605</v>
      </c>
    </row>
    <row r="222" spans="1:4" x14ac:dyDescent="0.25">
      <c r="A222" t="s">
        <v>1725</v>
      </c>
      <c r="B222" t="s">
        <v>766</v>
      </c>
      <c r="C222" t="s">
        <v>870</v>
      </c>
      <c r="D222">
        <v>70208</v>
      </c>
    </row>
    <row r="223" spans="1:4" x14ac:dyDescent="0.25">
      <c r="A223" t="s">
        <v>951</v>
      </c>
      <c r="B223" t="s">
        <v>758</v>
      </c>
      <c r="C223" t="s">
        <v>1564</v>
      </c>
      <c r="D223">
        <v>120510</v>
      </c>
    </row>
    <row r="224" spans="1:4" x14ac:dyDescent="0.25">
      <c r="A224" t="s">
        <v>1726</v>
      </c>
      <c r="B224" t="s">
        <v>764</v>
      </c>
      <c r="C224" t="s">
        <v>1701</v>
      </c>
      <c r="D224">
        <v>20504</v>
      </c>
    </row>
    <row r="225" spans="1:4" x14ac:dyDescent="0.25">
      <c r="A225" t="s">
        <v>1279</v>
      </c>
      <c r="B225" t="s">
        <v>767</v>
      </c>
      <c r="C225" t="s">
        <v>1632</v>
      </c>
      <c r="D225">
        <v>90303</v>
      </c>
    </row>
    <row r="226" spans="1:4" x14ac:dyDescent="0.25">
      <c r="A226" t="s">
        <v>862</v>
      </c>
      <c r="B226" t="s">
        <v>758</v>
      </c>
      <c r="C226" t="s">
        <v>1564</v>
      </c>
      <c r="D226">
        <v>120507</v>
      </c>
    </row>
    <row r="227" spans="1:4" x14ac:dyDescent="0.25">
      <c r="A227" t="s">
        <v>1727</v>
      </c>
      <c r="B227" t="s">
        <v>758</v>
      </c>
      <c r="C227" t="s">
        <v>1564</v>
      </c>
      <c r="D227">
        <v>120511</v>
      </c>
    </row>
    <row r="228" spans="1:4" x14ac:dyDescent="0.25">
      <c r="A228" t="s">
        <v>1728</v>
      </c>
      <c r="B228" t="s">
        <v>768</v>
      </c>
      <c r="C228" t="s">
        <v>1720</v>
      </c>
      <c r="D228">
        <v>40903</v>
      </c>
    </row>
    <row r="229" spans="1:4" x14ac:dyDescent="0.25">
      <c r="A229" t="s">
        <v>1729</v>
      </c>
      <c r="B229" t="s">
        <v>764</v>
      </c>
      <c r="C229" t="s">
        <v>1709</v>
      </c>
      <c r="D229">
        <v>20303</v>
      </c>
    </row>
    <row r="230" spans="1:4" x14ac:dyDescent="0.25">
      <c r="A230" t="s">
        <v>1729</v>
      </c>
      <c r="B230" t="s">
        <v>767</v>
      </c>
      <c r="C230" t="s">
        <v>1593</v>
      </c>
      <c r="D230">
        <v>90205</v>
      </c>
    </row>
    <row r="231" spans="1:4" x14ac:dyDescent="0.25">
      <c r="A231" t="s">
        <v>1730</v>
      </c>
      <c r="B231" t="s">
        <v>767</v>
      </c>
      <c r="C231" t="s">
        <v>907</v>
      </c>
      <c r="D231">
        <v>90505</v>
      </c>
    </row>
    <row r="232" spans="1:4" x14ac:dyDescent="0.25">
      <c r="A232" t="s">
        <v>1731</v>
      </c>
      <c r="B232" t="s">
        <v>768</v>
      </c>
      <c r="C232" t="s">
        <v>1720</v>
      </c>
      <c r="D232">
        <v>40904</v>
      </c>
    </row>
    <row r="233" spans="1:4" x14ac:dyDescent="0.25">
      <c r="A233" t="s">
        <v>1732</v>
      </c>
      <c r="B233" t="s">
        <v>762</v>
      </c>
      <c r="C233" t="s">
        <v>830</v>
      </c>
      <c r="D233">
        <v>50201</v>
      </c>
    </row>
    <row r="234" spans="1:4" x14ac:dyDescent="0.25">
      <c r="A234" t="s">
        <v>1733</v>
      </c>
      <c r="B234" t="s">
        <v>764</v>
      </c>
      <c r="C234" t="s">
        <v>1578</v>
      </c>
      <c r="D234">
        <v>20204</v>
      </c>
    </row>
    <row r="235" spans="1:4" x14ac:dyDescent="0.25">
      <c r="A235" t="s">
        <v>947</v>
      </c>
      <c r="B235" t="s">
        <v>765</v>
      </c>
      <c r="C235" t="s">
        <v>1661</v>
      </c>
      <c r="D235">
        <v>60703</v>
      </c>
    </row>
    <row r="236" spans="1:4" x14ac:dyDescent="0.25">
      <c r="A236" t="s">
        <v>947</v>
      </c>
      <c r="B236" t="s">
        <v>767</v>
      </c>
      <c r="C236" t="s">
        <v>907</v>
      </c>
      <c r="D236">
        <v>90506</v>
      </c>
    </row>
    <row r="237" spans="1:4" x14ac:dyDescent="0.25">
      <c r="A237" t="s">
        <v>1004</v>
      </c>
      <c r="B237" t="s">
        <v>764</v>
      </c>
      <c r="C237" t="s">
        <v>1567</v>
      </c>
      <c r="D237">
        <v>20103</v>
      </c>
    </row>
    <row r="238" spans="1:4" x14ac:dyDescent="0.25">
      <c r="A238" t="s">
        <v>1734</v>
      </c>
      <c r="B238" t="s">
        <v>757</v>
      </c>
      <c r="C238" t="s">
        <v>1595</v>
      </c>
      <c r="D238">
        <v>10214</v>
      </c>
    </row>
    <row r="239" spans="1:4" x14ac:dyDescent="0.25">
      <c r="A239" t="s">
        <v>1735</v>
      </c>
      <c r="B239" t="s">
        <v>768</v>
      </c>
      <c r="C239" t="s">
        <v>1568</v>
      </c>
      <c r="D239">
        <v>40103</v>
      </c>
    </row>
    <row r="240" spans="1:4" x14ac:dyDescent="0.25">
      <c r="A240" t="s">
        <v>927</v>
      </c>
      <c r="B240" t="s">
        <v>757</v>
      </c>
      <c r="C240" t="s">
        <v>1595</v>
      </c>
      <c r="D240">
        <v>10204</v>
      </c>
    </row>
    <row r="241" spans="1:4" x14ac:dyDescent="0.25">
      <c r="A241" t="s">
        <v>1736</v>
      </c>
      <c r="B241" t="s">
        <v>765</v>
      </c>
      <c r="C241" t="s">
        <v>1650</v>
      </c>
      <c r="D241">
        <v>60406</v>
      </c>
    </row>
    <row r="242" spans="1:4" x14ac:dyDescent="0.25">
      <c r="A242" t="s">
        <v>1737</v>
      </c>
      <c r="B242" t="s">
        <v>765</v>
      </c>
      <c r="C242" t="s">
        <v>1654</v>
      </c>
      <c r="D242">
        <v>60204</v>
      </c>
    </row>
    <row r="243" spans="1:4" x14ac:dyDescent="0.25">
      <c r="A243" t="s">
        <v>910</v>
      </c>
      <c r="B243" t="s">
        <v>764</v>
      </c>
      <c r="C243" t="s">
        <v>1578</v>
      </c>
      <c r="D243">
        <v>20205</v>
      </c>
    </row>
    <row r="244" spans="1:4" x14ac:dyDescent="0.25">
      <c r="A244" t="s">
        <v>1738</v>
      </c>
      <c r="B244" t="s">
        <v>758</v>
      </c>
      <c r="C244" t="s">
        <v>1605</v>
      </c>
      <c r="D244">
        <v>120106</v>
      </c>
    </row>
    <row r="245" spans="1:4" x14ac:dyDescent="0.25">
      <c r="A245" t="s">
        <v>1739</v>
      </c>
      <c r="B245" t="s">
        <v>765</v>
      </c>
      <c r="C245" t="s">
        <v>1650</v>
      </c>
      <c r="D245">
        <v>60408</v>
      </c>
    </row>
    <row r="246" spans="1:4" x14ac:dyDescent="0.25">
      <c r="A246" t="s">
        <v>784</v>
      </c>
      <c r="B246" t="s">
        <v>763</v>
      </c>
      <c r="C246" t="s">
        <v>763</v>
      </c>
      <c r="D246">
        <v>80823</v>
      </c>
    </row>
    <row r="247" spans="1:4" x14ac:dyDescent="0.25">
      <c r="A247" t="s">
        <v>1740</v>
      </c>
      <c r="B247" t="s">
        <v>766</v>
      </c>
      <c r="C247" t="s">
        <v>1587</v>
      </c>
      <c r="D247">
        <v>70407</v>
      </c>
    </row>
    <row r="248" spans="1:4" x14ac:dyDescent="0.25">
      <c r="A248" t="s">
        <v>1741</v>
      </c>
      <c r="B248" t="s">
        <v>760</v>
      </c>
      <c r="C248" t="s">
        <v>1576</v>
      </c>
      <c r="D248">
        <v>130707</v>
      </c>
    </row>
    <row r="249" spans="1:4" x14ac:dyDescent="0.25">
      <c r="A249" t="s">
        <v>1742</v>
      </c>
      <c r="B249" t="s">
        <v>757</v>
      </c>
      <c r="C249" t="s">
        <v>1595</v>
      </c>
      <c r="D249">
        <v>10216</v>
      </c>
    </row>
    <row r="250" spans="1:4" x14ac:dyDescent="0.25">
      <c r="A250" t="s">
        <v>1284</v>
      </c>
      <c r="B250" t="s">
        <v>757</v>
      </c>
      <c r="C250" t="s">
        <v>1595</v>
      </c>
      <c r="D250">
        <v>10215</v>
      </c>
    </row>
    <row r="251" spans="1:4" x14ac:dyDescent="0.25">
      <c r="A251" t="s">
        <v>1743</v>
      </c>
      <c r="B251" t="s">
        <v>757</v>
      </c>
      <c r="C251" t="s">
        <v>1595</v>
      </c>
      <c r="D251">
        <v>10217</v>
      </c>
    </row>
    <row r="252" spans="1:4" x14ac:dyDescent="0.25">
      <c r="A252" t="s">
        <v>1744</v>
      </c>
      <c r="B252" t="s">
        <v>766</v>
      </c>
      <c r="C252" t="s">
        <v>1575</v>
      </c>
      <c r="D252">
        <v>70707</v>
      </c>
    </row>
    <row r="253" spans="1:4" x14ac:dyDescent="0.25">
      <c r="A253" t="s">
        <v>902</v>
      </c>
      <c r="B253" t="s">
        <v>762</v>
      </c>
      <c r="C253" t="s">
        <v>1627</v>
      </c>
      <c r="D253">
        <v>50104</v>
      </c>
    </row>
    <row r="254" spans="1:4" x14ac:dyDescent="0.25">
      <c r="A254" t="s">
        <v>1745</v>
      </c>
      <c r="B254" t="s">
        <v>767</v>
      </c>
      <c r="C254" t="s">
        <v>1566</v>
      </c>
      <c r="D254">
        <v>90906</v>
      </c>
    </row>
    <row r="255" spans="1:4" x14ac:dyDescent="0.25">
      <c r="A255" t="s">
        <v>1746</v>
      </c>
      <c r="B255" t="s">
        <v>759</v>
      </c>
      <c r="C255" t="s">
        <v>1668</v>
      </c>
      <c r="D255">
        <v>30304</v>
      </c>
    </row>
    <row r="256" spans="1:4" x14ac:dyDescent="0.25">
      <c r="A256" t="s">
        <v>1747</v>
      </c>
      <c r="B256" t="s">
        <v>767</v>
      </c>
      <c r="C256" t="s">
        <v>1642</v>
      </c>
      <c r="D256">
        <v>90602</v>
      </c>
    </row>
    <row r="257" spans="1:4" x14ac:dyDescent="0.25">
      <c r="A257" t="s">
        <v>1748</v>
      </c>
      <c r="B257" t="s">
        <v>768</v>
      </c>
      <c r="C257" t="s">
        <v>843</v>
      </c>
      <c r="D257">
        <v>40505</v>
      </c>
    </row>
    <row r="258" spans="1:4" x14ac:dyDescent="0.25">
      <c r="A258" t="s">
        <v>1749</v>
      </c>
      <c r="B258" t="s">
        <v>763</v>
      </c>
      <c r="C258" t="s">
        <v>1610</v>
      </c>
      <c r="D258">
        <v>80603</v>
      </c>
    </row>
    <row r="259" spans="1:4" x14ac:dyDescent="0.25">
      <c r="A259" t="s">
        <v>1308</v>
      </c>
      <c r="B259" t="s">
        <v>768</v>
      </c>
      <c r="C259" t="s">
        <v>1585</v>
      </c>
      <c r="D259">
        <v>40304</v>
      </c>
    </row>
    <row r="260" spans="1:4" x14ac:dyDescent="0.25">
      <c r="A260" t="s">
        <v>909</v>
      </c>
      <c r="B260" t="s">
        <v>757</v>
      </c>
      <c r="C260" t="s">
        <v>1595</v>
      </c>
      <c r="D260">
        <v>10203</v>
      </c>
    </row>
    <row r="261" spans="1:4" x14ac:dyDescent="0.25">
      <c r="A261" t="s">
        <v>1750</v>
      </c>
      <c r="B261" t="s">
        <v>768</v>
      </c>
      <c r="C261" t="s">
        <v>1602</v>
      </c>
      <c r="D261">
        <v>40605</v>
      </c>
    </row>
    <row r="262" spans="1:4" x14ac:dyDescent="0.25">
      <c r="A262" t="s">
        <v>808</v>
      </c>
      <c r="B262" t="s">
        <v>760</v>
      </c>
      <c r="C262" t="s">
        <v>1576</v>
      </c>
      <c r="D262">
        <v>130708</v>
      </c>
    </row>
    <row r="263" spans="1:4" x14ac:dyDescent="0.25">
      <c r="A263" t="s">
        <v>866</v>
      </c>
      <c r="B263" t="s">
        <v>768</v>
      </c>
      <c r="C263" t="s">
        <v>866</v>
      </c>
      <c r="D263">
        <v>40801</v>
      </c>
    </row>
    <row r="264" spans="1:4" x14ac:dyDescent="0.25">
      <c r="A264" t="s">
        <v>1751</v>
      </c>
      <c r="B264" t="s">
        <v>766</v>
      </c>
      <c r="C264" t="s">
        <v>1575</v>
      </c>
      <c r="D264">
        <v>70708</v>
      </c>
    </row>
    <row r="265" spans="1:4" x14ac:dyDescent="0.25">
      <c r="A265" t="s">
        <v>1752</v>
      </c>
      <c r="B265" t="s">
        <v>766</v>
      </c>
      <c r="C265" t="s">
        <v>1706</v>
      </c>
      <c r="D265">
        <v>70101</v>
      </c>
    </row>
    <row r="266" spans="1:4" x14ac:dyDescent="0.25">
      <c r="A266" t="s">
        <v>1753</v>
      </c>
      <c r="B266" t="s">
        <v>766</v>
      </c>
      <c r="C266" t="s">
        <v>1706</v>
      </c>
      <c r="D266">
        <v>70104</v>
      </c>
    </row>
    <row r="267" spans="1:4" x14ac:dyDescent="0.25">
      <c r="A267" t="s">
        <v>997</v>
      </c>
      <c r="B267" t="s">
        <v>768</v>
      </c>
      <c r="C267" t="s">
        <v>1568</v>
      </c>
      <c r="D267">
        <v>40104</v>
      </c>
    </row>
    <row r="268" spans="1:4" x14ac:dyDescent="0.25">
      <c r="A268" t="s">
        <v>997</v>
      </c>
      <c r="B268" t="s">
        <v>767</v>
      </c>
      <c r="C268" t="s">
        <v>1586</v>
      </c>
      <c r="D268">
        <v>91106</v>
      </c>
    </row>
    <row r="269" spans="1:4" x14ac:dyDescent="0.25">
      <c r="A269" t="s">
        <v>1754</v>
      </c>
      <c r="B269" t="s">
        <v>768</v>
      </c>
      <c r="C269" t="s">
        <v>1585</v>
      </c>
      <c r="D269">
        <v>40305</v>
      </c>
    </row>
    <row r="270" spans="1:4" x14ac:dyDescent="0.25">
      <c r="A270" t="s">
        <v>1755</v>
      </c>
      <c r="B270" t="s">
        <v>760</v>
      </c>
      <c r="C270" t="s">
        <v>976</v>
      </c>
      <c r="D270">
        <v>130904</v>
      </c>
    </row>
    <row r="271" spans="1:4" x14ac:dyDescent="0.25">
      <c r="A271" t="s">
        <v>1755</v>
      </c>
      <c r="B271" t="s">
        <v>758</v>
      </c>
      <c r="C271" t="s">
        <v>1564</v>
      </c>
      <c r="D271">
        <v>120508</v>
      </c>
    </row>
    <row r="272" spans="1:4" x14ac:dyDescent="0.25">
      <c r="A272" t="s">
        <v>961</v>
      </c>
      <c r="B272" t="s">
        <v>758</v>
      </c>
      <c r="C272" t="s">
        <v>1564</v>
      </c>
      <c r="D272">
        <v>120509</v>
      </c>
    </row>
    <row r="273" spans="1:4" x14ac:dyDescent="0.25">
      <c r="A273" t="s">
        <v>1756</v>
      </c>
      <c r="B273" t="s">
        <v>764</v>
      </c>
      <c r="C273" t="s">
        <v>1634</v>
      </c>
      <c r="D273">
        <v>20404</v>
      </c>
    </row>
    <row r="274" spans="1:4" x14ac:dyDescent="0.25">
      <c r="A274" t="s">
        <v>1395</v>
      </c>
      <c r="B274" t="s">
        <v>758</v>
      </c>
      <c r="C274" t="s">
        <v>1614</v>
      </c>
      <c r="D274">
        <v>120803</v>
      </c>
    </row>
    <row r="275" spans="1:4" x14ac:dyDescent="0.25">
      <c r="A275" t="s">
        <v>1757</v>
      </c>
      <c r="B275" t="s">
        <v>758</v>
      </c>
      <c r="C275" t="s">
        <v>800</v>
      </c>
      <c r="D275">
        <v>120604</v>
      </c>
    </row>
    <row r="276" spans="1:4" x14ac:dyDescent="0.25">
      <c r="A276" t="s">
        <v>880</v>
      </c>
      <c r="B276" t="s">
        <v>758</v>
      </c>
      <c r="C276" t="s">
        <v>1648</v>
      </c>
      <c r="D276">
        <v>120402</v>
      </c>
    </row>
    <row r="277" spans="1:4" x14ac:dyDescent="0.25">
      <c r="A277" t="s">
        <v>1758</v>
      </c>
      <c r="B277" t="s">
        <v>758</v>
      </c>
      <c r="C277" t="s">
        <v>1637</v>
      </c>
      <c r="D277">
        <v>120203</v>
      </c>
    </row>
    <row r="278" spans="1:4" x14ac:dyDescent="0.25">
      <c r="A278" t="s">
        <v>1759</v>
      </c>
      <c r="B278" t="s">
        <v>758</v>
      </c>
      <c r="C278" t="s">
        <v>1637</v>
      </c>
      <c r="D278">
        <v>120204</v>
      </c>
    </row>
    <row r="279" spans="1:4" x14ac:dyDescent="0.25">
      <c r="A279" t="s">
        <v>1760</v>
      </c>
      <c r="B279" t="s">
        <v>758</v>
      </c>
      <c r="C279" t="s">
        <v>1637</v>
      </c>
      <c r="D279">
        <v>120205</v>
      </c>
    </row>
    <row r="280" spans="1:4" x14ac:dyDescent="0.25">
      <c r="A280" t="s">
        <v>1761</v>
      </c>
      <c r="B280" t="s">
        <v>758</v>
      </c>
      <c r="C280" t="s">
        <v>1637</v>
      </c>
      <c r="D280">
        <v>120206</v>
      </c>
    </row>
    <row r="281" spans="1:4" x14ac:dyDescent="0.25">
      <c r="A281" t="s">
        <v>1762</v>
      </c>
      <c r="B281" t="s">
        <v>758</v>
      </c>
      <c r="C281" t="s">
        <v>1637</v>
      </c>
      <c r="D281">
        <v>120201</v>
      </c>
    </row>
    <row r="282" spans="1:4" x14ac:dyDescent="0.25">
      <c r="A282" t="s">
        <v>765</v>
      </c>
      <c r="B282" t="s">
        <v>760</v>
      </c>
      <c r="C282" t="s">
        <v>1576</v>
      </c>
      <c r="D282">
        <v>130709</v>
      </c>
    </row>
    <row r="283" spans="1:4" x14ac:dyDescent="0.25">
      <c r="A283" t="s">
        <v>1763</v>
      </c>
      <c r="B283" t="s">
        <v>767</v>
      </c>
      <c r="C283" t="s">
        <v>1586</v>
      </c>
      <c r="D283">
        <v>91111</v>
      </c>
    </row>
    <row r="284" spans="1:4" x14ac:dyDescent="0.25">
      <c r="A284" t="s">
        <v>963</v>
      </c>
      <c r="B284" t="s">
        <v>768</v>
      </c>
      <c r="C284" t="s">
        <v>1604</v>
      </c>
      <c r="D284">
        <v>41201</v>
      </c>
    </row>
    <row r="285" spans="1:4" x14ac:dyDescent="0.25">
      <c r="A285" t="s">
        <v>1764</v>
      </c>
      <c r="B285" t="s">
        <v>768</v>
      </c>
      <c r="C285" t="s">
        <v>866</v>
      </c>
      <c r="D285">
        <v>40802</v>
      </c>
    </row>
    <row r="286" spans="1:4" x14ac:dyDescent="0.25">
      <c r="A286" t="s">
        <v>1765</v>
      </c>
      <c r="B286" t="s">
        <v>760</v>
      </c>
      <c r="C286" t="s">
        <v>1576</v>
      </c>
      <c r="D286">
        <v>130710</v>
      </c>
    </row>
    <row r="287" spans="1:4" x14ac:dyDescent="0.25">
      <c r="A287" t="s">
        <v>1766</v>
      </c>
      <c r="B287" t="s">
        <v>766</v>
      </c>
      <c r="C287" t="s">
        <v>1575</v>
      </c>
      <c r="D287">
        <v>70711</v>
      </c>
    </row>
    <row r="288" spans="1:4" x14ac:dyDescent="0.25">
      <c r="A288" t="s">
        <v>1767</v>
      </c>
      <c r="B288" t="s">
        <v>759</v>
      </c>
      <c r="C288" t="s">
        <v>1619</v>
      </c>
      <c r="D288">
        <v>30404</v>
      </c>
    </row>
    <row r="289" spans="1:4" x14ac:dyDescent="0.25">
      <c r="A289" t="s">
        <v>1768</v>
      </c>
      <c r="B289" t="s">
        <v>760</v>
      </c>
      <c r="C289" t="s">
        <v>1576</v>
      </c>
      <c r="D289">
        <v>130711</v>
      </c>
    </row>
    <row r="290" spans="1:4" x14ac:dyDescent="0.25">
      <c r="A290" t="s">
        <v>1769</v>
      </c>
      <c r="B290" t="s">
        <v>758</v>
      </c>
      <c r="C290" t="s">
        <v>1648</v>
      </c>
      <c r="D290">
        <v>120403</v>
      </c>
    </row>
    <row r="291" spans="1:4" x14ac:dyDescent="0.25">
      <c r="A291" t="s">
        <v>904</v>
      </c>
      <c r="B291" t="s">
        <v>762</v>
      </c>
      <c r="C291" t="s">
        <v>1627</v>
      </c>
      <c r="D291">
        <v>50105</v>
      </c>
    </row>
    <row r="292" spans="1:4" x14ac:dyDescent="0.25">
      <c r="A292" t="s">
        <v>1333</v>
      </c>
      <c r="B292" t="s">
        <v>768</v>
      </c>
      <c r="C292" t="s">
        <v>1572</v>
      </c>
      <c r="D292">
        <v>40405</v>
      </c>
    </row>
    <row r="293" spans="1:4" x14ac:dyDescent="0.25">
      <c r="A293" t="s">
        <v>944</v>
      </c>
      <c r="B293" t="s">
        <v>1664</v>
      </c>
      <c r="C293" t="s">
        <v>945</v>
      </c>
      <c r="D293">
        <v>110202</v>
      </c>
    </row>
    <row r="294" spans="1:4" x14ac:dyDescent="0.25">
      <c r="A294" t="s">
        <v>818</v>
      </c>
      <c r="B294" t="s">
        <v>763</v>
      </c>
      <c r="C294" t="s">
        <v>1577</v>
      </c>
      <c r="D294">
        <v>81003</v>
      </c>
    </row>
    <row r="295" spans="1:4" x14ac:dyDescent="0.25">
      <c r="A295" t="s">
        <v>777</v>
      </c>
      <c r="B295" t="s">
        <v>760</v>
      </c>
      <c r="C295" t="s">
        <v>1582</v>
      </c>
      <c r="D295">
        <v>130102</v>
      </c>
    </row>
    <row r="296" spans="1:4" x14ac:dyDescent="0.25">
      <c r="A296" t="s">
        <v>789</v>
      </c>
      <c r="B296" t="s">
        <v>763</v>
      </c>
      <c r="C296" t="s">
        <v>763</v>
      </c>
      <c r="D296">
        <v>80812</v>
      </c>
    </row>
    <row r="297" spans="1:4" x14ac:dyDescent="0.25">
      <c r="A297" t="s">
        <v>789</v>
      </c>
      <c r="B297" t="s">
        <v>764</v>
      </c>
      <c r="C297" t="s">
        <v>1578</v>
      </c>
      <c r="D297">
        <v>20206</v>
      </c>
    </row>
    <row r="298" spans="1:4" x14ac:dyDescent="0.25">
      <c r="A298" t="s">
        <v>1365</v>
      </c>
      <c r="B298" t="s">
        <v>768</v>
      </c>
      <c r="C298" t="s">
        <v>1770</v>
      </c>
      <c r="D298">
        <v>41102</v>
      </c>
    </row>
    <row r="299" spans="1:4" x14ac:dyDescent="0.25">
      <c r="A299" t="s">
        <v>1771</v>
      </c>
      <c r="B299" t="s">
        <v>768</v>
      </c>
      <c r="C299" t="s">
        <v>1600</v>
      </c>
      <c r="D299">
        <v>41305</v>
      </c>
    </row>
    <row r="300" spans="1:4" x14ac:dyDescent="0.25">
      <c r="A300" t="s">
        <v>800</v>
      </c>
      <c r="B300" t="s">
        <v>758</v>
      </c>
      <c r="C300" t="s">
        <v>800</v>
      </c>
      <c r="D300">
        <v>120605</v>
      </c>
    </row>
    <row r="301" spans="1:4" x14ac:dyDescent="0.25">
      <c r="A301" t="s">
        <v>1772</v>
      </c>
      <c r="B301" t="s">
        <v>758</v>
      </c>
      <c r="C301" t="s">
        <v>1573</v>
      </c>
      <c r="D301">
        <v>120306</v>
      </c>
    </row>
    <row r="302" spans="1:4" x14ac:dyDescent="0.25">
      <c r="A302" t="s">
        <v>850</v>
      </c>
      <c r="B302" t="s">
        <v>758</v>
      </c>
      <c r="C302" t="s">
        <v>850</v>
      </c>
      <c r="D302">
        <v>120701</v>
      </c>
    </row>
    <row r="303" spans="1:4" x14ac:dyDescent="0.25">
      <c r="A303" t="s">
        <v>934</v>
      </c>
      <c r="B303" t="s">
        <v>765</v>
      </c>
      <c r="C303" t="s">
        <v>1658</v>
      </c>
      <c r="D303">
        <v>60102</v>
      </c>
    </row>
    <row r="304" spans="1:4" x14ac:dyDescent="0.25">
      <c r="A304" t="s">
        <v>934</v>
      </c>
      <c r="B304" t="s">
        <v>765</v>
      </c>
      <c r="C304" t="s">
        <v>1691</v>
      </c>
      <c r="D304">
        <v>60305</v>
      </c>
    </row>
    <row r="305" spans="1:4" x14ac:dyDescent="0.25">
      <c r="A305" t="s">
        <v>1773</v>
      </c>
      <c r="B305" t="s">
        <v>767</v>
      </c>
      <c r="C305" t="s">
        <v>1583</v>
      </c>
      <c r="D305">
        <v>90104</v>
      </c>
    </row>
    <row r="306" spans="1:4" x14ac:dyDescent="0.25">
      <c r="A306" t="s">
        <v>1774</v>
      </c>
      <c r="B306" t="s">
        <v>767</v>
      </c>
      <c r="C306" t="s">
        <v>1630</v>
      </c>
      <c r="D306">
        <v>91002</v>
      </c>
    </row>
    <row r="307" spans="1:4" x14ac:dyDescent="0.25">
      <c r="A307" t="s">
        <v>1774</v>
      </c>
      <c r="B307" t="s">
        <v>766</v>
      </c>
      <c r="C307" t="s">
        <v>766</v>
      </c>
      <c r="D307">
        <v>70303</v>
      </c>
    </row>
    <row r="308" spans="1:4" x14ac:dyDescent="0.25">
      <c r="A308" t="s">
        <v>882</v>
      </c>
      <c r="B308" t="s">
        <v>768</v>
      </c>
      <c r="C308" t="s">
        <v>843</v>
      </c>
      <c r="D308">
        <v>40501</v>
      </c>
    </row>
    <row r="309" spans="1:4" x14ac:dyDescent="0.25">
      <c r="A309" t="s">
        <v>1775</v>
      </c>
      <c r="B309" t="s">
        <v>759</v>
      </c>
      <c r="C309" t="s">
        <v>1561</v>
      </c>
      <c r="D309">
        <v>30204</v>
      </c>
    </row>
    <row r="310" spans="1:4" x14ac:dyDescent="0.25">
      <c r="A310" t="s">
        <v>1776</v>
      </c>
      <c r="B310" t="s">
        <v>766</v>
      </c>
      <c r="C310" t="s">
        <v>1706</v>
      </c>
      <c r="D310">
        <v>70105</v>
      </c>
    </row>
    <row r="311" spans="1:4" x14ac:dyDescent="0.25">
      <c r="A311" t="s">
        <v>1777</v>
      </c>
      <c r="B311" t="s">
        <v>763</v>
      </c>
      <c r="C311" t="s">
        <v>1778</v>
      </c>
      <c r="D311">
        <v>80202</v>
      </c>
    </row>
    <row r="312" spans="1:4" x14ac:dyDescent="0.25">
      <c r="A312" t="s">
        <v>1779</v>
      </c>
      <c r="B312" t="s">
        <v>760</v>
      </c>
      <c r="C312" t="s">
        <v>976</v>
      </c>
      <c r="D312">
        <v>130905</v>
      </c>
    </row>
    <row r="313" spans="1:4" x14ac:dyDescent="0.25">
      <c r="A313" t="s">
        <v>1780</v>
      </c>
      <c r="B313" t="s">
        <v>763</v>
      </c>
      <c r="C313" t="s">
        <v>1778</v>
      </c>
      <c r="D313">
        <v>80203</v>
      </c>
    </row>
    <row r="314" spans="1:4" x14ac:dyDescent="0.25">
      <c r="A314" t="s">
        <v>1781</v>
      </c>
      <c r="B314" t="s">
        <v>766</v>
      </c>
      <c r="C314" t="s">
        <v>766</v>
      </c>
      <c r="D314">
        <v>70304</v>
      </c>
    </row>
    <row r="315" spans="1:4" x14ac:dyDescent="0.25">
      <c r="A315" t="s">
        <v>1782</v>
      </c>
      <c r="B315" t="s">
        <v>768</v>
      </c>
      <c r="C315" t="s">
        <v>843</v>
      </c>
      <c r="D315">
        <v>40506</v>
      </c>
    </row>
    <row r="316" spans="1:4" x14ac:dyDescent="0.25">
      <c r="A316" t="s">
        <v>822</v>
      </c>
      <c r="B316" t="s">
        <v>763</v>
      </c>
      <c r="C316" t="s">
        <v>763</v>
      </c>
      <c r="D316">
        <v>80804</v>
      </c>
    </row>
    <row r="317" spans="1:4" x14ac:dyDescent="0.25">
      <c r="A317" t="s">
        <v>1783</v>
      </c>
      <c r="B317" t="s">
        <v>767</v>
      </c>
      <c r="C317" t="s">
        <v>1642</v>
      </c>
      <c r="D317">
        <v>90603</v>
      </c>
    </row>
    <row r="318" spans="1:4" x14ac:dyDescent="0.25">
      <c r="A318" t="s">
        <v>1784</v>
      </c>
      <c r="B318" t="s">
        <v>757</v>
      </c>
      <c r="C318" t="s">
        <v>1595</v>
      </c>
      <c r="D318">
        <v>10209</v>
      </c>
    </row>
    <row r="319" spans="1:4" x14ac:dyDescent="0.25">
      <c r="A319" t="s">
        <v>1785</v>
      </c>
      <c r="B319" t="s">
        <v>763</v>
      </c>
      <c r="C319" t="s">
        <v>1778</v>
      </c>
      <c r="D319">
        <v>80204</v>
      </c>
    </row>
    <row r="320" spans="1:4" x14ac:dyDescent="0.25">
      <c r="A320" t="s">
        <v>1786</v>
      </c>
      <c r="B320" t="s">
        <v>760</v>
      </c>
      <c r="C320" t="s">
        <v>976</v>
      </c>
      <c r="D320">
        <v>130906</v>
      </c>
    </row>
    <row r="321" spans="1:4" x14ac:dyDescent="0.25">
      <c r="A321" t="s">
        <v>1786</v>
      </c>
      <c r="B321" t="s">
        <v>767</v>
      </c>
      <c r="C321" t="s">
        <v>1593</v>
      </c>
      <c r="D321">
        <v>90206</v>
      </c>
    </row>
    <row r="322" spans="1:4" x14ac:dyDescent="0.25">
      <c r="A322" t="s">
        <v>1787</v>
      </c>
      <c r="B322" t="s">
        <v>766</v>
      </c>
      <c r="C322" t="s">
        <v>870</v>
      </c>
      <c r="D322">
        <v>70209</v>
      </c>
    </row>
    <row r="323" spans="1:4" x14ac:dyDescent="0.25">
      <c r="A323" t="s">
        <v>955</v>
      </c>
      <c r="B323" t="s">
        <v>766</v>
      </c>
      <c r="C323" t="s">
        <v>1587</v>
      </c>
      <c r="D323">
        <v>70408</v>
      </c>
    </row>
    <row r="324" spans="1:4" x14ac:dyDescent="0.25">
      <c r="A324" t="s">
        <v>930</v>
      </c>
      <c r="B324" t="s">
        <v>767</v>
      </c>
      <c r="C324" t="s">
        <v>955</v>
      </c>
      <c r="D324">
        <v>90401</v>
      </c>
    </row>
    <row r="325" spans="1:4" x14ac:dyDescent="0.25">
      <c r="A325" t="s">
        <v>1788</v>
      </c>
      <c r="B325" t="s">
        <v>766</v>
      </c>
      <c r="C325" t="s">
        <v>870</v>
      </c>
      <c r="D325">
        <v>70210</v>
      </c>
    </row>
    <row r="326" spans="1:4" x14ac:dyDescent="0.25">
      <c r="A326" t="s">
        <v>1171</v>
      </c>
      <c r="B326" t="s">
        <v>767</v>
      </c>
      <c r="C326" t="s">
        <v>1583</v>
      </c>
      <c r="D326">
        <v>90103</v>
      </c>
    </row>
    <row r="327" spans="1:4" x14ac:dyDescent="0.25">
      <c r="A327" t="s">
        <v>926</v>
      </c>
      <c r="B327" t="s">
        <v>766</v>
      </c>
      <c r="C327" t="s">
        <v>870</v>
      </c>
      <c r="D327">
        <v>70211</v>
      </c>
    </row>
    <row r="328" spans="1:4" x14ac:dyDescent="0.25">
      <c r="A328" t="s">
        <v>1789</v>
      </c>
      <c r="B328" t="s">
        <v>762</v>
      </c>
      <c r="C328" t="s">
        <v>1627</v>
      </c>
      <c r="D328">
        <v>50101</v>
      </c>
    </row>
    <row r="329" spans="1:4" x14ac:dyDescent="0.25">
      <c r="A329" t="s">
        <v>1790</v>
      </c>
      <c r="B329" t="s">
        <v>766</v>
      </c>
      <c r="C329" t="s">
        <v>1706</v>
      </c>
      <c r="D329">
        <v>70106</v>
      </c>
    </row>
    <row r="330" spans="1:4" x14ac:dyDescent="0.25">
      <c r="A330" t="s">
        <v>1791</v>
      </c>
      <c r="B330" t="s">
        <v>764</v>
      </c>
      <c r="C330" t="s">
        <v>1701</v>
      </c>
      <c r="D330">
        <v>20505</v>
      </c>
    </row>
    <row r="331" spans="1:4" x14ac:dyDescent="0.25">
      <c r="A331" t="s">
        <v>921</v>
      </c>
      <c r="B331" t="s">
        <v>767</v>
      </c>
      <c r="C331" t="s">
        <v>1630</v>
      </c>
      <c r="D331">
        <v>91003</v>
      </c>
    </row>
    <row r="332" spans="1:4" x14ac:dyDescent="0.25">
      <c r="A332" t="s">
        <v>1792</v>
      </c>
      <c r="B332" t="s">
        <v>764</v>
      </c>
      <c r="C332" t="s">
        <v>1709</v>
      </c>
      <c r="D332">
        <v>20301</v>
      </c>
    </row>
    <row r="333" spans="1:4" x14ac:dyDescent="0.25">
      <c r="A333" t="s">
        <v>1793</v>
      </c>
      <c r="B333" t="s">
        <v>765</v>
      </c>
      <c r="C333" t="s">
        <v>1691</v>
      </c>
      <c r="D333">
        <v>60306</v>
      </c>
    </row>
    <row r="334" spans="1:4" x14ac:dyDescent="0.25">
      <c r="A334" t="s">
        <v>1794</v>
      </c>
      <c r="B334" t="s">
        <v>767</v>
      </c>
      <c r="C334" t="s">
        <v>1593</v>
      </c>
      <c r="D334">
        <v>90207</v>
      </c>
    </row>
    <row r="335" spans="1:4" x14ac:dyDescent="0.25">
      <c r="A335" t="s">
        <v>1795</v>
      </c>
      <c r="B335" t="s">
        <v>767</v>
      </c>
      <c r="C335" t="s">
        <v>1630</v>
      </c>
      <c r="D335">
        <v>91004</v>
      </c>
    </row>
    <row r="336" spans="1:4" x14ac:dyDescent="0.25">
      <c r="A336" t="s">
        <v>1796</v>
      </c>
      <c r="B336" t="s">
        <v>760</v>
      </c>
      <c r="C336" t="s">
        <v>1576</v>
      </c>
      <c r="D336">
        <v>130712</v>
      </c>
    </row>
    <row r="337" spans="1:4" x14ac:dyDescent="0.25">
      <c r="A337" t="s">
        <v>952</v>
      </c>
      <c r="B337" t="s">
        <v>767</v>
      </c>
      <c r="C337" t="s">
        <v>1586</v>
      </c>
      <c r="D337">
        <v>91107</v>
      </c>
    </row>
    <row r="338" spans="1:4" x14ac:dyDescent="0.25">
      <c r="A338" t="s">
        <v>1797</v>
      </c>
      <c r="B338" t="s">
        <v>767</v>
      </c>
      <c r="C338" t="s">
        <v>1593</v>
      </c>
      <c r="D338">
        <v>90208</v>
      </c>
    </row>
    <row r="339" spans="1:4" x14ac:dyDescent="0.25">
      <c r="A339" t="s">
        <v>1798</v>
      </c>
      <c r="B339" t="s">
        <v>766</v>
      </c>
      <c r="C339" t="s">
        <v>870</v>
      </c>
      <c r="D339">
        <v>70212</v>
      </c>
    </row>
    <row r="340" spans="1:4" x14ac:dyDescent="0.25">
      <c r="A340" t="s">
        <v>953</v>
      </c>
      <c r="B340" t="s">
        <v>767</v>
      </c>
      <c r="C340" t="s">
        <v>1586</v>
      </c>
      <c r="D340">
        <v>91112</v>
      </c>
    </row>
    <row r="341" spans="1:4" x14ac:dyDescent="0.25">
      <c r="A341" t="s">
        <v>1799</v>
      </c>
      <c r="B341" t="s">
        <v>760</v>
      </c>
      <c r="C341" t="s">
        <v>1620</v>
      </c>
      <c r="D341">
        <v>130308</v>
      </c>
    </row>
    <row r="342" spans="1:4" x14ac:dyDescent="0.25">
      <c r="A342" t="s">
        <v>1800</v>
      </c>
      <c r="B342" t="s">
        <v>766</v>
      </c>
      <c r="C342" t="s">
        <v>1575</v>
      </c>
      <c r="D342">
        <v>70709</v>
      </c>
    </row>
    <row r="343" spans="1:4" x14ac:dyDescent="0.25">
      <c r="A343" t="s">
        <v>984</v>
      </c>
      <c r="B343" t="s">
        <v>766</v>
      </c>
      <c r="C343" t="s">
        <v>766</v>
      </c>
      <c r="D343">
        <v>70301</v>
      </c>
    </row>
    <row r="344" spans="1:4" x14ac:dyDescent="0.25">
      <c r="A344" t="s">
        <v>1801</v>
      </c>
      <c r="B344" t="s">
        <v>767</v>
      </c>
      <c r="C344" t="s">
        <v>1593</v>
      </c>
      <c r="D344">
        <v>90209</v>
      </c>
    </row>
    <row r="345" spans="1:4" x14ac:dyDescent="0.25">
      <c r="A345" t="s">
        <v>1802</v>
      </c>
      <c r="B345" t="s">
        <v>766</v>
      </c>
      <c r="C345" t="s">
        <v>1693</v>
      </c>
      <c r="D345">
        <v>70603</v>
      </c>
    </row>
    <row r="346" spans="1:4" x14ac:dyDescent="0.25">
      <c r="A346" t="s">
        <v>1803</v>
      </c>
      <c r="B346" t="s">
        <v>768</v>
      </c>
      <c r="C346" t="s">
        <v>1770</v>
      </c>
      <c r="D346">
        <v>41103</v>
      </c>
    </row>
    <row r="347" spans="1:4" x14ac:dyDescent="0.25">
      <c r="A347" t="s">
        <v>805</v>
      </c>
      <c r="B347" t="s">
        <v>1664</v>
      </c>
      <c r="C347" t="s">
        <v>1665</v>
      </c>
      <c r="D347">
        <v>110102</v>
      </c>
    </row>
    <row r="348" spans="1:4" x14ac:dyDescent="0.25">
      <c r="A348" t="s">
        <v>1804</v>
      </c>
      <c r="B348" t="s">
        <v>768</v>
      </c>
      <c r="C348" t="s">
        <v>1600</v>
      </c>
      <c r="D348">
        <v>41306</v>
      </c>
    </row>
    <row r="349" spans="1:4" x14ac:dyDescent="0.25">
      <c r="A349" t="s">
        <v>1805</v>
      </c>
      <c r="B349" t="s">
        <v>758</v>
      </c>
      <c r="C349" t="s">
        <v>1648</v>
      </c>
      <c r="D349">
        <v>120404</v>
      </c>
    </row>
    <row r="350" spans="1:4" x14ac:dyDescent="0.25">
      <c r="A350" t="s">
        <v>1806</v>
      </c>
      <c r="B350" t="s">
        <v>765</v>
      </c>
      <c r="C350" t="s">
        <v>1686</v>
      </c>
      <c r="D350">
        <v>60602</v>
      </c>
    </row>
    <row r="351" spans="1:4" x14ac:dyDescent="0.25">
      <c r="A351" t="s">
        <v>1807</v>
      </c>
      <c r="B351" t="s">
        <v>766</v>
      </c>
      <c r="C351" t="s">
        <v>766</v>
      </c>
      <c r="D351">
        <v>70305</v>
      </c>
    </row>
    <row r="352" spans="1:4" x14ac:dyDescent="0.25">
      <c r="A352" t="s">
        <v>1807</v>
      </c>
      <c r="B352" t="s">
        <v>767</v>
      </c>
      <c r="C352" t="s">
        <v>1632</v>
      </c>
      <c r="D352">
        <v>90308</v>
      </c>
    </row>
    <row r="353" spans="1:4" x14ac:dyDescent="0.25">
      <c r="A353" t="s">
        <v>781</v>
      </c>
      <c r="B353" t="s">
        <v>763</v>
      </c>
      <c r="C353" t="s">
        <v>763</v>
      </c>
      <c r="D353">
        <v>80816</v>
      </c>
    </row>
    <row r="354" spans="1:4" x14ac:dyDescent="0.25">
      <c r="A354" t="s">
        <v>1808</v>
      </c>
      <c r="B354" t="s">
        <v>757</v>
      </c>
      <c r="C354" t="s">
        <v>1595</v>
      </c>
      <c r="D354">
        <v>10210</v>
      </c>
    </row>
    <row r="355" spans="1:4" x14ac:dyDescent="0.25">
      <c r="A355" t="s">
        <v>1809</v>
      </c>
      <c r="B355" t="s">
        <v>766</v>
      </c>
      <c r="C355" t="s">
        <v>766</v>
      </c>
      <c r="D355">
        <v>70306</v>
      </c>
    </row>
    <row r="356" spans="1:4" x14ac:dyDescent="0.25">
      <c r="A356" t="s">
        <v>1810</v>
      </c>
      <c r="B356" t="s">
        <v>767</v>
      </c>
      <c r="C356" t="s">
        <v>1593</v>
      </c>
      <c r="D356">
        <v>90210</v>
      </c>
    </row>
    <row r="357" spans="1:4" x14ac:dyDescent="0.25">
      <c r="A357" t="s">
        <v>1283</v>
      </c>
      <c r="B357" t="s">
        <v>764</v>
      </c>
      <c r="C357" t="s">
        <v>1634</v>
      </c>
      <c r="D357">
        <v>20405</v>
      </c>
    </row>
    <row r="358" spans="1:4" x14ac:dyDescent="0.25">
      <c r="A358" t="s">
        <v>1283</v>
      </c>
      <c r="B358" t="s">
        <v>767</v>
      </c>
      <c r="C358" t="s">
        <v>1639</v>
      </c>
      <c r="D358">
        <v>90702</v>
      </c>
    </row>
    <row r="359" spans="1:4" x14ac:dyDescent="0.25">
      <c r="A359" t="s">
        <v>1029</v>
      </c>
      <c r="B359" t="s">
        <v>760</v>
      </c>
      <c r="C359" t="s">
        <v>1599</v>
      </c>
      <c r="D359">
        <v>130407</v>
      </c>
    </row>
    <row r="360" spans="1:4" x14ac:dyDescent="0.25">
      <c r="A360" t="s">
        <v>1029</v>
      </c>
      <c r="B360" t="s">
        <v>768</v>
      </c>
      <c r="C360" t="s">
        <v>1770</v>
      </c>
      <c r="D360">
        <v>41101</v>
      </c>
    </row>
    <row r="361" spans="1:4" x14ac:dyDescent="0.25">
      <c r="A361" t="s">
        <v>1811</v>
      </c>
      <c r="B361" t="s">
        <v>765</v>
      </c>
      <c r="C361" t="s">
        <v>1691</v>
      </c>
      <c r="D361">
        <v>60309</v>
      </c>
    </row>
    <row r="362" spans="1:4" x14ac:dyDescent="0.25">
      <c r="A362" t="s">
        <v>876</v>
      </c>
      <c r="B362" t="s">
        <v>768</v>
      </c>
      <c r="C362" t="s">
        <v>1602</v>
      </c>
      <c r="D362">
        <v>40606</v>
      </c>
    </row>
    <row r="363" spans="1:4" x14ac:dyDescent="0.25">
      <c r="A363" t="s">
        <v>876</v>
      </c>
      <c r="B363" t="s">
        <v>764</v>
      </c>
      <c r="C363" t="s">
        <v>1709</v>
      </c>
      <c r="D363">
        <v>20306</v>
      </c>
    </row>
    <row r="364" spans="1:4" x14ac:dyDescent="0.25">
      <c r="A364" t="s">
        <v>803</v>
      </c>
      <c r="B364" t="s">
        <v>763</v>
      </c>
      <c r="C364" t="s">
        <v>763</v>
      </c>
      <c r="D364">
        <v>80820</v>
      </c>
    </row>
    <row r="365" spans="1:4" x14ac:dyDescent="0.25">
      <c r="A365" t="s">
        <v>826</v>
      </c>
      <c r="B365" t="s">
        <v>763</v>
      </c>
      <c r="C365" t="s">
        <v>974</v>
      </c>
      <c r="D365">
        <v>80505</v>
      </c>
    </row>
    <row r="366" spans="1:4" x14ac:dyDescent="0.25">
      <c r="A366" t="s">
        <v>1812</v>
      </c>
      <c r="B366" t="s">
        <v>765</v>
      </c>
      <c r="C366" t="s">
        <v>1654</v>
      </c>
      <c r="D366">
        <v>60201</v>
      </c>
    </row>
    <row r="367" spans="1:4" x14ac:dyDescent="0.25">
      <c r="A367" t="s">
        <v>1813</v>
      </c>
      <c r="B367" t="s">
        <v>760</v>
      </c>
      <c r="C367" t="s">
        <v>1620</v>
      </c>
      <c r="D367">
        <v>130309</v>
      </c>
    </row>
    <row r="368" spans="1:4" x14ac:dyDescent="0.25">
      <c r="A368" t="s">
        <v>907</v>
      </c>
      <c r="B368" t="s">
        <v>766</v>
      </c>
      <c r="C368" t="s">
        <v>1587</v>
      </c>
      <c r="D368">
        <v>70409</v>
      </c>
    </row>
    <row r="369" spans="1:4" x14ac:dyDescent="0.25">
      <c r="A369" t="s">
        <v>1814</v>
      </c>
      <c r="B369" t="s">
        <v>767</v>
      </c>
      <c r="C369" t="s">
        <v>907</v>
      </c>
      <c r="D369">
        <v>90501</v>
      </c>
    </row>
    <row r="370" spans="1:4" x14ac:dyDescent="0.25">
      <c r="A370" t="s">
        <v>1508</v>
      </c>
      <c r="B370" t="s">
        <v>766</v>
      </c>
      <c r="C370" t="s">
        <v>870</v>
      </c>
      <c r="D370">
        <v>70213</v>
      </c>
    </row>
    <row r="371" spans="1:4" x14ac:dyDescent="0.25">
      <c r="A371" t="s">
        <v>870</v>
      </c>
      <c r="B371" t="s">
        <v>757</v>
      </c>
      <c r="C371" t="s">
        <v>1595</v>
      </c>
      <c r="D371">
        <v>10207</v>
      </c>
    </row>
    <row r="372" spans="1:4" x14ac:dyDescent="0.25">
      <c r="A372" t="s">
        <v>1815</v>
      </c>
      <c r="B372" t="s">
        <v>766</v>
      </c>
      <c r="C372" t="s">
        <v>870</v>
      </c>
      <c r="D372">
        <v>70201</v>
      </c>
    </row>
    <row r="373" spans="1:4" x14ac:dyDescent="0.25">
      <c r="A373" t="s">
        <v>1816</v>
      </c>
      <c r="B373" t="s">
        <v>766</v>
      </c>
      <c r="C373" t="s">
        <v>870</v>
      </c>
      <c r="D373">
        <v>70214</v>
      </c>
    </row>
    <row r="374" spans="1:4" x14ac:dyDescent="0.25">
      <c r="A374" t="s">
        <v>1817</v>
      </c>
      <c r="B374" t="s">
        <v>766</v>
      </c>
      <c r="C374" t="s">
        <v>1706</v>
      </c>
      <c r="D374">
        <v>70107</v>
      </c>
    </row>
    <row r="375" spans="1:4" x14ac:dyDescent="0.25">
      <c r="A375" t="s">
        <v>1435</v>
      </c>
      <c r="B375" t="s">
        <v>760</v>
      </c>
      <c r="C375" t="s">
        <v>976</v>
      </c>
      <c r="D375">
        <v>130907</v>
      </c>
    </row>
    <row r="376" spans="1:4" x14ac:dyDescent="0.25">
      <c r="A376" t="s">
        <v>1818</v>
      </c>
      <c r="B376" t="s">
        <v>767</v>
      </c>
      <c r="C376" t="s">
        <v>1642</v>
      </c>
      <c r="D376">
        <v>90604</v>
      </c>
    </row>
    <row r="377" spans="1:4" x14ac:dyDescent="0.25">
      <c r="A377" t="s">
        <v>1818</v>
      </c>
      <c r="B377" t="s">
        <v>765</v>
      </c>
      <c r="C377" t="s">
        <v>1654</v>
      </c>
      <c r="D377">
        <v>60205</v>
      </c>
    </row>
    <row r="378" spans="1:4" x14ac:dyDescent="0.25">
      <c r="A378" t="s">
        <v>918</v>
      </c>
      <c r="B378" t="s">
        <v>760</v>
      </c>
      <c r="C378" t="s">
        <v>1620</v>
      </c>
      <c r="D378">
        <v>130310</v>
      </c>
    </row>
    <row r="379" spans="1:4" x14ac:dyDescent="0.25">
      <c r="A379" t="s">
        <v>1538</v>
      </c>
      <c r="B379" t="s">
        <v>759</v>
      </c>
      <c r="C379" t="s">
        <v>759</v>
      </c>
      <c r="D379">
        <v>30108</v>
      </c>
    </row>
    <row r="380" spans="1:4" x14ac:dyDescent="0.25">
      <c r="A380" t="s">
        <v>998</v>
      </c>
      <c r="B380" t="s">
        <v>768</v>
      </c>
      <c r="C380" t="s">
        <v>1584</v>
      </c>
      <c r="D380">
        <v>40202</v>
      </c>
    </row>
    <row r="381" spans="1:4" x14ac:dyDescent="0.25">
      <c r="A381" t="s">
        <v>1819</v>
      </c>
      <c r="B381" t="s">
        <v>766</v>
      </c>
      <c r="C381" t="s">
        <v>1706</v>
      </c>
      <c r="D381">
        <v>70108</v>
      </c>
    </row>
    <row r="382" spans="1:4" x14ac:dyDescent="0.25">
      <c r="A382" t="s">
        <v>1820</v>
      </c>
      <c r="B382" t="s">
        <v>765</v>
      </c>
      <c r="C382" t="s">
        <v>1658</v>
      </c>
      <c r="D382">
        <v>60104</v>
      </c>
    </row>
    <row r="383" spans="1:4" x14ac:dyDescent="0.25">
      <c r="A383" t="s">
        <v>1234</v>
      </c>
      <c r="B383" t="s">
        <v>767</v>
      </c>
      <c r="C383" t="s">
        <v>1580</v>
      </c>
      <c r="D383">
        <v>91201</v>
      </c>
    </row>
    <row r="384" spans="1:4" x14ac:dyDescent="0.25">
      <c r="A384" t="s">
        <v>1821</v>
      </c>
      <c r="B384" t="s">
        <v>765</v>
      </c>
      <c r="C384" t="s">
        <v>1617</v>
      </c>
      <c r="D384">
        <v>60504</v>
      </c>
    </row>
    <row r="385" spans="1:4" x14ac:dyDescent="0.25">
      <c r="A385" t="s">
        <v>1822</v>
      </c>
      <c r="B385" t="s">
        <v>766</v>
      </c>
      <c r="C385" t="s">
        <v>1587</v>
      </c>
      <c r="D385">
        <v>70410</v>
      </c>
    </row>
    <row r="386" spans="1:4" x14ac:dyDescent="0.25">
      <c r="A386" t="s">
        <v>1823</v>
      </c>
      <c r="B386" t="s">
        <v>764</v>
      </c>
      <c r="C386" t="s">
        <v>1709</v>
      </c>
      <c r="D386">
        <v>20304</v>
      </c>
    </row>
    <row r="387" spans="1:4" x14ac:dyDescent="0.25">
      <c r="A387" t="s">
        <v>1823</v>
      </c>
      <c r="B387" t="s">
        <v>765</v>
      </c>
      <c r="C387" t="s">
        <v>1650</v>
      </c>
      <c r="D387">
        <v>60404</v>
      </c>
    </row>
    <row r="388" spans="1:4" x14ac:dyDescent="0.25">
      <c r="A388" t="s">
        <v>1823</v>
      </c>
      <c r="B388" t="s">
        <v>767</v>
      </c>
      <c r="C388" t="s">
        <v>955</v>
      </c>
      <c r="D388">
        <v>90404</v>
      </c>
    </row>
    <row r="389" spans="1:4" x14ac:dyDescent="0.25">
      <c r="A389" t="s">
        <v>1824</v>
      </c>
      <c r="B389" t="s">
        <v>766</v>
      </c>
      <c r="C389" t="s">
        <v>766</v>
      </c>
      <c r="D389">
        <v>70309</v>
      </c>
    </row>
    <row r="390" spans="1:4" x14ac:dyDescent="0.25">
      <c r="A390" t="s">
        <v>979</v>
      </c>
      <c r="B390" t="s">
        <v>764</v>
      </c>
      <c r="C390" t="s">
        <v>1709</v>
      </c>
      <c r="D390">
        <v>20307</v>
      </c>
    </row>
    <row r="391" spans="1:4" x14ac:dyDescent="0.25">
      <c r="A391" t="s">
        <v>1422</v>
      </c>
      <c r="B391" t="s">
        <v>767</v>
      </c>
      <c r="C391" t="s">
        <v>907</v>
      </c>
      <c r="D391">
        <v>90507</v>
      </c>
    </row>
    <row r="392" spans="1:4" x14ac:dyDescent="0.25">
      <c r="A392" t="s">
        <v>1825</v>
      </c>
      <c r="B392" t="s">
        <v>758</v>
      </c>
      <c r="C392" t="s">
        <v>1571</v>
      </c>
      <c r="D392">
        <v>120903</v>
      </c>
    </row>
    <row r="393" spans="1:4" x14ac:dyDescent="0.25">
      <c r="A393" t="s">
        <v>883</v>
      </c>
      <c r="B393" t="s">
        <v>767</v>
      </c>
      <c r="C393" t="s">
        <v>1630</v>
      </c>
      <c r="D393">
        <v>91008</v>
      </c>
    </row>
    <row r="394" spans="1:4" x14ac:dyDescent="0.25">
      <c r="A394" t="s">
        <v>883</v>
      </c>
      <c r="B394" t="s">
        <v>768</v>
      </c>
      <c r="C394" t="s">
        <v>1680</v>
      </c>
      <c r="D394">
        <v>40708</v>
      </c>
    </row>
    <row r="395" spans="1:4" x14ac:dyDescent="0.25">
      <c r="A395" t="s">
        <v>1826</v>
      </c>
      <c r="B395" t="s">
        <v>768</v>
      </c>
      <c r="C395" t="s">
        <v>1680</v>
      </c>
      <c r="D395">
        <v>40703</v>
      </c>
    </row>
    <row r="396" spans="1:4" x14ac:dyDescent="0.25">
      <c r="A396" t="s">
        <v>1827</v>
      </c>
      <c r="B396" t="s">
        <v>768</v>
      </c>
      <c r="C396" t="s">
        <v>866</v>
      </c>
      <c r="D396">
        <v>40803</v>
      </c>
    </row>
    <row r="397" spans="1:4" x14ac:dyDescent="0.25">
      <c r="A397" t="s">
        <v>1827</v>
      </c>
      <c r="B397" t="s">
        <v>766</v>
      </c>
      <c r="C397" t="s">
        <v>766</v>
      </c>
      <c r="D397">
        <v>70307</v>
      </c>
    </row>
    <row r="398" spans="1:4" x14ac:dyDescent="0.25">
      <c r="A398" t="s">
        <v>1828</v>
      </c>
      <c r="B398" t="s">
        <v>766</v>
      </c>
      <c r="C398" t="s">
        <v>1829</v>
      </c>
      <c r="D398">
        <v>70502</v>
      </c>
    </row>
    <row r="399" spans="1:4" x14ac:dyDescent="0.25">
      <c r="A399" t="s">
        <v>1830</v>
      </c>
      <c r="B399" t="s">
        <v>765</v>
      </c>
      <c r="C399" t="s">
        <v>1661</v>
      </c>
      <c r="D399">
        <v>60705</v>
      </c>
    </row>
    <row r="400" spans="1:4" x14ac:dyDescent="0.25">
      <c r="A400" t="s">
        <v>1831</v>
      </c>
      <c r="B400" t="s">
        <v>767</v>
      </c>
      <c r="C400" t="s">
        <v>1639</v>
      </c>
      <c r="D400">
        <v>90703</v>
      </c>
    </row>
    <row r="401" spans="1:4" x14ac:dyDescent="0.25">
      <c r="A401" t="s">
        <v>1831</v>
      </c>
      <c r="B401" t="s">
        <v>765</v>
      </c>
      <c r="C401" t="s">
        <v>1617</v>
      </c>
      <c r="D401">
        <v>60503</v>
      </c>
    </row>
    <row r="402" spans="1:4" x14ac:dyDescent="0.25">
      <c r="A402" t="s">
        <v>1832</v>
      </c>
      <c r="B402" t="s">
        <v>765</v>
      </c>
      <c r="C402" t="s">
        <v>1691</v>
      </c>
      <c r="D402">
        <v>60307</v>
      </c>
    </row>
    <row r="403" spans="1:4" x14ac:dyDescent="0.25">
      <c r="A403" t="s">
        <v>1833</v>
      </c>
      <c r="B403" t="s">
        <v>765</v>
      </c>
      <c r="C403" t="s">
        <v>1691</v>
      </c>
      <c r="D403">
        <v>60308</v>
      </c>
    </row>
    <row r="404" spans="1:4" x14ac:dyDescent="0.25">
      <c r="A404" t="s">
        <v>1834</v>
      </c>
      <c r="B404" t="s">
        <v>760</v>
      </c>
      <c r="C404" t="s">
        <v>1576</v>
      </c>
      <c r="D404">
        <v>130713</v>
      </c>
    </row>
    <row r="405" spans="1:4" x14ac:dyDescent="0.25">
      <c r="A405" t="s">
        <v>1835</v>
      </c>
      <c r="B405" t="s">
        <v>767</v>
      </c>
      <c r="C405" t="s">
        <v>814</v>
      </c>
      <c r="D405">
        <v>90803</v>
      </c>
    </row>
    <row r="406" spans="1:4" x14ac:dyDescent="0.25">
      <c r="A406" t="s">
        <v>970</v>
      </c>
      <c r="B406" t="s">
        <v>760</v>
      </c>
      <c r="C406" t="s">
        <v>976</v>
      </c>
      <c r="D406">
        <v>130908</v>
      </c>
    </row>
    <row r="407" spans="1:4" x14ac:dyDescent="0.25">
      <c r="A407" t="s">
        <v>1836</v>
      </c>
      <c r="B407" t="s">
        <v>765</v>
      </c>
      <c r="C407" t="s">
        <v>1650</v>
      </c>
      <c r="D407">
        <v>60403</v>
      </c>
    </row>
    <row r="408" spans="1:4" x14ac:dyDescent="0.25">
      <c r="A408" t="s">
        <v>1837</v>
      </c>
      <c r="B408" t="s">
        <v>767</v>
      </c>
      <c r="C408" t="s">
        <v>955</v>
      </c>
      <c r="D408">
        <v>90406</v>
      </c>
    </row>
    <row r="409" spans="1:4" x14ac:dyDescent="0.25">
      <c r="A409" t="s">
        <v>905</v>
      </c>
      <c r="B409" t="s">
        <v>768</v>
      </c>
      <c r="C409" t="s">
        <v>1572</v>
      </c>
      <c r="D409">
        <v>40406</v>
      </c>
    </row>
    <row r="410" spans="1:4" x14ac:dyDescent="0.25">
      <c r="A410" t="s">
        <v>1838</v>
      </c>
      <c r="B410" t="s">
        <v>766</v>
      </c>
      <c r="C410" t="s">
        <v>766</v>
      </c>
      <c r="D410">
        <v>70308</v>
      </c>
    </row>
    <row r="411" spans="1:4" x14ac:dyDescent="0.25">
      <c r="A411" t="s">
        <v>1839</v>
      </c>
      <c r="B411" t="s">
        <v>765</v>
      </c>
      <c r="C411" t="s">
        <v>1691</v>
      </c>
      <c r="D411">
        <v>60301</v>
      </c>
    </row>
    <row r="412" spans="1:4" x14ac:dyDescent="0.25">
      <c r="A412" t="s">
        <v>1003</v>
      </c>
      <c r="B412" t="s">
        <v>767</v>
      </c>
      <c r="C412" t="s">
        <v>1632</v>
      </c>
      <c r="D412">
        <v>90304</v>
      </c>
    </row>
    <row r="413" spans="1:4" x14ac:dyDescent="0.25">
      <c r="A413" t="s">
        <v>1840</v>
      </c>
      <c r="B413" t="s">
        <v>766</v>
      </c>
      <c r="C413" t="s">
        <v>1587</v>
      </c>
      <c r="D413">
        <v>70401</v>
      </c>
    </row>
    <row r="414" spans="1:4" x14ac:dyDescent="0.25">
      <c r="A414" t="s">
        <v>1841</v>
      </c>
      <c r="B414" t="s">
        <v>758</v>
      </c>
      <c r="C414" t="s">
        <v>1614</v>
      </c>
      <c r="D414">
        <v>120804</v>
      </c>
    </row>
    <row r="415" spans="1:4" x14ac:dyDescent="0.25">
      <c r="A415" t="s">
        <v>1842</v>
      </c>
      <c r="B415" t="s">
        <v>767</v>
      </c>
      <c r="C415" t="s">
        <v>907</v>
      </c>
      <c r="D415">
        <v>90513</v>
      </c>
    </row>
    <row r="416" spans="1:4" x14ac:dyDescent="0.25">
      <c r="A416" t="s">
        <v>1843</v>
      </c>
      <c r="B416" t="s">
        <v>1664</v>
      </c>
      <c r="C416" t="s">
        <v>1665</v>
      </c>
      <c r="D416">
        <v>110103</v>
      </c>
    </row>
    <row r="417" spans="1:4" x14ac:dyDescent="0.25">
      <c r="A417" t="s">
        <v>1503</v>
      </c>
      <c r="B417" t="s">
        <v>758</v>
      </c>
      <c r="C417" t="s">
        <v>1573</v>
      </c>
      <c r="D417">
        <v>120307</v>
      </c>
    </row>
    <row r="418" spans="1:4" x14ac:dyDescent="0.25">
      <c r="A418" t="s">
        <v>891</v>
      </c>
      <c r="B418" t="s">
        <v>759</v>
      </c>
      <c r="C418" t="s">
        <v>1619</v>
      </c>
      <c r="D418">
        <v>30405</v>
      </c>
    </row>
    <row r="419" spans="1:4" x14ac:dyDescent="0.25">
      <c r="A419" t="s">
        <v>1844</v>
      </c>
      <c r="B419" t="s">
        <v>766</v>
      </c>
      <c r="C419" t="s">
        <v>1829</v>
      </c>
      <c r="D419">
        <v>70503</v>
      </c>
    </row>
    <row r="420" spans="1:4" x14ac:dyDescent="0.25">
      <c r="A420" t="s">
        <v>848</v>
      </c>
      <c r="B420" t="s">
        <v>763</v>
      </c>
      <c r="C420" t="s">
        <v>1577</v>
      </c>
      <c r="D420">
        <v>81004</v>
      </c>
    </row>
    <row r="421" spans="1:4" x14ac:dyDescent="0.25">
      <c r="A421" t="s">
        <v>1845</v>
      </c>
      <c r="B421" t="s">
        <v>765</v>
      </c>
      <c r="C421" t="s">
        <v>1650</v>
      </c>
      <c r="D421">
        <v>60407</v>
      </c>
    </row>
    <row r="422" spans="1:4" x14ac:dyDescent="0.25">
      <c r="A422" t="s">
        <v>1846</v>
      </c>
      <c r="B422" t="s">
        <v>760</v>
      </c>
      <c r="C422" t="s">
        <v>1576</v>
      </c>
      <c r="D422">
        <v>130714</v>
      </c>
    </row>
    <row r="423" spans="1:4" x14ac:dyDescent="0.25">
      <c r="A423" t="s">
        <v>810</v>
      </c>
      <c r="B423" t="s">
        <v>762</v>
      </c>
      <c r="C423" t="s">
        <v>830</v>
      </c>
      <c r="D423">
        <v>50208</v>
      </c>
    </row>
    <row r="424" spans="1:4" x14ac:dyDescent="0.25">
      <c r="A424" t="s">
        <v>1847</v>
      </c>
      <c r="B424" t="s">
        <v>759</v>
      </c>
      <c r="C424" t="s">
        <v>1668</v>
      </c>
      <c r="D424">
        <v>30301</v>
      </c>
    </row>
    <row r="425" spans="1:4" x14ac:dyDescent="0.25">
      <c r="A425" t="s">
        <v>1848</v>
      </c>
      <c r="B425" t="s">
        <v>757</v>
      </c>
      <c r="C425" t="s">
        <v>1589</v>
      </c>
      <c r="D425">
        <v>10302</v>
      </c>
    </row>
    <row r="426" spans="1:4" x14ac:dyDescent="0.25">
      <c r="A426" t="s">
        <v>1848</v>
      </c>
      <c r="B426" t="s">
        <v>759</v>
      </c>
      <c r="C426" t="s">
        <v>1674</v>
      </c>
      <c r="D426">
        <v>30503</v>
      </c>
    </row>
    <row r="427" spans="1:4" x14ac:dyDescent="0.25">
      <c r="A427" t="s">
        <v>1849</v>
      </c>
      <c r="B427" t="s">
        <v>766</v>
      </c>
      <c r="C427" t="s">
        <v>1587</v>
      </c>
      <c r="D427">
        <v>70411</v>
      </c>
    </row>
    <row r="428" spans="1:4" x14ac:dyDescent="0.25">
      <c r="A428" t="s">
        <v>935</v>
      </c>
      <c r="B428" t="s">
        <v>765</v>
      </c>
      <c r="C428" t="s">
        <v>1658</v>
      </c>
      <c r="D428">
        <v>60103</v>
      </c>
    </row>
    <row r="429" spans="1:4" x14ac:dyDescent="0.25">
      <c r="A429" t="s">
        <v>1850</v>
      </c>
      <c r="B429" t="s">
        <v>767</v>
      </c>
      <c r="C429" t="s">
        <v>1593</v>
      </c>
      <c r="D429">
        <v>90211</v>
      </c>
    </row>
    <row r="430" spans="1:4" x14ac:dyDescent="0.25">
      <c r="A430" t="s">
        <v>1851</v>
      </c>
      <c r="B430" t="s">
        <v>768</v>
      </c>
      <c r="C430" t="s">
        <v>1608</v>
      </c>
      <c r="D430">
        <v>41004</v>
      </c>
    </row>
    <row r="431" spans="1:4" x14ac:dyDescent="0.25">
      <c r="A431" t="s">
        <v>980</v>
      </c>
      <c r="B431" t="s">
        <v>767</v>
      </c>
      <c r="C431" t="s">
        <v>1642</v>
      </c>
      <c r="D431">
        <v>90601</v>
      </c>
    </row>
    <row r="432" spans="1:4" x14ac:dyDescent="0.25">
      <c r="A432" t="s">
        <v>1852</v>
      </c>
      <c r="B432" t="s">
        <v>758</v>
      </c>
      <c r="C432" t="s">
        <v>1573</v>
      </c>
      <c r="D432">
        <v>120316</v>
      </c>
    </row>
    <row r="433" spans="1:4" x14ac:dyDescent="0.25">
      <c r="A433" t="s">
        <v>922</v>
      </c>
      <c r="B433" t="s">
        <v>758</v>
      </c>
      <c r="C433" t="s">
        <v>800</v>
      </c>
      <c r="D433">
        <v>120606</v>
      </c>
    </row>
    <row r="434" spans="1:4" x14ac:dyDescent="0.25">
      <c r="A434" t="s">
        <v>1853</v>
      </c>
      <c r="B434" t="s">
        <v>758</v>
      </c>
      <c r="C434" t="s">
        <v>1605</v>
      </c>
      <c r="D434">
        <v>120107</v>
      </c>
    </row>
    <row r="435" spans="1:4" x14ac:dyDescent="0.25">
      <c r="A435" t="s">
        <v>1854</v>
      </c>
      <c r="B435" t="s">
        <v>757</v>
      </c>
      <c r="C435" t="s">
        <v>1569</v>
      </c>
      <c r="D435">
        <v>10404</v>
      </c>
    </row>
    <row r="436" spans="1:4" x14ac:dyDescent="0.25">
      <c r="A436" t="s">
        <v>833</v>
      </c>
      <c r="B436" t="s">
        <v>761</v>
      </c>
      <c r="C436" t="s">
        <v>761</v>
      </c>
      <c r="D436">
        <v>100101</v>
      </c>
    </row>
    <row r="437" spans="1:4" x14ac:dyDescent="0.25">
      <c r="A437" t="s">
        <v>943</v>
      </c>
      <c r="B437" t="s">
        <v>764</v>
      </c>
      <c r="C437" t="s">
        <v>1634</v>
      </c>
      <c r="D437">
        <v>20401</v>
      </c>
    </row>
    <row r="438" spans="1:4" x14ac:dyDescent="0.25">
      <c r="A438" t="s">
        <v>1855</v>
      </c>
      <c r="B438" t="s">
        <v>758</v>
      </c>
      <c r="C438" t="s">
        <v>1605</v>
      </c>
      <c r="D438">
        <v>120108</v>
      </c>
    </row>
    <row r="439" spans="1:4" x14ac:dyDescent="0.25">
      <c r="A439" t="s">
        <v>1856</v>
      </c>
      <c r="B439" t="s">
        <v>758</v>
      </c>
      <c r="C439" t="s">
        <v>1573</v>
      </c>
      <c r="D439">
        <v>120308</v>
      </c>
    </row>
    <row r="440" spans="1:4" x14ac:dyDescent="0.25">
      <c r="A440" t="s">
        <v>1857</v>
      </c>
      <c r="B440" t="s">
        <v>759</v>
      </c>
      <c r="C440" t="s">
        <v>1674</v>
      </c>
      <c r="D440">
        <v>30504</v>
      </c>
    </row>
    <row r="441" spans="1:4" x14ac:dyDescent="0.25">
      <c r="A441" t="s">
        <v>1858</v>
      </c>
      <c r="B441" t="s">
        <v>766</v>
      </c>
      <c r="C441" t="s">
        <v>870</v>
      </c>
      <c r="D441">
        <v>70215</v>
      </c>
    </row>
    <row r="442" spans="1:4" x14ac:dyDescent="0.25">
      <c r="A442" t="s">
        <v>1859</v>
      </c>
      <c r="B442" t="s">
        <v>768</v>
      </c>
      <c r="C442" t="s">
        <v>1652</v>
      </c>
      <c r="D442">
        <v>41404</v>
      </c>
    </row>
    <row r="443" spans="1:4" x14ac:dyDescent="0.25">
      <c r="A443" t="s">
        <v>1860</v>
      </c>
      <c r="B443" t="s">
        <v>759</v>
      </c>
      <c r="C443" t="s">
        <v>1861</v>
      </c>
      <c r="D443">
        <v>30602</v>
      </c>
    </row>
    <row r="444" spans="1:4" x14ac:dyDescent="0.25">
      <c r="A444" t="s">
        <v>1433</v>
      </c>
      <c r="B444" t="s">
        <v>760</v>
      </c>
      <c r="C444" t="s">
        <v>1599</v>
      </c>
      <c r="D444">
        <v>130408</v>
      </c>
    </row>
    <row r="445" spans="1:4" x14ac:dyDescent="0.25">
      <c r="A445" t="s">
        <v>1862</v>
      </c>
      <c r="B445" t="s">
        <v>759</v>
      </c>
      <c r="C445" t="s">
        <v>759</v>
      </c>
      <c r="D445">
        <v>30109</v>
      </c>
    </row>
    <row r="446" spans="1:4" x14ac:dyDescent="0.25">
      <c r="A446" t="s">
        <v>1863</v>
      </c>
      <c r="B446" t="s">
        <v>759</v>
      </c>
      <c r="C446" t="s">
        <v>1561</v>
      </c>
      <c r="D446">
        <v>30201</v>
      </c>
    </row>
    <row r="447" spans="1:4" x14ac:dyDescent="0.25">
      <c r="A447" t="s">
        <v>940</v>
      </c>
      <c r="B447" t="s">
        <v>760</v>
      </c>
      <c r="C447" t="s">
        <v>1582</v>
      </c>
      <c r="D447">
        <v>130103</v>
      </c>
    </row>
    <row r="448" spans="1:4" x14ac:dyDescent="0.25">
      <c r="A448" t="s">
        <v>1864</v>
      </c>
      <c r="B448" t="s">
        <v>768</v>
      </c>
      <c r="C448" t="s">
        <v>1568</v>
      </c>
      <c r="D448">
        <v>40109</v>
      </c>
    </row>
    <row r="449" spans="1:4" x14ac:dyDescent="0.25">
      <c r="A449" t="s">
        <v>865</v>
      </c>
      <c r="B449" t="s">
        <v>767</v>
      </c>
      <c r="C449" t="s">
        <v>1630</v>
      </c>
      <c r="D449">
        <v>91014</v>
      </c>
    </row>
    <row r="450" spans="1:4" x14ac:dyDescent="0.25">
      <c r="A450" t="s">
        <v>1865</v>
      </c>
      <c r="B450" t="s">
        <v>760</v>
      </c>
      <c r="C450" t="s">
        <v>1576</v>
      </c>
      <c r="D450">
        <v>130715</v>
      </c>
    </row>
    <row r="451" spans="1:4" x14ac:dyDescent="0.25">
      <c r="A451" t="s">
        <v>1001</v>
      </c>
      <c r="B451" t="s">
        <v>765</v>
      </c>
      <c r="C451" t="s">
        <v>1650</v>
      </c>
      <c r="D451">
        <v>60401</v>
      </c>
    </row>
    <row r="452" spans="1:4" x14ac:dyDescent="0.25">
      <c r="A452" t="s">
        <v>1866</v>
      </c>
      <c r="B452" t="s">
        <v>764</v>
      </c>
      <c r="C452" t="s">
        <v>1701</v>
      </c>
      <c r="D452">
        <v>20501</v>
      </c>
    </row>
    <row r="453" spans="1:4" x14ac:dyDescent="0.25">
      <c r="A453" t="s">
        <v>780</v>
      </c>
      <c r="B453" t="s">
        <v>763</v>
      </c>
      <c r="C453" t="s">
        <v>1577</v>
      </c>
      <c r="D453">
        <v>81008</v>
      </c>
    </row>
    <row r="454" spans="1:4" x14ac:dyDescent="0.25">
      <c r="A454" t="s">
        <v>1867</v>
      </c>
      <c r="B454" t="s">
        <v>766</v>
      </c>
      <c r="C454" t="s">
        <v>1829</v>
      </c>
      <c r="D454">
        <v>70505</v>
      </c>
    </row>
    <row r="455" spans="1:4" x14ac:dyDescent="0.25">
      <c r="A455" t="s">
        <v>1868</v>
      </c>
      <c r="B455" t="s">
        <v>763</v>
      </c>
      <c r="C455" t="s">
        <v>1869</v>
      </c>
      <c r="D455">
        <v>81102</v>
      </c>
    </row>
    <row r="456" spans="1:4" x14ac:dyDescent="0.25">
      <c r="A456" t="s">
        <v>1870</v>
      </c>
      <c r="B456" t="s">
        <v>763</v>
      </c>
      <c r="C456" t="s">
        <v>1869</v>
      </c>
      <c r="D456">
        <v>81103</v>
      </c>
    </row>
    <row r="457" spans="1:4" x14ac:dyDescent="0.25">
      <c r="A457" t="s">
        <v>782</v>
      </c>
      <c r="B457" t="s">
        <v>763</v>
      </c>
      <c r="C457" t="s">
        <v>763</v>
      </c>
      <c r="D457">
        <v>80817</v>
      </c>
    </row>
    <row r="458" spans="1:4" x14ac:dyDescent="0.25">
      <c r="A458" t="s">
        <v>1000</v>
      </c>
      <c r="B458" t="s">
        <v>768</v>
      </c>
      <c r="C458" t="s">
        <v>866</v>
      </c>
      <c r="D458">
        <v>40804</v>
      </c>
    </row>
    <row r="459" spans="1:4" x14ac:dyDescent="0.25">
      <c r="A459" t="s">
        <v>877</v>
      </c>
      <c r="B459" t="s">
        <v>764</v>
      </c>
      <c r="C459" t="s">
        <v>1631</v>
      </c>
      <c r="D459">
        <v>20606</v>
      </c>
    </row>
    <row r="460" spans="1:4" x14ac:dyDescent="0.25">
      <c r="A460" t="s">
        <v>1871</v>
      </c>
      <c r="B460" t="s">
        <v>759</v>
      </c>
      <c r="C460" t="s">
        <v>1674</v>
      </c>
      <c r="D460">
        <v>30501</v>
      </c>
    </row>
    <row r="461" spans="1:4" x14ac:dyDescent="0.25">
      <c r="A461" t="s">
        <v>1872</v>
      </c>
      <c r="B461" t="s">
        <v>759</v>
      </c>
      <c r="C461" t="s">
        <v>1561</v>
      </c>
      <c r="D461">
        <v>30205</v>
      </c>
    </row>
    <row r="462" spans="1:4" x14ac:dyDescent="0.25">
      <c r="A462" t="s">
        <v>920</v>
      </c>
      <c r="B462" t="s">
        <v>768</v>
      </c>
      <c r="C462" t="s">
        <v>1572</v>
      </c>
      <c r="D462">
        <v>40403</v>
      </c>
    </row>
    <row r="463" spans="1:4" x14ac:dyDescent="0.25">
      <c r="A463" t="s">
        <v>920</v>
      </c>
      <c r="B463" t="s">
        <v>759</v>
      </c>
      <c r="C463" t="s">
        <v>1674</v>
      </c>
      <c r="D463">
        <v>30505</v>
      </c>
    </row>
    <row r="464" spans="1:4" x14ac:dyDescent="0.25">
      <c r="A464" t="s">
        <v>920</v>
      </c>
      <c r="B464" t="s">
        <v>766</v>
      </c>
      <c r="C464" t="s">
        <v>870</v>
      </c>
      <c r="D464">
        <v>70216</v>
      </c>
    </row>
    <row r="465" spans="1:5" x14ac:dyDescent="0.25">
      <c r="A465" t="s">
        <v>1873</v>
      </c>
      <c r="B465" t="s">
        <v>768</v>
      </c>
      <c r="C465" t="s">
        <v>1568</v>
      </c>
      <c r="D465">
        <v>40105</v>
      </c>
    </row>
    <row r="466" spans="1:5" x14ac:dyDescent="0.25">
      <c r="A466" t="s">
        <v>1874</v>
      </c>
      <c r="B466" t="s">
        <v>768</v>
      </c>
      <c r="C466" t="s">
        <v>1585</v>
      </c>
      <c r="D466">
        <v>40306</v>
      </c>
    </row>
    <row r="467" spans="1:5" x14ac:dyDescent="0.25">
      <c r="A467" t="s">
        <v>1874</v>
      </c>
      <c r="B467" t="s">
        <v>766</v>
      </c>
      <c r="C467" t="s">
        <v>1693</v>
      </c>
      <c r="D467">
        <v>70604</v>
      </c>
    </row>
    <row r="468" spans="1:5" x14ac:dyDescent="0.25">
      <c r="A468" t="s">
        <v>1875</v>
      </c>
      <c r="B468" t="s">
        <v>765</v>
      </c>
      <c r="C468" t="s">
        <v>1617</v>
      </c>
      <c r="D468">
        <v>60505</v>
      </c>
    </row>
    <row r="469" spans="1:5" x14ac:dyDescent="0.25">
      <c r="A469" t="s">
        <v>965</v>
      </c>
      <c r="B469" t="s">
        <v>765</v>
      </c>
      <c r="C469" t="s">
        <v>1617</v>
      </c>
      <c r="D469">
        <v>60501</v>
      </c>
    </row>
    <row r="470" spans="1:5" x14ac:dyDescent="0.25">
      <c r="A470" t="s">
        <v>1876</v>
      </c>
      <c r="B470" t="s">
        <v>766</v>
      </c>
      <c r="C470" t="s">
        <v>1693</v>
      </c>
      <c r="D470">
        <v>70605</v>
      </c>
    </row>
    <row r="471" spans="1:5" x14ac:dyDescent="0.25">
      <c r="A471" t="s">
        <v>794</v>
      </c>
      <c r="B471" t="s">
        <v>763</v>
      </c>
      <c r="C471" t="s">
        <v>763</v>
      </c>
      <c r="D471">
        <v>80810</v>
      </c>
    </row>
    <row r="472" spans="1:5" x14ac:dyDescent="0.25">
      <c r="A472" t="s">
        <v>1877</v>
      </c>
      <c r="B472" t="s">
        <v>763</v>
      </c>
      <c r="C472" t="s">
        <v>1610</v>
      </c>
      <c r="D472">
        <v>80604</v>
      </c>
    </row>
    <row r="473" spans="1:5" x14ac:dyDescent="0.25">
      <c r="A473" t="s">
        <v>860</v>
      </c>
      <c r="B473" t="s">
        <v>768</v>
      </c>
      <c r="C473" t="s">
        <v>1652</v>
      </c>
      <c r="D473">
        <v>41405</v>
      </c>
    </row>
    <row r="474" spans="1:5" x14ac:dyDescent="0.25">
      <c r="A474" t="s">
        <v>1878</v>
      </c>
      <c r="B474" t="s">
        <v>762</v>
      </c>
      <c r="C474" t="s">
        <v>830</v>
      </c>
      <c r="D474">
        <v>50203</v>
      </c>
    </row>
    <row r="475" spans="1:5" x14ac:dyDescent="0.25">
      <c r="A475" t="s">
        <v>1879</v>
      </c>
      <c r="B475" t="s">
        <v>766</v>
      </c>
      <c r="C475" t="s">
        <v>1829</v>
      </c>
      <c r="D475">
        <v>70501</v>
      </c>
    </row>
    <row r="476" spans="1:5" x14ac:dyDescent="0.25">
      <c r="A476" t="s">
        <v>799</v>
      </c>
      <c r="B476" t="s">
        <v>763</v>
      </c>
      <c r="C476" t="s">
        <v>763</v>
      </c>
      <c r="D476">
        <v>80813</v>
      </c>
      <c r="E476" s="29"/>
    </row>
    <row r="477" spans="1:5" x14ac:dyDescent="0.25">
      <c r="A477" t="s">
        <v>799</v>
      </c>
      <c r="B477" t="s">
        <v>768</v>
      </c>
      <c r="C477" t="s">
        <v>1602</v>
      </c>
      <c r="D477">
        <v>40607</v>
      </c>
      <c r="E477" s="29"/>
    </row>
    <row r="478" spans="1:5" x14ac:dyDescent="0.25">
      <c r="A478" t="s">
        <v>799</v>
      </c>
      <c r="B478" t="s">
        <v>768</v>
      </c>
      <c r="C478" t="s">
        <v>1585</v>
      </c>
      <c r="D478">
        <v>40307</v>
      </c>
    </row>
    <row r="479" spans="1:5" x14ac:dyDescent="0.25">
      <c r="A479" t="s">
        <v>1880</v>
      </c>
      <c r="B479" t="s">
        <v>763</v>
      </c>
      <c r="C479" t="s">
        <v>1778</v>
      </c>
      <c r="D479">
        <v>80205</v>
      </c>
    </row>
    <row r="480" spans="1:5" x14ac:dyDescent="0.25">
      <c r="A480" t="s">
        <v>831</v>
      </c>
      <c r="B480" t="s">
        <v>763</v>
      </c>
      <c r="C480" t="s">
        <v>763</v>
      </c>
      <c r="D480">
        <v>99999</v>
      </c>
    </row>
    <row r="481" spans="1:4" x14ac:dyDescent="0.25">
      <c r="A481" t="s">
        <v>844</v>
      </c>
      <c r="B481" t="s">
        <v>764</v>
      </c>
      <c r="C481" t="s">
        <v>1631</v>
      </c>
      <c r="D481">
        <v>20601</v>
      </c>
    </row>
    <row r="482" spans="1:4" x14ac:dyDescent="0.25">
      <c r="A482" t="s">
        <v>888</v>
      </c>
      <c r="B482" t="s">
        <v>758</v>
      </c>
      <c r="C482" t="s">
        <v>1573</v>
      </c>
      <c r="D482">
        <v>120309</v>
      </c>
    </row>
    <row r="483" spans="1:4" x14ac:dyDescent="0.25">
      <c r="A483" t="s">
        <v>888</v>
      </c>
      <c r="B483" t="s">
        <v>766</v>
      </c>
      <c r="C483" t="s">
        <v>870</v>
      </c>
      <c r="D483">
        <v>70217</v>
      </c>
    </row>
    <row r="484" spans="1:4" x14ac:dyDescent="0.25">
      <c r="A484" t="s">
        <v>1881</v>
      </c>
      <c r="B484" t="s">
        <v>765</v>
      </c>
      <c r="C484" t="s">
        <v>1650</v>
      </c>
      <c r="D484">
        <v>60405</v>
      </c>
    </row>
    <row r="485" spans="1:4" x14ac:dyDescent="0.25">
      <c r="A485" t="s">
        <v>1882</v>
      </c>
      <c r="B485" t="s">
        <v>766</v>
      </c>
      <c r="C485" t="s">
        <v>1706</v>
      </c>
      <c r="D485">
        <v>70110</v>
      </c>
    </row>
    <row r="486" spans="1:4" x14ac:dyDescent="0.25">
      <c r="A486" t="s">
        <v>1883</v>
      </c>
      <c r="B486" t="s">
        <v>765</v>
      </c>
      <c r="C486" t="s">
        <v>1686</v>
      </c>
      <c r="D486">
        <v>60601</v>
      </c>
    </row>
    <row r="487" spans="1:4" x14ac:dyDescent="0.25">
      <c r="A487" t="s">
        <v>1884</v>
      </c>
      <c r="B487" t="s">
        <v>758</v>
      </c>
      <c r="C487" t="s">
        <v>800</v>
      </c>
      <c r="D487">
        <v>120607</v>
      </c>
    </row>
    <row r="488" spans="1:4" x14ac:dyDescent="0.25">
      <c r="A488" t="s">
        <v>898</v>
      </c>
      <c r="B488" t="s">
        <v>764</v>
      </c>
      <c r="C488" t="s">
        <v>1709</v>
      </c>
      <c r="D488">
        <v>20305</v>
      </c>
    </row>
    <row r="489" spans="1:4" x14ac:dyDescent="0.25">
      <c r="A489" t="s">
        <v>1027</v>
      </c>
      <c r="B489" t="s">
        <v>767</v>
      </c>
      <c r="C489" t="s">
        <v>1642</v>
      </c>
      <c r="D489">
        <v>90605</v>
      </c>
    </row>
    <row r="490" spans="1:4" x14ac:dyDescent="0.25">
      <c r="A490" t="s">
        <v>830</v>
      </c>
      <c r="B490" t="s">
        <v>762</v>
      </c>
      <c r="C490" t="s">
        <v>830</v>
      </c>
      <c r="D490">
        <v>50204</v>
      </c>
    </row>
    <row r="491" spans="1:4" x14ac:dyDescent="0.25">
      <c r="A491" t="s">
        <v>1885</v>
      </c>
      <c r="B491" t="s">
        <v>759</v>
      </c>
      <c r="C491" t="s">
        <v>1561</v>
      </c>
      <c r="D491">
        <v>30206</v>
      </c>
    </row>
    <row r="492" spans="1:4" x14ac:dyDescent="0.25">
      <c r="A492" t="s">
        <v>1886</v>
      </c>
      <c r="B492" t="s">
        <v>767</v>
      </c>
      <c r="C492" t="s">
        <v>907</v>
      </c>
      <c r="D492">
        <v>90508</v>
      </c>
    </row>
    <row r="493" spans="1:4" x14ac:dyDescent="0.25">
      <c r="A493" t="s">
        <v>1887</v>
      </c>
      <c r="B493" t="s">
        <v>759</v>
      </c>
      <c r="C493" t="s">
        <v>1674</v>
      </c>
      <c r="D493">
        <v>30506</v>
      </c>
    </row>
    <row r="494" spans="1:4" x14ac:dyDescent="0.25">
      <c r="A494" t="s">
        <v>836</v>
      </c>
      <c r="B494" t="s">
        <v>760</v>
      </c>
      <c r="C494" t="s">
        <v>1576</v>
      </c>
      <c r="D494">
        <v>130716</v>
      </c>
    </row>
    <row r="495" spans="1:4" x14ac:dyDescent="0.25">
      <c r="A495" t="s">
        <v>1888</v>
      </c>
      <c r="B495" t="s">
        <v>768</v>
      </c>
      <c r="C495" t="s">
        <v>1608</v>
      </c>
      <c r="D495">
        <v>41005</v>
      </c>
    </row>
    <row r="496" spans="1:4" x14ac:dyDescent="0.25">
      <c r="A496" t="s">
        <v>1693</v>
      </c>
      <c r="B496" t="s">
        <v>764</v>
      </c>
      <c r="C496" t="s">
        <v>1567</v>
      </c>
      <c r="D496">
        <v>20104</v>
      </c>
    </row>
    <row r="497" spans="1:4" x14ac:dyDescent="0.25">
      <c r="A497" t="s">
        <v>1889</v>
      </c>
      <c r="B497" t="s">
        <v>766</v>
      </c>
      <c r="C497" t="s">
        <v>1693</v>
      </c>
      <c r="D497">
        <v>70601</v>
      </c>
    </row>
    <row r="498" spans="1:4" x14ac:dyDescent="0.25">
      <c r="A498" t="s">
        <v>1890</v>
      </c>
      <c r="B498" t="s">
        <v>767</v>
      </c>
      <c r="C498" t="s">
        <v>1630</v>
      </c>
      <c r="D498">
        <v>91005</v>
      </c>
    </row>
    <row r="499" spans="1:4" x14ac:dyDescent="0.25">
      <c r="A499" t="s">
        <v>1891</v>
      </c>
      <c r="B499" t="s">
        <v>765</v>
      </c>
      <c r="C499" t="s">
        <v>1617</v>
      </c>
      <c r="D499">
        <v>60506</v>
      </c>
    </row>
    <row r="500" spans="1:4" x14ac:dyDescent="0.25">
      <c r="A500" t="s">
        <v>884</v>
      </c>
      <c r="B500" t="s">
        <v>759</v>
      </c>
      <c r="C500" t="s">
        <v>1619</v>
      </c>
      <c r="D500">
        <v>30401</v>
      </c>
    </row>
    <row r="501" spans="1:4" x14ac:dyDescent="0.25">
      <c r="A501" t="s">
        <v>1892</v>
      </c>
      <c r="B501" t="s">
        <v>768</v>
      </c>
      <c r="C501" t="s">
        <v>1680</v>
      </c>
      <c r="D501">
        <v>40704</v>
      </c>
    </row>
    <row r="502" spans="1:4" x14ac:dyDescent="0.25">
      <c r="A502" t="s">
        <v>1893</v>
      </c>
      <c r="B502" t="s">
        <v>768</v>
      </c>
      <c r="C502" t="s">
        <v>1680</v>
      </c>
      <c r="D502">
        <v>40705</v>
      </c>
    </row>
    <row r="503" spans="1:4" x14ac:dyDescent="0.25">
      <c r="A503" t="s">
        <v>1894</v>
      </c>
      <c r="B503" t="s">
        <v>768</v>
      </c>
      <c r="C503" t="s">
        <v>1600</v>
      </c>
      <c r="D503">
        <v>41307</v>
      </c>
    </row>
    <row r="504" spans="1:4" x14ac:dyDescent="0.25">
      <c r="A504" t="s">
        <v>1895</v>
      </c>
      <c r="B504" t="s">
        <v>765</v>
      </c>
      <c r="C504" t="s">
        <v>1617</v>
      </c>
      <c r="D504">
        <v>60507</v>
      </c>
    </row>
    <row r="505" spans="1:4" x14ac:dyDescent="0.25">
      <c r="A505" t="s">
        <v>859</v>
      </c>
      <c r="B505" t="s">
        <v>768</v>
      </c>
      <c r="C505" t="s">
        <v>1584</v>
      </c>
      <c r="D505">
        <v>40203</v>
      </c>
    </row>
    <row r="506" spans="1:4" x14ac:dyDescent="0.25">
      <c r="A506" t="s">
        <v>1896</v>
      </c>
      <c r="B506" t="s">
        <v>762</v>
      </c>
      <c r="C506" t="s">
        <v>830</v>
      </c>
      <c r="D506">
        <v>50205</v>
      </c>
    </row>
    <row r="507" spans="1:4" x14ac:dyDescent="0.25">
      <c r="A507" t="s">
        <v>802</v>
      </c>
      <c r="B507" t="s">
        <v>763</v>
      </c>
      <c r="C507" t="s">
        <v>763</v>
      </c>
      <c r="D507">
        <v>80808</v>
      </c>
    </row>
    <row r="508" spans="1:4" x14ac:dyDescent="0.25">
      <c r="A508" t="s">
        <v>1897</v>
      </c>
      <c r="B508" t="s">
        <v>764</v>
      </c>
      <c r="C508" t="s">
        <v>1567</v>
      </c>
      <c r="D508">
        <v>20106</v>
      </c>
    </row>
    <row r="509" spans="1:4" x14ac:dyDescent="0.25">
      <c r="A509" t="s">
        <v>815</v>
      </c>
      <c r="B509" t="s">
        <v>768</v>
      </c>
      <c r="C509" t="s">
        <v>1584</v>
      </c>
      <c r="D509">
        <v>40201</v>
      </c>
    </row>
    <row r="510" spans="1:4" x14ac:dyDescent="0.25">
      <c r="A510" t="s">
        <v>817</v>
      </c>
      <c r="B510" t="s">
        <v>760</v>
      </c>
      <c r="C510" t="s">
        <v>1576</v>
      </c>
      <c r="D510">
        <v>130717</v>
      </c>
    </row>
    <row r="511" spans="1:4" x14ac:dyDescent="0.25">
      <c r="A511" t="s">
        <v>1898</v>
      </c>
      <c r="B511" t="s">
        <v>759</v>
      </c>
      <c r="C511" t="s">
        <v>1619</v>
      </c>
      <c r="D511">
        <v>30403</v>
      </c>
    </row>
    <row r="512" spans="1:4" x14ac:dyDescent="0.25">
      <c r="A512" t="s">
        <v>1388</v>
      </c>
      <c r="B512" t="s">
        <v>761</v>
      </c>
      <c r="C512" t="s">
        <v>761</v>
      </c>
      <c r="D512">
        <v>100103</v>
      </c>
    </row>
    <row r="513" spans="1:4" x14ac:dyDescent="0.25">
      <c r="A513" t="s">
        <v>863</v>
      </c>
      <c r="B513" t="s">
        <v>759</v>
      </c>
      <c r="C513" t="s">
        <v>759</v>
      </c>
      <c r="D513">
        <v>30110</v>
      </c>
    </row>
    <row r="514" spans="1:4" x14ac:dyDescent="0.25">
      <c r="A514" t="s">
        <v>896</v>
      </c>
      <c r="B514" t="s">
        <v>762</v>
      </c>
      <c r="C514" t="s">
        <v>1627</v>
      </c>
      <c r="D514">
        <v>50106</v>
      </c>
    </row>
    <row r="515" spans="1:4" x14ac:dyDescent="0.25">
      <c r="A515" t="s">
        <v>956</v>
      </c>
      <c r="B515" t="s">
        <v>767</v>
      </c>
      <c r="C515" t="s">
        <v>907</v>
      </c>
      <c r="D515">
        <v>90509</v>
      </c>
    </row>
    <row r="516" spans="1:4" x14ac:dyDescent="0.25">
      <c r="A516" t="s">
        <v>1899</v>
      </c>
      <c r="B516" t="s">
        <v>760</v>
      </c>
      <c r="C516" t="s">
        <v>1599</v>
      </c>
      <c r="D516">
        <v>130409</v>
      </c>
    </row>
    <row r="517" spans="1:4" x14ac:dyDescent="0.25">
      <c r="A517" t="s">
        <v>1900</v>
      </c>
      <c r="B517" t="s">
        <v>757</v>
      </c>
      <c r="C517" t="s">
        <v>757</v>
      </c>
      <c r="D517">
        <v>10104</v>
      </c>
    </row>
    <row r="518" spans="1:4" x14ac:dyDescent="0.25">
      <c r="A518" t="s">
        <v>1901</v>
      </c>
      <c r="B518" t="s">
        <v>757</v>
      </c>
      <c r="C518" t="s">
        <v>1589</v>
      </c>
      <c r="D518">
        <v>10303</v>
      </c>
    </row>
    <row r="519" spans="1:4" x14ac:dyDescent="0.25">
      <c r="A519" t="s">
        <v>1902</v>
      </c>
      <c r="B519" t="s">
        <v>757</v>
      </c>
      <c r="C519" t="s">
        <v>1589</v>
      </c>
      <c r="D519">
        <v>10304</v>
      </c>
    </row>
    <row r="520" spans="1:4" x14ac:dyDescent="0.25">
      <c r="A520" t="s">
        <v>1521</v>
      </c>
      <c r="B520" t="s">
        <v>766</v>
      </c>
      <c r="C520" t="s">
        <v>1829</v>
      </c>
      <c r="D520">
        <v>70504</v>
      </c>
    </row>
    <row r="521" spans="1:4" x14ac:dyDescent="0.25">
      <c r="A521" t="s">
        <v>1903</v>
      </c>
      <c r="B521" t="s">
        <v>758</v>
      </c>
      <c r="C521" t="s">
        <v>1637</v>
      </c>
      <c r="D521">
        <v>120207</v>
      </c>
    </row>
    <row r="522" spans="1:4" x14ac:dyDescent="0.25">
      <c r="A522" t="s">
        <v>1904</v>
      </c>
      <c r="B522" t="s">
        <v>767</v>
      </c>
      <c r="C522" t="s">
        <v>1586</v>
      </c>
      <c r="D522">
        <v>91108</v>
      </c>
    </row>
    <row r="523" spans="1:4" x14ac:dyDescent="0.25">
      <c r="A523" t="s">
        <v>932</v>
      </c>
      <c r="B523" t="s">
        <v>768</v>
      </c>
      <c r="C523" t="s">
        <v>1600</v>
      </c>
      <c r="D523">
        <v>41308</v>
      </c>
    </row>
    <row r="524" spans="1:4" x14ac:dyDescent="0.25">
      <c r="A524" t="s">
        <v>1905</v>
      </c>
      <c r="B524" t="s">
        <v>765</v>
      </c>
      <c r="C524" t="s">
        <v>1654</v>
      </c>
      <c r="D524">
        <v>60206</v>
      </c>
    </row>
    <row r="525" spans="1:4" x14ac:dyDescent="0.25">
      <c r="A525" t="s">
        <v>1906</v>
      </c>
      <c r="B525" t="s">
        <v>765</v>
      </c>
      <c r="C525" t="s">
        <v>1654</v>
      </c>
      <c r="D525">
        <v>60207</v>
      </c>
    </row>
    <row r="526" spans="1:4" x14ac:dyDescent="0.25">
      <c r="A526" t="s">
        <v>1317</v>
      </c>
      <c r="B526" t="s">
        <v>767</v>
      </c>
      <c r="C526" t="s">
        <v>1580</v>
      </c>
      <c r="D526">
        <v>91204</v>
      </c>
    </row>
    <row r="527" spans="1:4" x14ac:dyDescent="0.25">
      <c r="A527" t="s">
        <v>1495</v>
      </c>
      <c r="B527" t="s">
        <v>768</v>
      </c>
      <c r="C527" t="s">
        <v>1568</v>
      </c>
      <c r="D527">
        <v>40106</v>
      </c>
    </row>
    <row r="528" spans="1:4" x14ac:dyDescent="0.25">
      <c r="A528" t="s">
        <v>886</v>
      </c>
      <c r="B528" t="s">
        <v>757</v>
      </c>
      <c r="C528" t="s">
        <v>1589</v>
      </c>
      <c r="D528">
        <v>10305</v>
      </c>
    </row>
    <row r="529" spans="1:4" x14ac:dyDescent="0.25">
      <c r="A529" t="s">
        <v>903</v>
      </c>
      <c r="B529" t="s">
        <v>767</v>
      </c>
      <c r="C529" t="s">
        <v>814</v>
      </c>
      <c r="D529">
        <v>90804</v>
      </c>
    </row>
    <row r="530" spans="1:4" x14ac:dyDescent="0.25">
      <c r="A530" t="s">
        <v>1907</v>
      </c>
      <c r="B530" t="s">
        <v>768</v>
      </c>
      <c r="C530" t="s">
        <v>1720</v>
      </c>
      <c r="D530">
        <v>40901</v>
      </c>
    </row>
    <row r="531" spans="1:4" x14ac:dyDescent="0.25">
      <c r="A531" t="s">
        <v>1239</v>
      </c>
      <c r="B531" t="s">
        <v>768</v>
      </c>
      <c r="C531" t="s">
        <v>866</v>
      </c>
      <c r="D531">
        <v>40805</v>
      </c>
    </row>
    <row r="532" spans="1:4" x14ac:dyDescent="0.25">
      <c r="A532" t="s">
        <v>1908</v>
      </c>
      <c r="B532" t="s">
        <v>765</v>
      </c>
      <c r="C532" t="s">
        <v>1686</v>
      </c>
      <c r="D532">
        <v>60608</v>
      </c>
    </row>
    <row r="533" spans="1:4" x14ac:dyDescent="0.25">
      <c r="A533" t="s">
        <v>806</v>
      </c>
      <c r="B533" t="s">
        <v>763</v>
      </c>
      <c r="C533" t="s">
        <v>763</v>
      </c>
      <c r="D533">
        <v>80811</v>
      </c>
    </row>
    <row r="534" spans="1:4" x14ac:dyDescent="0.25">
      <c r="A534" t="s">
        <v>941</v>
      </c>
      <c r="B534" t="s">
        <v>758</v>
      </c>
      <c r="C534" t="s">
        <v>850</v>
      </c>
      <c r="D534">
        <v>120705</v>
      </c>
    </row>
    <row r="535" spans="1:4" x14ac:dyDescent="0.25">
      <c r="A535" t="s">
        <v>983</v>
      </c>
      <c r="B535" t="s">
        <v>762</v>
      </c>
      <c r="C535" t="s">
        <v>1566</v>
      </c>
      <c r="D535">
        <v>50307</v>
      </c>
    </row>
    <row r="536" spans="1:4" x14ac:dyDescent="0.25">
      <c r="A536" t="s">
        <v>1909</v>
      </c>
      <c r="B536" t="s">
        <v>762</v>
      </c>
      <c r="C536" t="s">
        <v>1566</v>
      </c>
      <c r="D536">
        <v>50315</v>
      </c>
    </row>
    <row r="537" spans="1:4" x14ac:dyDescent="0.25">
      <c r="A537" t="s">
        <v>992</v>
      </c>
      <c r="B537" t="s">
        <v>767</v>
      </c>
      <c r="C537" t="s">
        <v>1639</v>
      </c>
      <c r="D537">
        <v>90701</v>
      </c>
    </row>
    <row r="538" spans="1:4" x14ac:dyDescent="0.25">
      <c r="A538" t="s">
        <v>1259</v>
      </c>
      <c r="B538" t="s">
        <v>767</v>
      </c>
      <c r="C538" t="s">
        <v>1586</v>
      </c>
      <c r="D538">
        <v>91109</v>
      </c>
    </row>
    <row r="539" spans="1:4" x14ac:dyDescent="0.25">
      <c r="A539" t="s">
        <v>1259</v>
      </c>
      <c r="B539" t="s">
        <v>764</v>
      </c>
      <c r="C539" t="s">
        <v>1631</v>
      </c>
      <c r="D539">
        <v>20607</v>
      </c>
    </row>
    <row r="540" spans="1:4" x14ac:dyDescent="0.25">
      <c r="A540" t="s">
        <v>837</v>
      </c>
      <c r="B540" t="s">
        <v>764</v>
      </c>
      <c r="C540" t="s">
        <v>1578</v>
      </c>
      <c r="D540">
        <v>20207</v>
      </c>
    </row>
    <row r="541" spans="1:4" x14ac:dyDescent="0.25">
      <c r="A541" t="s">
        <v>1910</v>
      </c>
      <c r="B541" t="s">
        <v>766</v>
      </c>
      <c r="C541" t="s">
        <v>870</v>
      </c>
      <c r="D541">
        <v>70218</v>
      </c>
    </row>
    <row r="542" spans="1:4" x14ac:dyDescent="0.25">
      <c r="A542" t="s">
        <v>1911</v>
      </c>
      <c r="B542" t="s">
        <v>762</v>
      </c>
      <c r="C542" t="s">
        <v>1566</v>
      </c>
      <c r="D542">
        <v>50308</v>
      </c>
    </row>
    <row r="543" spans="1:4" x14ac:dyDescent="0.25">
      <c r="A543" t="s">
        <v>1912</v>
      </c>
      <c r="B543" t="s">
        <v>759</v>
      </c>
      <c r="C543" t="s">
        <v>1668</v>
      </c>
      <c r="D543">
        <v>30305</v>
      </c>
    </row>
    <row r="544" spans="1:4" x14ac:dyDescent="0.25">
      <c r="A544" t="s">
        <v>1912</v>
      </c>
      <c r="B544" t="s">
        <v>764</v>
      </c>
      <c r="C544" t="s">
        <v>1631</v>
      </c>
      <c r="D544">
        <v>20608</v>
      </c>
    </row>
    <row r="545" spans="1:4" x14ac:dyDescent="0.25">
      <c r="A545" t="s">
        <v>960</v>
      </c>
      <c r="B545" t="s">
        <v>767</v>
      </c>
      <c r="C545" t="s">
        <v>1566</v>
      </c>
      <c r="D545">
        <v>90907</v>
      </c>
    </row>
    <row r="546" spans="1:4" x14ac:dyDescent="0.25">
      <c r="A546" t="s">
        <v>919</v>
      </c>
      <c r="B546" t="s">
        <v>1664</v>
      </c>
      <c r="C546" t="s">
        <v>945</v>
      </c>
      <c r="D546">
        <v>110201</v>
      </c>
    </row>
    <row r="547" spans="1:4" x14ac:dyDescent="0.25">
      <c r="A547" t="s">
        <v>968</v>
      </c>
      <c r="B547" t="s">
        <v>768</v>
      </c>
      <c r="C547" t="s">
        <v>1608</v>
      </c>
      <c r="D547">
        <v>41001</v>
      </c>
    </row>
    <row r="548" spans="1:4" x14ac:dyDescent="0.25">
      <c r="A548" t="s">
        <v>1913</v>
      </c>
      <c r="B548" t="s">
        <v>767</v>
      </c>
      <c r="C548" t="s">
        <v>1586</v>
      </c>
      <c r="D548">
        <v>91110</v>
      </c>
    </row>
    <row r="549" spans="1:4" x14ac:dyDescent="0.25">
      <c r="A549" t="s">
        <v>928</v>
      </c>
      <c r="B549" t="s">
        <v>768</v>
      </c>
      <c r="C549" t="s">
        <v>1584</v>
      </c>
      <c r="D549">
        <v>40205</v>
      </c>
    </row>
    <row r="550" spans="1:4" x14ac:dyDescent="0.25">
      <c r="A550" t="s">
        <v>1274</v>
      </c>
      <c r="B550" t="s">
        <v>767</v>
      </c>
      <c r="C550" t="s">
        <v>1630</v>
      </c>
      <c r="D550">
        <v>91013</v>
      </c>
    </row>
    <row r="551" spans="1:4" x14ac:dyDescent="0.25">
      <c r="A551" t="s">
        <v>954</v>
      </c>
      <c r="B551" t="s">
        <v>758</v>
      </c>
      <c r="C551" t="s">
        <v>1573</v>
      </c>
      <c r="D551">
        <v>120310</v>
      </c>
    </row>
    <row r="552" spans="1:4" x14ac:dyDescent="0.25">
      <c r="A552" t="s">
        <v>895</v>
      </c>
      <c r="B552" t="s">
        <v>768</v>
      </c>
      <c r="C552" t="s">
        <v>1680</v>
      </c>
      <c r="D552">
        <v>40706</v>
      </c>
    </row>
    <row r="553" spans="1:4" x14ac:dyDescent="0.25">
      <c r="A553" t="s">
        <v>1914</v>
      </c>
      <c r="B553" t="s">
        <v>767</v>
      </c>
      <c r="C553" t="s">
        <v>1566</v>
      </c>
      <c r="D553">
        <v>90908</v>
      </c>
    </row>
    <row r="554" spans="1:4" x14ac:dyDescent="0.25">
      <c r="A554" t="s">
        <v>819</v>
      </c>
      <c r="B554" t="s">
        <v>763</v>
      </c>
      <c r="C554" t="s">
        <v>1577</v>
      </c>
      <c r="D554">
        <v>81009</v>
      </c>
    </row>
    <row r="555" spans="1:4" x14ac:dyDescent="0.25">
      <c r="A555" t="s">
        <v>1915</v>
      </c>
      <c r="B555" t="s">
        <v>766</v>
      </c>
      <c r="C555" t="s">
        <v>766</v>
      </c>
      <c r="D555">
        <v>70310</v>
      </c>
    </row>
    <row r="556" spans="1:4" x14ac:dyDescent="0.25">
      <c r="A556" t="s">
        <v>1915</v>
      </c>
      <c r="B556" t="s">
        <v>765</v>
      </c>
      <c r="C556" t="s">
        <v>1686</v>
      </c>
      <c r="D556">
        <v>60607</v>
      </c>
    </row>
    <row r="557" spans="1:4" x14ac:dyDescent="0.25">
      <c r="A557" t="s">
        <v>827</v>
      </c>
      <c r="B557" t="s">
        <v>759</v>
      </c>
      <c r="C557" t="s">
        <v>759</v>
      </c>
      <c r="D557">
        <v>30111</v>
      </c>
    </row>
    <row r="558" spans="1:4" x14ac:dyDescent="0.25">
      <c r="A558" t="s">
        <v>1475</v>
      </c>
      <c r="B558" t="s">
        <v>763</v>
      </c>
      <c r="C558" t="s">
        <v>1778</v>
      </c>
      <c r="D558">
        <v>80206</v>
      </c>
    </row>
    <row r="559" spans="1:4" x14ac:dyDescent="0.25">
      <c r="A559" t="s">
        <v>1916</v>
      </c>
      <c r="B559" t="s">
        <v>760</v>
      </c>
      <c r="C559" t="s">
        <v>1599</v>
      </c>
      <c r="D559">
        <v>130410</v>
      </c>
    </row>
    <row r="560" spans="1:4" x14ac:dyDescent="0.25">
      <c r="A560" t="s">
        <v>1917</v>
      </c>
      <c r="B560" t="s">
        <v>759</v>
      </c>
      <c r="C560" t="s">
        <v>759</v>
      </c>
      <c r="D560">
        <v>30112</v>
      </c>
    </row>
    <row r="561" spans="1:4" x14ac:dyDescent="0.25">
      <c r="A561" t="s">
        <v>1918</v>
      </c>
      <c r="B561" t="s">
        <v>758</v>
      </c>
      <c r="C561" t="s">
        <v>1637</v>
      </c>
      <c r="D561">
        <v>120208</v>
      </c>
    </row>
    <row r="562" spans="1:4" x14ac:dyDescent="0.25">
      <c r="A562" t="s">
        <v>1919</v>
      </c>
      <c r="B562" t="s">
        <v>759</v>
      </c>
      <c r="C562" t="s">
        <v>1561</v>
      </c>
      <c r="D562">
        <v>30207</v>
      </c>
    </row>
    <row r="563" spans="1:4" x14ac:dyDescent="0.25">
      <c r="A563" t="s">
        <v>853</v>
      </c>
      <c r="B563" t="s">
        <v>758</v>
      </c>
      <c r="C563" t="s">
        <v>1614</v>
      </c>
      <c r="D563">
        <v>120801</v>
      </c>
    </row>
    <row r="564" spans="1:4" x14ac:dyDescent="0.25">
      <c r="A564" t="s">
        <v>945</v>
      </c>
      <c r="B564" t="s">
        <v>762</v>
      </c>
      <c r="C564" t="s">
        <v>1627</v>
      </c>
      <c r="D564">
        <v>50109</v>
      </c>
    </row>
    <row r="565" spans="1:4" x14ac:dyDescent="0.25">
      <c r="A565" t="s">
        <v>1920</v>
      </c>
      <c r="B565" t="s">
        <v>768</v>
      </c>
      <c r="C565" t="s">
        <v>843</v>
      </c>
      <c r="D565">
        <v>40507</v>
      </c>
    </row>
    <row r="566" spans="1:4" x14ac:dyDescent="0.25">
      <c r="A566" t="s">
        <v>1921</v>
      </c>
      <c r="B566" t="s">
        <v>767</v>
      </c>
      <c r="C566" t="s">
        <v>1583</v>
      </c>
      <c r="D566">
        <v>90105</v>
      </c>
    </row>
    <row r="567" spans="1:4" x14ac:dyDescent="0.25">
      <c r="A567" t="s">
        <v>1922</v>
      </c>
      <c r="B567" t="s">
        <v>767</v>
      </c>
      <c r="C567" t="s">
        <v>955</v>
      </c>
      <c r="D567">
        <v>90405</v>
      </c>
    </row>
    <row r="568" spans="1:4" x14ac:dyDescent="0.25">
      <c r="A568" t="s">
        <v>976</v>
      </c>
      <c r="B568" t="s">
        <v>768</v>
      </c>
      <c r="C568" t="s">
        <v>1602</v>
      </c>
      <c r="D568">
        <v>40608</v>
      </c>
    </row>
    <row r="569" spans="1:4" x14ac:dyDescent="0.25">
      <c r="A569" t="s">
        <v>1923</v>
      </c>
      <c r="B569" t="s">
        <v>760</v>
      </c>
      <c r="C569" t="s">
        <v>976</v>
      </c>
      <c r="D569">
        <v>130901</v>
      </c>
    </row>
    <row r="570" spans="1:4" x14ac:dyDescent="0.25">
      <c r="A570" t="s">
        <v>1924</v>
      </c>
      <c r="B570" t="s">
        <v>763</v>
      </c>
      <c r="C570" t="s">
        <v>763</v>
      </c>
      <c r="D570">
        <v>80801</v>
      </c>
    </row>
    <row r="571" spans="1:4" x14ac:dyDescent="0.25">
      <c r="A571" t="s">
        <v>1770</v>
      </c>
      <c r="B571" t="s">
        <v>768</v>
      </c>
      <c r="C571" t="s">
        <v>1770</v>
      </c>
      <c r="D571">
        <v>41104</v>
      </c>
    </row>
    <row r="572" spans="1:4" x14ac:dyDescent="0.25">
      <c r="A572" t="s">
        <v>814</v>
      </c>
      <c r="B572" t="s">
        <v>763</v>
      </c>
      <c r="C572" t="s">
        <v>763</v>
      </c>
      <c r="D572">
        <v>80809</v>
      </c>
    </row>
    <row r="573" spans="1:4" x14ac:dyDescent="0.25">
      <c r="A573" t="s">
        <v>978</v>
      </c>
      <c r="B573" t="s">
        <v>767</v>
      </c>
      <c r="C573" t="s">
        <v>814</v>
      </c>
      <c r="D573">
        <v>90801</v>
      </c>
    </row>
    <row r="574" spans="1:4" x14ac:dyDescent="0.25">
      <c r="A574" t="s">
        <v>966</v>
      </c>
      <c r="B574" t="s">
        <v>768</v>
      </c>
      <c r="C574" t="s">
        <v>843</v>
      </c>
      <c r="D574">
        <v>40515</v>
      </c>
    </row>
    <row r="575" spans="1:4" x14ac:dyDescent="0.25">
      <c r="A575" t="s">
        <v>982</v>
      </c>
      <c r="B575" t="s">
        <v>767</v>
      </c>
      <c r="C575" t="s">
        <v>1632</v>
      </c>
      <c r="D575">
        <v>90305</v>
      </c>
    </row>
    <row r="576" spans="1:4" x14ac:dyDescent="0.25">
      <c r="A576" t="s">
        <v>982</v>
      </c>
      <c r="B576" t="s">
        <v>767</v>
      </c>
      <c r="C576" t="s">
        <v>1593</v>
      </c>
      <c r="D576">
        <v>90212</v>
      </c>
    </row>
    <row r="577" spans="1:4" x14ac:dyDescent="0.25">
      <c r="A577" t="s">
        <v>982</v>
      </c>
      <c r="B577" t="s">
        <v>760</v>
      </c>
      <c r="C577" t="s">
        <v>976</v>
      </c>
      <c r="D577">
        <v>130909</v>
      </c>
    </row>
    <row r="578" spans="1:4" x14ac:dyDescent="0.25">
      <c r="A578" t="s">
        <v>982</v>
      </c>
      <c r="B578" t="s">
        <v>766</v>
      </c>
      <c r="C578" t="s">
        <v>870</v>
      </c>
      <c r="D578">
        <v>70219</v>
      </c>
    </row>
    <row r="579" spans="1:4" x14ac:dyDescent="0.25">
      <c r="A579" t="s">
        <v>982</v>
      </c>
      <c r="B579" t="s">
        <v>767</v>
      </c>
      <c r="C579" t="s">
        <v>814</v>
      </c>
      <c r="D579">
        <v>90806</v>
      </c>
    </row>
    <row r="580" spans="1:4" x14ac:dyDescent="0.25">
      <c r="A580" t="s">
        <v>1372</v>
      </c>
      <c r="B580" t="s">
        <v>759</v>
      </c>
      <c r="C580" t="s">
        <v>1861</v>
      </c>
      <c r="D580">
        <v>30601</v>
      </c>
    </row>
    <row r="581" spans="1:4" x14ac:dyDescent="0.25">
      <c r="A581" t="s">
        <v>796</v>
      </c>
      <c r="B581" t="s">
        <v>759</v>
      </c>
      <c r="C581" t="s">
        <v>759</v>
      </c>
      <c r="D581">
        <v>30113</v>
      </c>
    </row>
    <row r="582" spans="1:4" x14ac:dyDescent="0.25">
      <c r="A582" t="s">
        <v>796</v>
      </c>
      <c r="B582" t="s">
        <v>768</v>
      </c>
      <c r="C582" t="s">
        <v>1604</v>
      </c>
      <c r="D582">
        <v>41204</v>
      </c>
    </row>
    <row r="583" spans="1:4" x14ac:dyDescent="0.25">
      <c r="A583" t="s">
        <v>796</v>
      </c>
      <c r="B583" t="s">
        <v>767</v>
      </c>
      <c r="C583" t="s">
        <v>814</v>
      </c>
      <c r="D583">
        <v>90805</v>
      </c>
    </row>
    <row r="584" spans="1:4" x14ac:dyDescent="0.25">
      <c r="A584" t="s">
        <v>899</v>
      </c>
      <c r="B584" t="s">
        <v>765</v>
      </c>
      <c r="C584" t="s">
        <v>1658</v>
      </c>
      <c r="D584">
        <v>60105</v>
      </c>
    </row>
    <row r="585" spans="1:4" x14ac:dyDescent="0.25">
      <c r="A585" t="s">
        <v>995</v>
      </c>
      <c r="B585" t="s">
        <v>764</v>
      </c>
      <c r="C585" t="s">
        <v>1578</v>
      </c>
      <c r="D585">
        <v>20208</v>
      </c>
    </row>
    <row r="586" spans="1:4" x14ac:dyDescent="0.25">
      <c r="A586" t="s">
        <v>1925</v>
      </c>
      <c r="B586" t="s">
        <v>759</v>
      </c>
      <c r="C586" t="s">
        <v>1861</v>
      </c>
      <c r="D586">
        <v>30603</v>
      </c>
    </row>
    <row r="587" spans="1:4" x14ac:dyDescent="0.25">
      <c r="A587" t="s">
        <v>1604</v>
      </c>
      <c r="B587" t="s">
        <v>768</v>
      </c>
      <c r="C587" t="s">
        <v>1604</v>
      </c>
      <c r="D587">
        <v>41205</v>
      </c>
    </row>
    <row r="588" spans="1:4" x14ac:dyDescent="0.25">
      <c r="A588" t="s">
        <v>1926</v>
      </c>
      <c r="B588" t="s">
        <v>767</v>
      </c>
      <c r="C588" t="s">
        <v>1632</v>
      </c>
      <c r="D588">
        <v>90306</v>
      </c>
    </row>
    <row r="589" spans="1:4" x14ac:dyDescent="0.25">
      <c r="A589" t="s">
        <v>834</v>
      </c>
      <c r="B589" t="s">
        <v>763</v>
      </c>
      <c r="C589" t="s">
        <v>763</v>
      </c>
      <c r="D589">
        <v>80818</v>
      </c>
    </row>
    <row r="590" spans="1:4" x14ac:dyDescent="0.25">
      <c r="A590" t="s">
        <v>946</v>
      </c>
      <c r="B590" t="s">
        <v>767</v>
      </c>
      <c r="C590" t="s">
        <v>1630</v>
      </c>
      <c r="D590">
        <v>91011</v>
      </c>
    </row>
    <row r="591" spans="1:4" x14ac:dyDescent="0.25">
      <c r="A591" t="s">
        <v>946</v>
      </c>
      <c r="B591" t="s">
        <v>767</v>
      </c>
      <c r="C591" t="s">
        <v>907</v>
      </c>
      <c r="D591">
        <v>90510</v>
      </c>
    </row>
    <row r="592" spans="1:4" x14ac:dyDescent="0.25">
      <c r="A592" t="s">
        <v>958</v>
      </c>
      <c r="B592" t="s">
        <v>766</v>
      </c>
      <c r="C592" t="s">
        <v>870</v>
      </c>
      <c r="D592">
        <v>70220</v>
      </c>
    </row>
    <row r="593" spans="1:4" x14ac:dyDescent="0.25">
      <c r="A593" t="s">
        <v>1927</v>
      </c>
      <c r="B593" t="s">
        <v>763</v>
      </c>
      <c r="C593" t="s">
        <v>1778</v>
      </c>
      <c r="D593">
        <v>80201</v>
      </c>
    </row>
    <row r="594" spans="1:4" x14ac:dyDescent="0.25">
      <c r="A594" t="s">
        <v>1928</v>
      </c>
      <c r="B594" t="s">
        <v>768</v>
      </c>
      <c r="C594" t="s">
        <v>1602</v>
      </c>
      <c r="D594">
        <v>40609</v>
      </c>
    </row>
    <row r="595" spans="1:4" x14ac:dyDescent="0.25">
      <c r="A595" t="s">
        <v>887</v>
      </c>
      <c r="B595" t="s">
        <v>768</v>
      </c>
      <c r="C595" t="s">
        <v>1602</v>
      </c>
      <c r="D595">
        <v>40610</v>
      </c>
    </row>
    <row r="596" spans="1:4" x14ac:dyDescent="0.25">
      <c r="A596" t="s">
        <v>1929</v>
      </c>
      <c r="B596" t="s">
        <v>758</v>
      </c>
      <c r="C596" t="s">
        <v>1571</v>
      </c>
      <c r="D596">
        <v>120904</v>
      </c>
    </row>
    <row r="597" spans="1:4" x14ac:dyDescent="0.25">
      <c r="A597" t="s">
        <v>1930</v>
      </c>
      <c r="B597" t="s">
        <v>767</v>
      </c>
      <c r="C597" t="s">
        <v>1630</v>
      </c>
      <c r="D597">
        <v>91006</v>
      </c>
    </row>
    <row r="598" spans="1:4" x14ac:dyDescent="0.25">
      <c r="A598" t="s">
        <v>811</v>
      </c>
      <c r="B598" t="s">
        <v>763</v>
      </c>
      <c r="C598" t="s">
        <v>763</v>
      </c>
      <c r="D598">
        <v>80803</v>
      </c>
    </row>
    <row r="599" spans="1:4" x14ac:dyDescent="0.25">
      <c r="A599" t="s">
        <v>811</v>
      </c>
      <c r="B599" t="s">
        <v>766</v>
      </c>
      <c r="C599" t="s">
        <v>766</v>
      </c>
      <c r="D599">
        <v>70311</v>
      </c>
    </row>
    <row r="600" spans="1:4" x14ac:dyDescent="0.25">
      <c r="A600" t="s">
        <v>832</v>
      </c>
      <c r="B600" t="s">
        <v>758</v>
      </c>
      <c r="C600" t="s">
        <v>1571</v>
      </c>
      <c r="D600">
        <v>120901</v>
      </c>
    </row>
    <row r="601" spans="1:4" x14ac:dyDescent="0.25">
      <c r="A601" t="s">
        <v>937</v>
      </c>
      <c r="B601" t="s">
        <v>760</v>
      </c>
      <c r="C601" t="s">
        <v>1582</v>
      </c>
      <c r="D601">
        <v>130104</v>
      </c>
    </row>
    <row r="602" spans="1:4" x14ac:dyDescent="0.25">
      <c r="A602" t="s">
        <v>937</v>
      </c>
      <c r="B602" t="s">
        <v>768</v>
      </c>
      <c r="C602" t="s">
        <v>1608</v>
      </c>
      <c r="D602">
        <v>41008</v>
      </c>
    </row>
    <row r="603" spans="1:4" x14ac:dyDescent="0.25">
      <c r="A603" t="s">
        <v>1931</v>
      </c>
      <c r="B603" t="s">
        <v>768</v>
      </c>
      <c r="C603" t="s">
        <v>1608</v>
      </c>
      <c r="D603">
        <v>41006</v>
      </c>
    </row>
    <row r="604" spans="1:4" x14ac:dyDescent="0.25">
      <c r="A604" t="s">
        <v>1931</v>
      </c>
      <c r="B604" t="s">
        <v>768</v>
      </c>
      <c r="C604" t="s">
        <v>1770</v>
      </c>
      <c r="D604">
        <v>41105</v>
      </c>
    </row>
    <row r="605" spans="1:4" x14ac:dyDescent="0.25">
      <c r="A605" t="s">
        <v>1932</v>
      </c>
      <c r="B605" t="s">
        <v>763</v>
      </c>
      <c r="C605" t="s">
        <v>974</v>
      </c>
      <c r="D605">
        <v>80506</v>
      </c>
    </row>
    <row r="606" spans="1:4" x14ac:dyDescent="0.25">
      <c r="A606" t="s">
        <v>807</v>
      </c>
      <c r="B606" t="s">
        <v>762</v>
      </c>
      <c r="C606" t="s">
        <v>1566</v>
      </c>
      <c r="D606">
        <v>50316</v>
      </c>
    </row>
    <row r="607" spans="1:4" x14ac:dyDescent="0.25">
      <c r="A607" t="s">
        <v>807</v>
      </c>
      <c r="B607" t="s">
        <v>767</v>
      </c>
      <c r="C607" t="s">
        <v>1566</v>
      </c>
      <c r="D607">
        <v>90901</v>
      </c>
    </row>
    <row r="608" spans="1:4" x14ac:dyDescent="0.25">
      <c r="A608" t="s">
        <v>1674</v>
      </c>
      <c r="B608" t="s">
        <v>759</v>
      </c>
      <c r="C608" t="s">
        <v>1674</v>
      </c>
      <c r="D608">
        <v>30507</v>
      </c>
    </row>
    <row r="609" spans="1:4" x14ac:dyDescent="0.25">
      <c r="A609" t="s">
        <v>916</v>
      </c>
      <c r="B609" t="s">
        <v>768</v>
      </c>
      <c r="C609" t="s">
        <v>1720</v>
      </c>
      <c r="D609">
        <v>40905</v>
      </c>
    </row>
    <row r="610" spans="1:4" x14ac:dyDescent="0.25">
      <c r="A610" t="s">
        <v>1933</v>
      </c>
      <c r="B610" t="s">
        <v>765</v>
      </c>
      <c r="C610" t="s">
        <v>1661</v>
      </c>
      <c r="D610">
        <v>60701</v>
      </c>
    </row>
    <row r="611" spans="1:4" x14ac:dyDescent="0.25">
      <c r="A611" t="s">
        <v>1934</v>
      </c>
      <c r="B611" t="s">
        <v>768</v>
      </c>
      <c r="C611" t="s">
        <v>843</v>
      </c>
      <c r="D611">
        <v>40508</v>
      </c>
    </row>
    <row r="612" spans="1:4" x14ac:dyDescent="0.25">
      <c r="A612" t="s">
        <v>994</v>
      </c>
      <c r="B612" t="s">
        <v>760</v>
      </c>
      <c r="C612" t="s">
        <v>1576</v>
      </c>
      <c r="D612">
        <v>130718</v>
      </c>
    </row>
    <row r="613" spans="1:4" x14ac:dyDescent="0.25">
      <c r="A613" t="s">
        <v>994</v>
      </c>
      <c r="B613" t="s">
        <v>764</v>
      </c>
      <c r="C613" t="s">
        <v>1578</v>
      </c>
      <c r="D613">
        <v>20209</v>
      </c>
    </row>
    <row r="614" spans="1:4" x14ac:dyDescent="0.25">
      <c r="A614" t="s">
        <v>1935</v>
      </c>
      <c r="B614" t="s">
        <v>759</v>
      </c>
      <c r="C614" t="s">
        <v>759</v>
      </c>
      <c r="D614">
        <v>30114</v>
      </c>
    </row>
    <row r="615" spans="1:4" x14ac:dyDescent="0.25">
      <c r="A615" t="s">
        <v>1935</v>
      </c>
      <c r="B615" t="s">
        <v>760</v>
      </c>
      <c r="C615" t="s">
        <v>1620</v>
      </c>
      <c r="D615">
        <v>130313</v>
      </c>
    </row>
    <row r="616" spans="1:4" x14ac:dyDescent="0.25">
      <c r="A616" t="s">
        <v>1935</v>
      </c>
      <c r="B616" t="s">
        <v>768</v>
      </c>
      <c r="C616" t="s">
        <v>843</v>
      </c>
      <c r="D616">
        <v>40509</v>
      </c>
    </row>
    <row r="617" spans="1:4" x14ac:dyDescent="0.25">
      <c r="A617" t="s">
        <v>829</v>
      </c>
      <c r="B617" t="s">
        <v>767</v>
      </c>
      <c r="C617" t="s">
        <v>1630</v>
      </c>
      <c r="D617">
        <v>91001</v>
      </c>
    </row>
    <row r="618" spans="1:4" x14ac:dyDescent="0.25">
      <c r="A618" t="s">
        <v>1936</v>
      </c>
      <c r="B618" t="s">
        <v>767</v>
      </c>
      <c r="C618" t="s">
        <v>1630</v>
      </c>
      <c r="D618">
        <v>91015</v>
      </c>
    </row>
    <row r="619" spans="1:4" x14ac:dyDescent="0.25">
      <c r="A619" t="s">
        <v>1937</v>
      </c>
      <c r="B619" t="s">
        <v>767</v>
      </c>
      <c r="C619" t="s">
        <v>1630</v>
      </c>
      <c r="D619">
        <v>91016</v>
      </c>
    </row>
    <row r="620" spans="1:4" x14ac:dyDescent="0.25">
      <c r="A620" t="s">
        <v>900</v>
      </c>
      <c r="B620" t="s">
        <v>768</v>
      </c>
      <c r="C620" t="s">
        <v>843</v>
      </c>
      <c r="D620">
        <v>40510</v>
      </c>
    </row>
    <row r="621" spans="1:4" x14ac:dyDescent="0.25">
      <c r="A621" t="s">
        <v>900</v>
      </c>
      <c r="B621" t="s">
        <v>766</v>
      </c>
      <c r="C621" t="s">
        <v>870</v>
      </c>
      <c r="D621">
        <v>70221</v>
      </c>
    </row>
    <row r="622" spans="1:4" x14ac:dyDescent="0.25">
      <c r="A622" t="s">
        <v>1938</v>
      </c>
      <c r="B622" t="s">
        <v>768</v>
      </c>
      <c r="C622" t="s">
        <v>1568</v>
      </c>
      <c r="D622">
        <v>40107</v>
      </c>
    </row>
    <row r="623" spans="1:4" x14ac:dyDescent="0.25">
      <c r="A623" t="s">
        <v>1939</v>
      </c>
      <c r="B623" t="s">
        <v>766</v>
      </c>
      <c r="C623" t="s">
        <v>870</v>
      </c>
      <c r="D623">
        <v>70222</v>
      </c>
    </row>
    <row r="624" spans="1:4" x14ac:dyDescent="0.25">
      <c r="A624" t="s">
        <v>1940</v>
      </c>
      <c r="B624" t="s">
        <v>762</v>
      </c>
      <c r="C624" t="s">
        <v>1627</v>
      </c>
      <c r="D624">
        <v>50110</v>
      </c>
    </row>
    <row r="625" spans="1:4" x14ac:dyDescent="0.25">
      <c r="A625" t="s">
        <v>1941</v>
      </c>
      <c r="B625" t="s">
        <v>758</v>
      </c>
      <c r="C625" t="s">
        <v>1573</v>
      </c>
      <c r="D625">
        <v>120311</v>
      </c>
    </row>
    <row r="626" spans="1:4" x14ac:dyDescent="0.25">
      <c r="A626" t="s">
        <v>923</v>
      </c>
      <c r="B626" t="s">
        <v>768</v>
      </c>
      <c r="C626" t="s">
        <v>843</v>
      </c>
      <c r="D626">
        <v>40514</v>
      </c>
    </row>
    <row r="627" spans="1:4" x14ac:dyDescent="0.25">
      <c r="A627" t="s">
        <v>913</v>
      </c>
      <c r="B627" t="s">
        <v>758</v>
      </c>
      <c r="C627" t="s">
        <v>1605</v>
      </c>
      <c r="D627">
        <v>120101</v>
      </c>
    </row>
    <row r="628" spans="1:4" x14ac:dyDescent="0.25">
      <c r="A628" t="s">
        <v>906</v>
      </c>
      <c r="B628" t="s">
        <v>767</v>
      </c>
      <c r="C628" t="s">
        <v>1586</v>
      </c>
      <c r="D628">
        <v>91101</v>
      </c>
    </row>
    <row r="629" spans="1:4" x14ac:dyDescent="0.25">
      <c r="A629" t="s">
        <v>1942</v>
      </c>
      <c r="B629" t="s">
        <v>760</v>
      </c>
      <c r="C629" t="s">
        <v>1599</v>
      </c>
      <c r="D629">
        <v>130411</v>
      </c>
    </row>
    <row r="630" spans="1:4" x14ac:dyDescent="0.25">
      <c r="A630" t="s">
        <v>1506</v>
      </c>
      <c r="B630" t="s">
        <v>768</v>
      </c>
      <c r="C630" t="s">
        <v>843</v>
      </c>
      <c r="D630">
        <v>40511</v>
      </c>
    </row>
    <row r="631" spans="1:4" x14ac:dyDescent="0.25">
      <c r="A631" t="s">
        <v>931</v>
      </c>
      <c r="B631" t="s">
        <v>758</v>
      </c>
      <c r="C631" t="s">
        <v>1648</v>
      </c>
      <c r="D631">
        <v>120405</v>
      </c>
    </row>
    <row r="632" spans="1:4" x14ac:dyDescent="0.25">
      <c r="A632" t="s">
        <v>873</v>
      </c>
      <c r="B632" t="s">
        <v>763</v>
      </c>
      <c r="C632" t="s">
        <v>1869</v>
      </c>
      <c r="D632">
        <v>81101</v>
      </c>
    </row>
    <row r="633" spans="1:4" x14ac:dyDescent="0.25">
      <c r="A633" t="s">
        <v>1943</v>
      </c>
      <c r="B633" t="s">
        <v>762</v>
      </c>
      <c r="C633" t="s">
        <v>1627</v>
      </c>
      <c r="D633">
        <v>50111</v>
      </c>
    </row>
    <row r="634" spans="1:4" x14ac:dyDescent="0.25">
      <c r="A634" t="s">
        <v>1944</v>
      </c>
      <c r="B634" t="s">
        <v>767</v>
      </c>
      <c r="C634" t="s">
        <v>1580</v>
      </c>
      <c r="D634">
        <v>91205</v>
      </c>
    </row>
    <row r="635" spans="1:4" x14ac:dyDescent="0.25">
      <c r="A635" t="s">
        <v>885</v>
      </c>
      <c r="B635" t="s">
        <v>757</v>
      </c>
      <c r="C635" t="s">
        <v>757</v>
      </c>
      <c r="D635">
        <v>10105</v>
      </c>
    </row>
    <row r="636" spans="1:4" x14ac:dyDescent="0.25">
      <c r="A636" t="s">
        <v>1945</v>
      </c>
      <c r="B636" t="s">
        <v>768</v>
      </c>
      <c r="C636" t="s">
        <v>1585</v>
      </c>
      <c r="D636">
        <v>40308</v>
      </c>
    </row>
    <row r="637" spans="1:4" x14ac:dyDescent="0.25">
      <c r="A637" t="s">
        <v>990</v>
      </c>
      <c r="B637" t="s">
        <v>768</v>
      </c>
      <c r="C637" t="s">
        <v>1680</v>
      </c>
      <c r="D637">
        <v>40707</v>
      </c>
    </row>
    <row r="638" spans="1:4" x14ac:dyDescent="0.25">
      <c r="A638" t="s">
        <v>813</v>
      </c>
      <c r="B638" t="s">
        <v>764</v>
      </c>
      <c r="C638" t="s">
        <v>1631</v>
      </c>
      <c r="D638">
        <v>20609</v>
      </c>
    </row>
    <row r="639" spans="1:4" x14ac:dyDescent="0.25">
      <c r="A639" t="s">
        <v>1946</v>
      </c>
      <c r="B639" t="s">
        <v>758</v>
      </c>
      <c r="C639" t="s">
        <v>850</v>
      </c>
      <c r="D639">
        <v>120706</v>
      </c>
    </row>
    <row r="640" spans="1:4" x14ac:dyDescent="0.25">
      <c r="A640" t="s">
        <v>786</v>
      </c>
      <c r="B640" t="s">
        <v>763</v>
      </c>
      <c r="C640" t="s">
        <v>763</v>
      </c>
      <c r="D640">
        <v>80819</v>
      </c>
    </row>
    <row r="641" spans="1:4" x14ac:dyDescent="0.25">
      <c r="A641" t="s">
        <v>925</v>
      </c>
      <c r="B641" t="s">
        <v>768</v>
      </c>
      <c r="C641" t="s">
        <v>1600</v>
      </c>
      <c r="D641">
        <v>41301</v>
      </c>
    </row>
    <row r="642" spans="1:4" x14ac:dyDescent="0.25">
      <c r="A642" t="s">
        <v>1947</v>
      </c>
      <c r="B642" t="s">
        <v>758</v>
      </c>
      <c r="C642" t="s">
        <v>800</v>
      </c>
      <c r="D642">
        <v>120611</v>
      </c>
    </row>
    <row r="643" spans="1:4" x14ac:dyDescent="0.25">
      <c r="A643" t="s">
        <v>1948</v>
      </c>
      <c r="B643" t="s">
        <v>766</v>
      </c>
      <c r="C643" t="s">
        <v>1575</v>
      </c>
      <c r="D643">
        <v>70701</v>
      </c>
    </row>
    <row r="644" spans="1:4" x14ac:dyDescent="0.25">
      <c r="A644" t="s">
        <v>823</v>
      </c>
      <c r="B644" t="s">
        <v>763</v>
      </c>
      <c r="C644" t="s">
        <v>974</v>
      </c>
      <c r="D644">
        <v>80508</v>
      </c>
    </row>
    <row r="645" spans="1:4" x14ac:dyDescent="0.25">
      <c r="A645" t="s">
        <v>1018</v>
      </c>
      <c r="B645" t="s">
        <v>764</v>
      </c>
      <c r="C645" t="s">
        <v>1634</v>
      </c>
      <c r="D645">
        <v>20406</v>
      </c>
    </row>
    <row r="646" spans="1:4" x14ac:dyDescent="0.25">
      <c r="A646" t="s">
        <v>1949</v>
      </c>
      <c r="B646" t="s">
        <v>766</v>
      </c>
      <c r="C646" t="s">
        <v>766</v>
      </c>
      <c r="D646">
        <v>70312</v>
      </c>
    </row>
    <row r="647" spans="1:4" x14ac:dyDescent="0.25">
      <c r="A647" t="s">
        <v>864</v>
      </c>
      <c r="B647" t="s">
        <v>758</v>
      </c>
      <c r="C647" t="s">
        <v>1614</v>
      </c>
      <c r="D647">
        <v>120805</v>
      </c>
    </row>
    <row r="648" spans="1:4" x14ac:dyDescent="0.25">
      <c r="A648" t="s">
        <v>881</v>
      </c>
      <c r="B648" t="s">
        <v>761</v>
      </c>
      <c r="C648" t="s">
        <v>761</v>
      </c>
      <c r="D648">
        <v>100104</v>
      </c>
    </row>
    <row r="649" spans="1:4" x14ac:dyDescent="0.25">
      <c r="A649" t="s">
        <v>1950</v>
      </c>
      <c r="B649" t="s">
        <v>762</v>
      </c>
      <c r="C649" t="s">
        <v>1627</v>
      </c>
      <c r="D649">
        <v>50112</v>
      </c>
    </row>
    <row r="650" spans="1:4" x14ac:dyDescent="0.25">
      <c r="A650" t="s">
        <v>987</v>
      </c>
      <c r="B650" t="s">
        <v>764</v>
      </c>
      <c r="C650" t="s">
        <v>1631</v>
      </c>
      <c r="D650">
        <v>20610</v>
      </c>
    </row>
    <row r="651" spans="1:4" x14ac:dyDescent="0.25">
      <c r="A651" t="s">
        <v>1951</v>
      </c>
      <c r="B651" t="s">
        <v>758</v>
      </c>
      <c r="C651" t="s">
        <v>1573</v>
      </c>
      <c r="D651">
        <v>120312</v>
      </c>
    </row>
    <row r="652" spans="1:4" x14ac:dyDescent="0.25">
      <c r="A652" t="s">
        <v>1952</v>
      </c>
      <c r="B652" t="s">
        <v>767</v>
      </c>
      <c r="C652" t="s">
        <v>1642</v>
      </c>
      <c r="D652">
        <v>90608</v>
      </c>
    </row>
    <row r="653" spans="1:4" x14ac:dyDescent="0.25">
      <c r="A653" t="s">
        <v>1953</v>
      </c>
      <c r="B653" t="s">
        <v>763</v>
      </c>
      <c r="C653" t="s">
        <v>1610</v>
      </c>
      <c r="D653">
        <v>80605</v>
      </c>
    </row>
    <row r="654" spans="1:4" x14ac:dyDescent="0.25">
      <c r="A654" t="s">
        <v>1954</v>
      </c>
      <c r="B654" t="s">
        <v>767</v>
      </c>
      <c r="C654" t="s">
        <v>1630</v>
      </c>
      <c r="D654">
        <v>91012</v>
      </c>
    </row>
    <row r="655" spans="1:4" x14ac:dyDescent="0.25">
      <c r="A655" t="s">
        <v>1955</v>
      </c>
      <c r="B655" t="s">
        <v>767</v>
      </c>
      <c r="C655" t="s">
        <v>1639</v>
      </c>
      <c r="D655">
        <v>90704</v>
      </c>
    </row>
    <row r="656" spans="1:4" x14ac:dyDescent="0.25">
      <c r="A656" t="s">
        <v>1956</v>
      </c>
      <c r="B656" t="s">
        <v>758</v>
      </c>
      <c r="C656" t="s">
        <v>1571</v>
      </c>
      <c r="D656">
        <v>120905</v>
      </c>
    </row>
    <row r="657" spans="1:4" x14ac:dyDescent="0.25">
      <c r="A657" t="s">
        <v>1957</v>
      </c>
      <c r="B657" t="s">
        <v>757</v>
      </c>
      <c r="C657" t="s">
        <v>1569</v>
      </c>
      <c r="D657">
        <v>10405</v>
      </c>
    </row>
    <row r="658" spans="1:4" x14ac:dyDescent="0.25">
      <c r="A658" t="s">
        <v>1958</v>
      </c>
      <c r="B658" t="s">
        <v>757</v>
      </c>
      <c r="C658" t="s">
        <v>1569</v>
      </c>
      <c r="D658">
        <v>10406</v>
      </c>
    </row>
    <row r="659" spans="1:4" x14ac:dyDescent="0.25">
      <c r="A659" t="s">
        <v>1959</v>
      </c>
      <c r="B659" t="s">
        <v>766</v>
      </c>
      <c r="C659" t="s">
        <v>870</v>
      </c>
      <c r="D659">
        <v>70223</v>
      </c>
    </row>
    <row r="660" spans="1:4" x14ac:dyDescent="0.25">
      <c r="A660" t="s">
        <v>1960</v>
      </c>
      <c r="B660" t="s">
        <v>766</v>
      </c>
      <c r="C660" t="s">
        <v>870</v>
      </c>
      <c r="D660">
        <v>70224</v>
      </c>
    </row>
    <row r="661" spans="1:4" x14ac:dyDescent="0.25">
      <c r="A661" t="s">
        <v>1961</v>
      </c>
      <c r="B661" t="s">
        <v>768</v>
      </c>
      <c r="C661" t="s">
        <v>1600</v>
      </c>
      <c r="D661">
        <v>41309</v>
      </c>
    </row>
    <row r="662" spans="1:4" x14ac:dyDescent="0.25">
      <c r="A662" t="s">
        <v>812</v>
      </c>
      <c r="B662" t="s">
        <v>760</v>
      </c>
      <c r="C662" t="s">
        <v>1582</v>
      </c>
      <c r="D662">
        <v>130105</v>
      </c>
    </row>
    <row r="663" spans="1:4" x14ac:dyDescent="0.25">
      <c r="A663" t="s">
        <v>835</v>
      </c>
      <c r="B663" t="s">
        <v>763</v>
      </c>
      <c r="C663" t="s">
        <v>1577</v>
      </c>
      <c r="D663">
        <v>81005</v>
      </c>
    </row>
    <row r="664" spans="1:4" x14ac:dyDescent="0.25">
      <c r="A664" t="s">
        <v>1962</v>
      </c>
      <c r="B664" t="s">
        <v>759</v>
      </c>
      <c r="C664" t="s">
        <v>1674</v>
      </c>
      <c r="D664">
        <v>30508</v>
      </c>
    </row>
    <row r="665" spans="1:4" x14ac:dyDescent="0.25">
      <c r="A665" t="s">
        <v>1963</v>
      </c>
      <c r="B665" t="s">
        <v>767</v>
      </c>
      <c r="C665" t="s">
        <v>907</v>
      </c>
      <c r="D665">
        <v>90511</v>
      </c>
    </row>
    <row r="666" spans="1:4" x14ac:dyDescent="0.25">
      <c r="A666" t="s">
        <v>1964</v>
      </c>
      <c r="B666" t="s">
        <v>760</v>
      </c>
      <c r="C666" t="s">
        <v>1620</v>
      </c>
      <c r="D666">
        <v>130311</v>
      </c>
    </row>
    <row r="667" spans="1:4" x14ac:dyDescent="0.25">
      <c r="A667" t="s">
        <v>1965</v>
      </c>
      <c r="B667" t="s">
        <v>766</v>
      </c>
      <c r="C667" t="s">
        <v>766</v>
      </c>
      <c r="D667">
        <v>70314</v>
      </c>
    </row>
    <row r="668" spans="1:4" x14ac:dyDescent="0.25">
      <c r="A668" t="s">
        <v>1966</v>
      </c>
      <c r="B668" t="s">
        <v>760</v>
      </c>
      <c r="C668" t="s">
        <v>1620</v>
      </c>
      <c r="D668">
        <v>130312</v>
      </c>
    </row>
    <row r="669" spans="1:4" x14ac:dyDescent="0.25">
      <c r="A669" t="s">
        <v>1967</v>
      </c>
      <c r="B669" t="s">
        <v>764</v>
      </c>
      <c r="C669" t="s">
        <v>1634</v>
      </c>
      <c r="D669">
        <v>20407</v>
      </c>
    </row>
    <row r="670" spans="1:4" x14ac:dyDescent="0.25">
      <c r="A670" t="s">
        <v>912</v>
      </c>
      <c r="B670" t="s">
        <v>764</v>
      </c>
      <c r="C670" t="s">
        <v>1567</v>
      </c>
      <c r="D670">
        <v>20107</v>
      </c>
    </row>
    <row r="671" spans="1:4" x14ac:dyDescent="0.25">
      <c r="A671" t="s">
        <v>775</v>
      </c>
      <c r="B671" t="s">
        <v>760</v>
      </c>
      <c r="C671" t="s">
        <v>1582</v>
      </c>
      <c r="D671">
        <v>130106</v>
      </c>
    </row>
    <row r="672" spans="1:4" x14ac:dyDescent="0.25">
      <c r="A672" t="s">
        <v>878</v>
      </c>
      <c r="B672" t="s">
        <v>768</v>
      </c>
      <c r="C672" t="s">
        <v>1652</v>
      </c>
      <c r="D672">
        <v>41401</v>
      </c>
    </row>
    <row r="673" spans="1:4" x14ac:dyDescent="0.25">
      <c r="A673" t="s">
        <v>1968</v>
      </c>
      <c r="B673" t="s">
        <v>762</v>
      </c>
      <c r="C673" t="s">
        <v>830</v>
      </c>
      <c r="D673">
        <v>50206</v>
      </c>
    </row>
    <row r="674" spans="1:4" x14ac:dyDescent="0.25">
      <c r="A674" t="s">
        <v>798</v>
      </c>
      <c r="B674" t="s">
        <v>762</v>
      </c>
      <c r="C674" t="s">
        <v>830</v>
      </c>
      <c r="D674">
        <v>50207</v>
      </c>
    </row>
    <row r="675" spans="1:4" x14ac:dyDescent="0.25">
      <c r="A675" t="s">
        <v>924</v>
      </c>
      <c r="B675" t="s">
        <v>762</v>
      </c>
      <c r="C675" t="s">
        <v>1566</v>
      </c>
      <c r="D675">
        <v>50317</v>
      </c>
    </row>
    <row r="676" spans="1:4" x14ac:dyDescent="0.25">
      <c r="A676" t="s">
        <v>964</v>
      </c>
      <c r="B676" t="s">
        <v>767</v>
      </c>
      <c r="C676" t="s">
        <v>907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Collaboration Service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Datos Pagina Inicial</vt:lpstr>
      <vt:lpstr>Casos Acumulados Provincias</vt:lpstr>
      <vt:lpstr>Corr Mas 10 Casos Diarios</vt:lpstr>
      <vt:lpstr>Hoja1</vt:lpstr>
      <vt:lpstr>Hoja3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2022-01-09T03:01:46Z</dcterms:modified>
  <cp:category/>
  <cp:contentStatus/>
</cp:coreProperties>
</file>